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Bioinformatics project\"/>
    </mc:Choice>
  </mc:AlternateContent>
  <xr:revisionPtr revIDLastSave="0" documentId="13_ncr:1_{3F407C71-9F70-4EA6-AB8A-2BBAAD429DF8}" xr6:coauthVersionLast="40" xr6:coauthVersionMax="40" xr10:uidLastSave="{00000000-0000-0000-0000-000000000000}"/>
  <bookViews>
    <workbookView xWindow="480" yWindow="90" windowWidth="27795" windowHeight="10815" xr2:uid="{00000000-000D-0000-FFFF-FFFF00000000}"/>
  </bookViews>
  <sheets>
    <sheet name="General" sheetId="6" r:id="rId1"/>
    <sheet name="T thermophilus-8 Folds --&gt;" sheetId="7" r:id="rId2"/>
    <sheet name="Tt.8.1" sheetId="1" r:id="rId3"/>
    <sheet name="Tt.8.2" sheetId="2" r:id="rId4"/>
    <sheet name="Tt.8.3" sheetId="3" r:id="rId5"/>
    <sheet name="Tt.8.4" sheetId="4" r:id="rId6"/>
    <sheet name="Tt.8.5" sheetId="5" r:id="rId7"/>
    <sheet name="T thermophilus-3 Folds --&gt;" sheetId="8" r:id="rId8"/>
    <sheet name="Tt.3.1" sheetId="9" r:id="rId9"/>
    <sheet name="Tt.3.2" sheetId="10" r:id="rId10"/>
    <sheet name="Tt.3.3" sheetId="11" r:id="rId11"/>
    <sheet name="Tt.3.4" sheetId="12" r:id="rId12"/>
    <sheet name="Tt.3.5" sheetId="13" r:id="rId13"/>
    <sheet name="Random-8 Folds --&gt;" sheetId="21" r:id="rId14"/>
    <sheet name="R.8.1" sheetId="22" r:id="rId15"/>
    <sheet name="R.8.2" sheetId="23" r:id="rId16"/>
    <sheet name="R.8.3" sheetId="24" r:id="rId17"/>
    <sheet name="R.8.4" sheetId="25" r:id="rId18"/>
    <sheet name="R.8.5" sheetId="26" r:id="rId19"/>
    <sheet name="Random-3 Folds --&gt;" sheetId="15" r:id="rId20"/>
    <sheet name="R.3.1" sheetId="16" r:id="rId21"/>
    <sheet name="R.3.2" sheetId="17" r:id="rId22"/>
    <sheet name="R.3.3" sheetId="18" r:id="rId23"/>
    <sheet name="R.3.4" sheetId="19" r:id="rId24"/>
    <sheet name="R.3.5" sheetId="20" r:id="rId25"/>
  </sheets>
  <calcPr calcId="181029"/>
</workbook>
</file>

<file path=xl/calcChain.xml><?xml version="1.0" encoding="utf-8"?>
<calcChain xmlns="http://schemas.openxmlformats.org/spreadsheetml/2006/main">
  <c r="B1267" i="15" l="1"/>
  <c r="B1266" i="15"/>
  <c r="B1265" i="15"/>
  <c r="B1264" i="15"/>
  <c r="B1263" i="15"/>
  <c r="B1262" i="15"/>
  <c r="B1261" i="15"/>
  <c r="B1260" i="15"/>
  <c r="B1259" i="15"/>
  <c r="B1258" i="15"/>
  <c r="B1257" i="15"/>
  <c r="B1256" i="15"/>
  <c r="B1255" i="15"/>
  <c r="B1254" i="15"/>
  <c r="B1253" i="15"/>
  <c r="B1252" i="15"/>
  <c r="B1251" i="15"/>
  <c r="B1250" i="15"/>
  <c r="B1249" i="15"/>
  <c r="B1248" i="15"/>
  <c r="B1247" i="15"/>
  <c r="B1246" i="15"/>
  <c r="B1245" i="15"/>
  <c r="B1244" i="15"/>
  <c r="B1243" i="15"/>
  <c r="B1242" i="15"/>
  <c r="B1241" i="15"/>
  <c r="B1240" i="15"/>
  <c r="B1239" i="15"/>
  <c r="B1238" i="15"/>
  <c r="B1237" i="15"/>
  <c r="B1236" i="15"/>
  <c r="B1235" i="15"/>
  <c r="B1234" i="15"/>
  <c r="B1233" i="15"/>
  <c r="B1232" i="15"/>
  <c r="B1231" i="15"/>
  <c r="B1230" i="15"/>
  <c r="B1229" i="15"/>
  <c r="B1228" i="15"/>
  <c r="B1227" i="15"/>
  <c r="B1226" i="15"/>
  <c r="B1225" i="15"/>
  <c r="B1224" i="15"/>
  <c r="B1223" i="15"/>
  <c r="B1222" i="15"/>
  <c r="B1221" i="15"/>
  <c r="B1220" i="15"/>
  <c r="B1219" i="15"/>
  <c r="B1218" i="15"/>
  <c r="B1217" i="15"/>
  <c r="B1216" i="15"/>
  <c r="B1215" i="15"/>
  <c r="B1214" i="15"/>
  <c r="B1213" i="15"/>
  <c r="B1212" i="15"/>
  <c r="B1211" i="15"/>
  <c r="B1210" i="15"/>
  <c r="B1209" i="15"/>
  <c r="B1208" i="15"/>
  <c r="B1207" i="15"/>
  <c r="B1206" i="15"/>
  <c r="B1205" i="15"/>
  <c r="B1204" i="15"/>
  <c r="B1203" i="15"/>
  <c r="B1202" i="15"/>
  <c r="B1201" i="15"/>
  <c r="B1200" i="15"/>
  <c r="B1199" i="15"/>
  <c r="B1198" i="15"/>
  <c r="B1197" i="15"/>
  <c r="B1196" i="15"/>
  <c r="B1195" i="15"/>
  <c r="B1194" i="15"/>
  <c r="B1193" i="15"/>
  <c r="B1192" i="15"/>
  <c r="B1191" i="15"/>
  <c r="B1190" i="15"/>
  <c r="B1189" i="15"/>
  <c r="B1188" i="15"/>
  <c r="B1187" i="15"/>
  <c r="B1186" i="15"/>
  <c r="B1185" i="15"/>
  <c r="B1184" i="15"/>
  <c r="B1183" i="15"/>
  <c r="B1182" i="15"/>
  <c r="B1181" i="15"/>
  <c r="B1180" i="15"/>
  <c r="B1179" i="15"/>
  <c r="B1178" i="15"/>
  <c r="B1177" i="15"/>
  <c r="B1176" i="15"/>
  <c r="B1175" i="15"/>
  <c r="B1174" i="15"/>
  <c r="B1173" i="15"/>
  <c r="B1172" i="15"/>
  <c r="B1171" i="15"/>
  <c r="B1170" i="15"/>
  <c r="B1169" i="15"/>
  <c r="B1168" i="15"/>
  <c r="B1167" i="15"/>
  <c r="B1166" i="15"/>
  <c r="B1165" i="15"/>
  <c r="B1164" i="15"/>
  <c r="B1163" i="15"/>
  <c r="B1162" i="15"/>
  <c r="B1161" i="15"/>
  <c r="B1160" i="15"/>
  <c r="B1159" i="15"/>
  <c r="B1158" i="15"/>
  <c r="B1157" i="15"/>
  <c r="B1156" i="15"/>
  <c r="B1155" i="15"/>
  <c r="B1154" i="15"/>
  <c r="B1153" i="15"/>
  <c r="B1152" i="15"/>
  <c r="B1151" i="15"/>
  <c r="B1150" i="15"/>
  <c r="B1149" i="15"/>
  <c r="B1148" i="15"/>
  <c r="B1147" i="15"/>
  <c r="B1146" i="15"/>
  <c r="B1145" i="15"/>
  <c r="B1144" i="15"/>
  <c r="B1143" i="15"/>
  <c r="B1142" i="15"/>
  <c r="B1141" i="15"/>
  <c r="B1140" i="15"/>
  <c r="B1139" i="15"/>
  <c r="B1138" i="15"/>
  <c r="B1137" i="15"/>
  <c r="B1136" i="15"/>
  <c r="B1135" i="15"/>
  <c r="B1134" i="15"/>
  <c r="B1133" i="15"/>
  <c r="B1132" i="15"/>
  <c r="B1131" i="15"/>
  <c r="B1130" i="15"/>
  <c r="B1129" i="15"/>
  <c r="B1128" i="15"/>
  <c r="B1127" i="15"/>
  <c r="B1126" i="15"/>
  <c r="B1125" i="15"/>
  <c r="B1124" i="15"/>
  <c r="B1123" i="15"/>
  <c r="B1122" i="15"/>
  <c r="B1121" i="15"/>
  <c r="B1120" i="15"/>
  <c r="B1119" i="15"/>
  <c r="B1118" i="15"/>
  <c r="B1117" i="15"/>
  <c r="B1116" i="15"/>
  <c r="B1115" i="15"/>
  <c r="B1114" i="15"/>
  <c r="B1113" i="15"/>
  <c r="B1112" i="15"/>
  <c r="B1111" i="15"/>
  <c r="B1110" i="15"/>
  <c r="B1109" i="15"/>
  <c r="B1108" i="15"/>
  <c r="B1107" i="15"/>
  <c r="B1106" i="15"/>
  <c r="B1105" i="15"/>
  <c r="B1104" i="15"/>
  <c r="B1103" i="15"/>
  <c r="B1102" i="15"/>
  <c r="B1101" i="15"/>
  <c r="B1100" i="15"/>
  <c r="B1099" i="15"/>
  <c r="B1098" i="15"/>
  <c r="B1097" i="15"/>
  <c r="B1096" i="15"/>
  <c r="B1095" i="15"/>
  <c r="B1094" i="15"/>
  <c r="B1093" i="15"/>
  <c r="B1092" i="15"/>
  <c r="B1091" i="15"/>
  <c r="B1090" i="15"/>
  <c r="B1089" i="15"/>
  <c r="B1088" i="15"/>
  <c r="B1087" i="15"/>
  <c r="B1086" i="15"/>
  <c r="B1085" i="15"/>
  <c r="B1084" i="15"/>
  <c r="B1083" i="15"/>
  <c r="B1082" i="15"/>
  <c r="B1081" i="15"/>
  <c r="B1080" i="15"/>
  <c r="B1079" i="15"/>
  <c r="B1078" i="15"/>
  <c r="B1077" i="15"/>
  <c r="B1076" i="15"/>
  <c r="B1075" i="15"/>
  <c r="B1074" i="15"/>
  <c r="B1073" i="15"/>
  <c r="B1072" i="15"/>
  <c r="B1071" i="15"/>
  <c r="B1070" i="15"/>
  <c r="B1069" i="15"/>
  <c r="B1068" i="15"/>
  <c r="B1067" i="15"/>
  <c r="B1066" i="15"/>
  <c r="B1065" i="15"/>
  <c r="B1064" i="15"/>
  <c r="B1063" i="15"/>
  <c r="B1062" i="15"/>
  <c r="B1061" i="15"/>
  <c r="B1060" i="15"/>
  <c r="B1059" i="15"/>
  <c r="B1058" i="15"/>
  <c r="B1057" i="15"/>
  <c r="B1056" i="15"/>
  <c r="B1055" i="15"/>
  <c r="B1054" i="15"/>
  <c r="B1053" i="15"/>
  <c r="B1052" i="15"/>
  <c r="B1051" i="15"/>
  <c r="B1050" i="15"/>
  <c r="B1049" i="15"/>
  <c r="B1048" i="15"/>
  <c r="B1047" i="15"/>
  <c r="B1046" i="15"/>
  <c r="B1045" i="15"/>
  <c r="B1044" i="15"/>
  <c r="B1043" i="15"/>
  <c r="B1042" i="15"/>
  <c r="B1041" i="15"/>
  <c r="B1040" i="15"/>
  <c r="B1039" i="15"/>
  <c r="B1038" i="15"/>
  <c r="B1037" i="15"/>
  <c r="B1036" i="15"/>
  <c r="B1035" i="15"/>
  <c r="B1034" i="15"/>
  <c r="B1033" i="15"/>
  <c r="B1032" i="15"/>
  <c r="B1031" i="15"/>
  <c r="B1030" i="15"/>
  <c r="B1029" i="15"/>
  <c r="B1028" i="15"/>
  <c r="B1027" i="15"/>
  <c r="B1026" i="15"/>
  <c r="B1025" i="15"/>
  <c r="B1024" i="15"/>
  <c r="B1023" i="15"/>
  <c r="B1022" i="15"/>
  <c r="B1021" i="15"/>
  <c r="B1020" i="15"/>
  <c r="B1019" i="15"/>
  <c r="B1018" i="15"/>
  <c r="B1017" i="15"/>
  <c r="B1016" i="15"/>
  <c r="B1015" i="15"/>
  <c r="B1014" i="15"/>
  <c r="B1013" i="15"/>
  <c r="B1012" i="15"/>
  <c r="B1011" i="15"/>
  <c r="B1010" i="15"/>
  <c r="B1009" i="15"/>
  <c r="B1008" i="15"/>
  <c r="B1007" i="15"/>
  <c r="B1006" i="15"/>
  <c r="B1005" i="15"/>
  <c r="B1004" i="15"/>
  <c r="B1003" i="15"/>
  <c r="B1002" i="15"/>
  <c r="B1001" i="15"/>
  <c r="B1000" i="15"/>
  <c r="B999" i="15"/>
  <c r="B998" i="15"/>
  <c r="B997" i="15"/>
  <c r="B996" i="15"/>
  <c r="B995" i="15"/>
  <c r="B994" i="15"/>
  <c r="B993" i="15"/>
  <c r="B992" i="15"/>
  <c r="B991" i="15"/>
  <c r="B990" i="15"/>
  <c r="B989" i="15"/>
  <c r="B988" i="15"/>
  <c r="B987" i="15"/>
  <c r="B986" i="15"/>
  <c r="B985" i="15"/>
  <c r="B984" i="15"/>
  <c r="B983" i="15"/>
  <c r="B982" i="15"/>
  <c r="B981" i="15"/>
  <c r="B980" i="15"/>
  <c r="B979" i="15"/>
  <c r="B978" i="15"/>
  <c r="B977" i="15"/>
  <c r="B976" i="15"/>
  <c r="B975" i="15"/>
  <c r="B974" i="15"/>
  <c r="B973" i="15"/>
  <c r="B972" i="15"/>
  <c r="B971" i="15"/>
  <c r="B970" i="15"/>
  <c r="B969" i="15"/>
  <c r="B968" i="15"/>
  <c r="B967" i="15"/>
  <c r="B966" i="15"/>
  <c r="B965" i="15"/>
  <c r="B964" i="15"/>
  <c r="B963" i="15"/>
  <c r="B962" i="15"/>
  <c r="B961" i="15"/>
  <c r="B960" i="15"/>
  <c r="B959" i="15"/>
  <c r="B958" i="15"/>
  <c r="B957" i="15"/>
  <c r="B956" i="15"/>
  <c r="B955" i="15"/>
  <c r="B954" i="15"/>
  <c r="B953" i="15"/>
  <c r="B952" i="15"/>
  <c r="B951" i="15"/>
  <c r="B950" i="15"/>
  <c r="B949" i="15"/>
  <c r="B948" i="15"/>
  <c r="B947" i="15"/>
  <c r="B946" i="15"/>
  <c r="B945" i="15"/>
  <c r="B944" i="15"/>
  <c r="B943" i="15"/>
  <c r="B942" i="15"/>
  <c r="B941" i="15"/>
  <c r="B940" i="15"/>
  <c r="B939" i="15"/>
  <c r="B938" i="15"/>
  <c r="B937" i="15"/>
  <c r="B936" i="15"/>
  <c r="B935" i="15"/>
  <c r="B934" i="15"/>
  <c r="B933" i="15"/>
  <c r="B932" i="15"/>
  <c r="B931" i="15"/>
  <c r="B930" i="15"/>
  <c r="B929" i="15"/>
  <c r="B928" i="15"/>
  <c r="B927" i="15"/>
  <c r="B926" i="15"/>
  <c r="B925" i="15"/>
  <c r="B924" i="15"/>
  <c r="B923" i="15"/>
  <c r="B922" i="15"/>
  <c r="B921" i="15"/>
  <c r="B920" i="15"/>
  <c r="B919" i="15"/>
  <c r="B918" i="15"/>
  <c r="B917" i="15"/>
  <c r="B916" i="15"/>
  <c r="B915" i="15"/>
  <c r="B914" i="15"/>
  <c r="B913" i="15"/>
  <c r="B912" i="15"/>
  <c r="B911" i="15"/>
  <c r="B910" i="15"/>
  <c r="B909" i="15"/>
  <c r="B908" i="15"/>
  <c r="B907" i="15"/>
  <c r="B906" i="15"/>
  <c r="B905" i="15"/>
  <c r="B904" i="15"/>
  <c r="B903" i="15"/>
  <c r="B902" i="15"/>
  <c r="B901" i="15"/>
  <c r="B900" i="15"/>
  <c r="B899" i="15"/>
  <c r="B898" i="15"/>
  <c r="B897" i="15"/>
  <c r="B896" i="15"/>
  <c r="B895" i="15"/>
  <c r="B894" i="15"/>
  <c r="B893" i="15"/>
  <c r="B892" i="15"/>
  <c r="B891" i="15"/>
  <c r="B890" i="15"/>
  <c r="B889" i="15"/>
  <c r="B888" i="15"/>
  <c r="B887" i="15"/>
  <c r="B886" i="15"/>
  <c r="B885" i="15"/>
  <c r="B884" i="15"/>
  <c r="B883" i="15"/>
  <c r="B882" i="15"/>
  <c r="B881" i="15"/>
  <c r="B880" i="15"/>
  <c r="B879" i="15"/>
  <c r="B878" i="15"/>
  <c r="B877" i="15"/>
  <c r="B876" i="15"/>
  <c r="B875" i="15"/>
  <c r="B874" i="15"/>
  <c r="B873" i="15"/>
  <c r="B872" i="15"/>
  <c r="B871" i="15"/>
  <c r="B870" i="15"/>
  <c r="B869" i="15"/>
  <c r="B868" i="15"/>
  <c r="B867" i="15"/>
  <c r="B866" i="15"/>
  <c r="B865" i="15"/>
  <c r="B864" i="15"/>
  <c r="B863" i="15"/>
  <c r="B862" i="15"/>
  <c r="B861" i="15"/>
  <c r="B860" i="15"/>
  <c r="B859" i="15"/>
  <c r="B858" i="15"/>
  <c r="B857" i="15"/>
  <c r="B856" i="15"/>
  <c r="B855" i="15"/>
  <c r="B854" i="15"/>
  <c r="B853" i="15"/>
  <c r="B852" i="15"/>
  <c r="B851" i="15"/>
  <c r="B850" i="15"/>
  <c r="B849" i="15"/>
  <c r="B848" i="15"/>
  <c r="B847" i="15"/>
  <c r="B846" i="15"/>
  <c r="B845" i="15"/>
  <c r="B844" i="15"/>
  <c r="B843" i="15"/>
  <c r="B842" i="15"/>
  <c r="B841" i="15"/>
  <c r="B840" i="15"/>
  <c r="B839" i="15"/>
  <c r="B838" i="15"/>
  <c r="B837" i="15"/>
  <c r="B836" i="15"/>
  <c r="B835" i="15"/>
  <c r="B834" i="15"/>
  <c r="B833" i="15"/>
  <c r="B832" i="15"/>
  <c r="B831" i="15"/>
  <c r="B830" i="15"/>
  <c r="B829" i="15"/>
  <c r="B828" i="15"/>
  <c r="B827" i="15"/>
  <c r="B826" i="15"/>
  <c r="B825" i="15"/>
  <c r="B824" i="15"/>
  <c r="B823" i="15"/>
  <c r="B822" i="15"/>
  <c r="B821" i="15"/>
  <c r="B820" i="15"/>
  <c r="B819" i="15"/>
  <c r="B818" i="15"/>
  <c r="B817" i="15"/>
  <c r="B816" i="15"/>
  <c r="B815" i="15"/>
  <c r="B814" i="15"/>
  <c r="B813" i="15"/>
  <c r="B812" i="15"/>
  <c r="B811" i="15"/>
  <c r="B810" i="15"/>
  <c r="B809" i="15"/>
  <c r="B808" i="15"/>
  <c r="B807" i="15"/>
  <c r="B806" i="15"/>
  <c r="B805" i="15"/>
  <c r="B804" i="15"/>
  <c r="B803" i="15"/>
  <c r="B802" i="15"/>
  <c r="B801" i="15"/>
  <c r="B800" i="15"/>
  <c r="B799" i="15"/>
  <c r="B798" i="15"/>
  <c r="B797" i="15"/>
  <c r="B796" i="15"/>
  <c r="B795" i="15"/>
  <c r="B794" i="15"/>
  <c r="B793" i="15"/>
  <c r="B792" i="15"/>
  <c r="B791" i="15"/>
  <c r="B790" i="15"/>
  <c r="B789" i="15"/>
  <c r="B788" i="15"/>
  <c r="B787" i="15"/>
  <c r="B786" i="15"/>
  <c r="B785" i="15"/>
  <c r="B784" i="15"/>
  <c r="B783" i="15"/>
  <c r="B782" i="15"/>
  <c r="B781" i="15"/>
  <c r="B780" i="15"/>
  <c r="B779" i="15"/>
  <c r="B778" i="15"/>
  <c r="B777" i="15"/>
  <c r="B776" i="15"/>
  <c r="B775" i="15"/>
  <c r="B774" i="15"/>
  <c r="B773" i="15"/>
  <c r="B772" i="15"/>
  <c r="B771" i="15"/>
  <c r="B770" i="15"/>
  <c r="B769" i="15"/>
  <c r="B768" i="15"/>
  <c r="B767" i="15"/>
  <c r="B766" i="15"/>
  <c r="B765" i="15"/>
  <c r="B764" i="15"/>
  <c r="B763" i="15"/>
  <c r="B762" i="15"/>
  <c r="B761" i="15"/>
  <c r="B760" i="15"/>
  <c r="B759" i="15"/>
  <c r="B758" i="15"/>
  <c r="B757" i="15"/>
  <c r="B756" i="15"/>
  <c r="B755" i="15"/>
  <c r="B754" i="15"/>
  <c r="B753" i="15"/>
  <c r="B752" i="15"/>
  <c r="B751" i="15"/>
  <c r="B750" i="15"/>
  <c r="B749" i="15"/>
  <c r="B748" i="15"/>
  <c r="B747" i="15"/>
  <c r="B746" i="15"/>
  <c r="B745" i="15"/>
  <c r="B744" i="15"/>
  <c r="B743" i="15"/>
  <c r="B742" i="15"/>
  <c r="B741" i="15"/>
  <c r="B740" i="15"/>
  <c r="B739" i="15"/>
  <c r="B738" i="15"/>
  <c r="B737" i="15"/>
  <c r="B736" i="15"/>
  <c r="B735" i="15"/>
  <c r="B734" i="15"/>
  <c r="B733" i="15"/>
  <c r="B732" i="15"/>
  <c r="B731" i="15"/>
  <c r="B730" i="15"/>
  <c r="B729" i="15"/>
  <c r="B728" i="15"/>
  <c r="B727" i="15"/>
  <c r="B726" i="15"/>
  <c r="B725" i="15"/>
  <c r="B724" i="15"/>
  <c r="B723" i="15"/>
  <c r="B722" i="15"/>
  <c r="B721" i="15"/>
  <c r="B720" i="15"/>
  <c r="B719" i="15"/>
  <c r="B718" i="15"/>
  <c r="B717" i="15"/>
  <c r="B716" i="15"/>
  <c r="B715" i="15"/>
  <c r="B714" i="15"/>
  <c r="B713" i="15"/>
  <c r="B712" i="15"/>
  <c r="B711" i="15"/>
  <c r="B710" i="15"/>
  <c r="B709" i="15"/>
  <c r="B708" i="15"/>
  <c r="B707" i="15"/>
  <c r="B706" i="15"/>
  <c r="B705" i="15"/>
  <c r="B704" i="15"/>
  <c r="B703" i="15"/>
  <c r="B702" i="15"/>
  <c r="B701" i="15"/>
  <c r="B700" i="15"/>
  <c r="B699" i="15"/>
  <c r="B698" i="15"/>
  <c r="B697" i="15"/>
  <c r="B696" i="15"/>
  <c r="B695" i="15"/>
  <c r="B694" i="15"/>
  <c r="B693" i="15"/>
  <c r="B692" i="15"/>
  <c r="B691" i="15"/>
  <c r="B690" i="15"/>
  <c r="B689" i="15"/>
  <c r="B688" i="15"/>
  <c r="B687" i="15"/>
  <c r="B686" i="15"/>
  <c r="B685" i="15"/>
  <c r="B684" i="15"/>
  <c r="B683" i="15"/>
  <c r="B682" i="15"/>
  <c r="B681" i="15"/>
  <c r="B680" i="15"/>
  <c r="B679" i="15"/>
  <c r="B678" i="15"/>
  <c r="B677" i="15"/>
  <c r="B676" i="15"/>
  <c r="B675" i="15"/>
  <c r="B674" i="15"/>
  <c r="B673" i="15"/>
  <c r="B67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3" i="15"/>
  <c r="B642" i="15"/>
  <c r="B641" i="15"/>
  <c r="B640" i="15"/>
  <c r="B639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625" i="15"/>
  <c r="B624" i="15"/>
  <c r="B623" i="15"/>
  <c r="B622" i="15"/>
  <c r="B621" i="15"/>
  <c r="B620" i="15"/>
  <c r="B619" i="15"/>
  <c r="B618" i="15"/>
  <c r="B617" i="15"/>
  <c r="B616" i="15"/>
  <c r="B615" i="15"/>
  <c r="B614" i="15"/>
  <c r="B613" i="15"/>
  <c r="B612" i="15"/>
  <c r="B611" i="15"/>
  <c r="B610" i="15"/>
  <c r="B609" i="15"/>
  <c r="B608" i="15"/>
  <c r="B607" i="15"/>
  <c r="B606" i="15"/>
  <c r="B605" i="15"/>
  <c r="B604" i="15"/>
  <c r="B603" i="15"/>
  <c r="B602" i="15"/>
  <c r="B601" i="15"/>
  <c r="B600" i="15"/>
  <c r="B599" i="15"/>
  <c r="B598" i="15"/>
  <c r="B597" i="15"/>
  <c r="B596" i="15"/>
  <c r="B595" i="15"/>
  <c r="B594" i="15"/>
  <c r="B593" i="15"/>
  <c r="B592" i="15"/>
  <c r="B591" i="15"/>
  <c r="B590" i="15"/>
  <c r="B589" i="15"/>
  <c r="B588" i="15"/>
  <c r="B587" i="15"/>
  <c r="B586" i="15"/>
  <c r="B585" i="15"/>
  <c r="B584" i="15"/>
  <c r="B583" i="15"/>
  <c r="B582" i="15"/>
  <c r="B581" i="15"/>
  <c r="B580" i="15"/>
  <c r="B579" i="15"/>
  <c r="B578" i="15"/>
  <c r="B577" i="15"/>
  <c r="B576" i="15"/>
  <c r="B575" i="15"/>
  <c r="B574" i="15"/>
  <c r="B573" i="15"/>
  <c r="B572" i="15"/>
  <c r="B571" i="15"/>
  <c r="B570" i="15"/>
  <c r="B569" i="15"/>
  <c r="B568" i="15"/>
  <c r="B567" i="15"/>
  <c r="B566" i="15"/>
  <c r="B565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B506" i="15"/>
  <c r="B505" i="15"/>
  <c r="B504" i="15"/>
  <c r="B503" i="15"/>
  <c r="B502" i="15"/>
  <c r="B501" i="15"/>
  <c r="B500" i="15"/>
  <c r="B499" i="15"/>
  <c r="B498" i="15"/>
  <c r="B497" i="15"/>
  <c r="B496" i="15"/>
  <c r="B495" i="15"/>
  <c r="B494" i="15"/>
  <c r="B493" i="15"/>
  <c r="B492" i="15"/>
  <c r="B491" i="15"/>
  <c r="B490" i="15"/>
  <c r="B489" i="15"/>
  <c r="B488" i="15"/>
  <c r="B487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B457" i="15"/>
  <c r="B456" i="15"/>
  <c r="B455" i="15"/>
  <c r="B454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B430" i="15"/>
  <c r="B429" i="15"/>
  <c r="B428" i="15"/>
  <c r="B427" i="15"/>
  <c r="B426" i="15"/>
  <c r="B425" i="15"/>
  <c r="B424" i="15"/>
  <c r="B423" i="15"/>
  <c r="B422" i="15"/>
  <c r="B421" i="15"/>
  <c r="B420" i="15"/>
  <c r="B419" i="15"/>
  <c r="B418" i="15"/>
  <c r="B417" i="15"/>
  <c r="B416" i="15"/>
  <c r="B415" i="15"/>
  <c r="B414" i="15"/>
  <c r="B413" i="15"/>
  <c r="B412" i="15"/>
  <c r="B411" i="15"/>
  <c r="B410" i="15"/>
  <c r="B409" i="15"/>
  <c r="B408" i="15"/>
  <c r="B407" i="15"/>
  <c r="B406" i="15"/>
  <c r="B405" i="15"/>
  <c r="B404" i="15"/>
  <c r="B403" i="15"/>
  <c r="B402" i="15"/>
  <c r="B401" i="15"/>
  <c r="B400" i="15"/>
  <c r="B399" i="15"/>
  <c r="B398" i="15"/>
  <c r="B397" i="15"/>
  <c r="B396" i="15"/>
  <c r="B395" i="15"/>
  <c r="B394" i="15"/>
  <c r="B393" i="15"/>
  <c r="B392" i="15"/>
  <c r="B391" i="15"/>
  <c r="B390" i="15"/>
  <c r="B389" i="15"/>
  <c r="B388" i="15"/>
  <c r="B387" i="15"/>
  <c r="B386" i="15"/>
  <c r="B385" i="15"/>
  <c r="B384" i="15"/>
  <c r="B383" i="15"/>
  <c r="B382" i="15"/>
  <c r="B381" i="15"/>
  <c r="B380" i="15"/>
  <c r="B379" i="15"/>
  <c r="B378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267" i="21"/>
  <c r="B1266" i="21"/>
  <c r="B1265" i="21"/>
  <c r="B1264" i="21"/>
  <c r="B1263" i="21"/>
  <c r="B1262" i="21"/>
  <c r="B1261" i="21"/>
  <c r="B1260" i="21"/>
  <c r="B1259" i="21"/>
  <c r="B1258" i="21"/>
  <c r="B1257" i="21"/>
  <c r="B1256" i="21"/>
  <c r="B1255" i="21"/>
  <c r="B1254" i="21"/>
  <c r="B1253" i="21"/>
  <c r="B1252" i="21"/>
  <c r="B1251" i="21"/>
  <c r="B1250" i="21"/>
  <c r="B1249" i="21"/>
  <c r="B1248" i="21"/>
  <c r="B1247" i="21"/>
  <c r="B1246" i="21"/>
  <c r="B1245" i="21"/>
  <c r="B1244" i="21"/>
  <c r="B1243" i="21"/>
  <c r="B1242" i="21"/>
  <c r="B1241" i="21"/>
  <c r="B1240" i="21"/>
  <c r="B1239" i="21"/>
  <c r="B1238" i="21"/>
  <c r="B1237" i="21"/>
  <c r="B1236" i="21"/>
  <c r="B1235" i="21"/>
  <c r="B1234" i="21"/>
  <c r="B1233" i="21"/>
  <c r="B1232" i="21"/>
  <c r="B1231" i="21"/>
  <c r="B1230" i="21"/>
  <c r="B1229" i="21"/>
  <c r="B1228" i="21"/>
  <c r="B1227" i="21"/>
  <c r="B1226" i="21"/>
  <c r="B1225" i="21"/>
  <c r="B1224" i="21"/>
  <c r="B1223" i="21"/>
  <c r="B1222" i="21"/>
  <c r="B1221" i="21"/>
  <c r="B1220" i="21"/>
  <c r="B1219" i="21"/>
  <c r="B1218" i="21"/>
  <c r="B1217" i="21"/>
  <c r="B1216" i="21"/>
  <c r="B1215" i="21"/>
  <c r="B1214" i="21"/>
  <c r="B1213" i="21"/>
  <c r="B1212" i="21"/>
  <c r="B1211" i="21"/>
  <c r="B1210" i="21"/>
  <c r="B1209" i="21"/>
  <c r="B1208" i="21"/>
  <c r="B1207" i="21"/>
  <c r="B1206" i="21"/>
  <c r="B1205" i="21"/>
  <c r="B1204" i="21"/>
  <c r="B1203" i="21"/>
  <c r="B1202" i="21"/>
  <c r="B1201" i="21"/>
  <c r="B1200" i="21"/>
  <c r="B1199" i="21"/>
  <c r="B1198" i="21"/>
  <c r="B1197" i="21"/>
  <c r="B1196" i="21"/>
  <c r="B1195" i="21"/>
  <c r="B1194" i="21"/>
  <c r="B1193" i="21"/>
  <c r="B1192" i="21"/>
  <c r="B1191" i="21"/>
  <c r="B1190" i="21"/>
  <c r="B1189" i="21"/>
  <c r="B1188" i="21"/>
  <c r="B1187" i="21"/>
  <c r="B1186" i="21"/>
  <c r="B1185" i="21"/>
  <c r="B1184" i="21"/>
  <c r="B1183" i="21"/>
  <c r="B1182" i="21"/>
  <c r="B1181" i="21"/>
  <c r="B1180" i="21"/>
  <c r="B1179" i="21"/>
  <c r="B1178" i="21"/>
  <c r="B1177" i="21"/>
  <c r="B1176" i="21"/>
  <c r="B1175" i="21"/>
  <c r="B1174" i="21"/>
  <c r="B1173" i="21"/>
  <c r="B1172" i="21"/>
  <c r="B1171" i="21"/>
  <c r="B1170" i="21"/>
  <c r="B1169" i="21"/>
  <c r="B1168" i="21"/>
  <c r="B1167" i="21"/>
  <c r="B1166" i="21"/>
  <c r="B1165" i="21"/>
  <c r="B1164" i="21"/>
  <c r="B1163" i="21"/>
  <c r="B1162" i="21"/>
  <c r="B1161" i="21"/>
  <c r="B1160" i="21"/>
  <c r="B1159" i="21"/>
  <c r="B1158" i="21"/>
  <c r="B1157" i="21"/>
  <c r="B1156" i="21"/>
  <c r="B1155" i="21"/>
  <c r="B1154" i="21"/>
  <c r="B1153" i="21"/>
  <c r="B1152" i="21"/>
  <c r="B1151" i="21"/>
  <c r="B1150" i="21"/>
  <c r="B1149" i="21"/>
  <c r="B1148" i="21"/>
  <c r="B1147" i="21"/>
  <c r="B1146" i="21"/>
  <c r="B1145" i="21"/>
  <c r="B1144" i="21"/>
  <c r="B1143" i="21"/>
  <c r="B1142" i="21"/>
  <c r="B1141" i="21"/>
  <c r="B1140" i="21"/>
  <c r="B1139" i="21"/>
  <c r="B1138" i="21"/>
  <c r="B1137" i="21"/>
  <c r="B1136" i="21"/>
  <c r="B1135" i="21"/>
  <c r="B1134" i="21"/>
  <c r="B1133" i="21"/>
  <c r="B1132" i="21"/>
  <c r="B1131" i="21"/>
  <c r="B1130" i="21"/>
  <c r="B1129" i="21"/>
  <c r="B1128" i="21"/>
  <c r="B1127" i="21"/>
  <c r="B1126" i="21"/>
  <c r="B1125" i="21"/>
  <c r="B1124" i="21"/>
  <c r="B1123" i="21"/>
  <c r="B1122" i="21"/>
  <c r="B1121" i="21"/>
  <c r="B1120" i="21"/>
  <c r="B1119" i="21"/>
  <c r="B1118" i="21"/>
  <c r="B1117" i="21"/>
  <c r="B1116" i="21"/>
  <c r="B1115" i="21"/>
  <c r="B1114" i="21"/>
  <c r="B1113" i="21"/>
  <c r="B1112" i="21"/>
  <c r="B1111" i="21"/>
  <c r="B1110" i="21"/>
  <c r="B1109" i="21"/>
  <c r="B1108" i="21"/>
  <c r="B1107" i="21"/>
  <c r="B1106" i="21"/>
  <c r="B1105" i="21"/>
  <c r="B1104" i="21"/>
  <c r="B1103" i="21"/>
  <c r="B1102" i="21"/>
  <c r="B1101" i="21"/>
  <c r="B1100" i="21"/>
  <c r="B1099" i="21"/>
  <c r="B1098" i="21"/>
  <c r="B1097" i="21"/>
  <c r="B1096" i="21"/>
  <c r="B1095" i="21"/>
  <c r="B1094" i="21"/>
  <c r="B1093" i="21"/>
  <c r="B1092" i="21"/>
  <c r="B1091" i="21"/>
  <c r="B1090" i="21"/>
  <c r="B1089" i="21"/>
  <c r="B1088" i="21"/>
  <c r="B1087" i="21"/>
  <c r="B1086" i="21"/>
  <c r="B1085" i="21"/>
  <c r="B1084" i="21"/>
  <c r="B1083" i="21"/>
  <c r="B1082" i="21"/>
  <c r="B1081" i="21"/>
  <c r="B1080" i="21"/>
  <c r="B1079" i="21"/>
  <c r="B1078" i="21"/>
  <c r="B1077" i="21"/>
  <c r="B1076" i="21"/>
  <c r="B1075" i="21"/>
  <c r="B1074" i="21"/>
  <c r="B1073" i="21"/>
  <c r="B1072" i="21"/>
  <c r="B1071" i="21"/>
  <c r="B1070" i="21"/>
  <c r="B1069" i="21"/>
  <c r="B1068" i="21"/>
  <c r="B1067" i="21"/>
  <c r="B1066" i="21"/>
  <c r="B1065" i="21"/>
  <c r="B1064" i="21"/>
  <c r="B1063" i="21"/>
  <c r="B1062" i="21"/>
  <c r="B1061" i="21"/>
  <c r="B1060" i="21"/>
  <c r="B1059" i="21"/>
  <c r="B1058" i="21"/>
  <c r="B1057" i="21"/>
  <c r="B1056" i="21"/>
  <c r="B1055" i="21"/>
  <c r="B1054" i="21"/>
  <c r="B1053" i="21"/>
  <c r="B1052" i="21"/>
  <c r="B1051" i="21"/>
  <c r="B1050" i="21"/>
  <c r="B1049" i="21"/>
  <c r="B1048" i="21"/>
  <c r="B1047" i="21"/>
  <c r="B1046" i="21"/>
  <c r="B1045" i="21"/>
  <c r="B1044" i="21"/>
  <c r="B1043" i="21"/>
  <c r="B1042" i="21"/>
  <c r="B1041" i="21"/>
  <c r="B1040" i="21"/>
  <c r="B1039" i="21"/>
  <c r="B1038" i="21"/>
  <c r="B1037" i="21"/>
  <c r="B1036" i="21"/>
  <c r="B1035" i="21"/>
  <c r="B1034" i="21"/>
  <c r="B1033" i="21"/>
  <c r="B1032" i="21"/>
  <c r="B1031" i="21"/>
  <c r="B1030" i="21"/>
  <c r="B1029" i="21"/>
  <c r="B1028" i="21"/>
  <c r="B1027" i="21"/>
  <c r="B1026" i="21"/>
  <c r="B1025" i="21"/>
  <c r="B1024" i="21"/>
  <c r="B1023" i="21"/>
  <c r="B1022" i="21"/>
  <c r="B1021" i="21"/>
  <c r="B1020" i="21"/>
  <c r="B1019" i="21"/>
  <c r="B1018" i="21"/>
  <c r="B1017" i="21"/>
  <c r="B1016" i="21"/>
  <c r="B1015" i="21"/>
  <c r="B1014" i="21"/>
  <c r="B1013" i="21"/>
  <c r="B1012" i="21"/>
  <c r="B1011" i="21"/>
  <c r="B1010" i="21"/>
  <c r="B1009" i="21"/>
  <c r="B1008" i="21"/>
  <c r="B1007" i="21"/>
  <c r="B1006" i="21"/>
  <c r="B1005" i="21"/>
  <c r="B1004" i="21"/>
  <c r="B1003" i="21"/>
  <c r="B1002" i="21"/>
  <c r="B1001" i="21"/>
  <c r="B1000" i="21"/>
  <c r="B999" i="21"/>
  <c r="B998" i="21"/>
  <c r="B997" i="21"/>
  <c r="B996" i="21"/>
  <c r="B995" i="21"/>
  <c r="B994" i="21"/>
  <c r="B993" i="21"/>
  <c r="B992" i="21"/>
  <c r="B991" i="21"/>
  <c r="B990" i="21"/>
  <c r="B989" i="21"/>
  <c r="B988" i="21"/>
  <c r="B987" i="21"/>
  <c r="B986" i="21"/>
  <c r="B985" i="21"/>
  <c r="B984" i="21"/>
  <c r="B983" i="21"/>
  <c r="B982" i="21"/>
  <c r="B981" i="21"/>
  <c r="B980" i="21"/>
  <c r="B979" i="21"/>
  <c r="B978" i="21"/>
  <c r="B977" i="21"/>
  <c r="B976" i="21"/>
  <c r="B975" i="21"/>
  <c r="B974" i="21"/>
  <c r="B973" i="21"/>
  <c r="B972" i="21"/>
  <c r="B971" i="21"/>
  <c r="B970" i="21"/>
  <c r="B969" i="21"/>
  <c r="B968" i="21"/>
  <c r="B967" i="21"/>
  <c r="B966" i="21"/>
  <c r="B965" i="21"/>
  <c r="B964" i="21"/>
  <c r="B963" i="21"/>
  <c r="B962" i="21"/>
  <c r="B961" i="21"/>
  <c r="B960" i="21"/>
  <c r="B959" i="21"/>
  <c r="B958" i="21"/>
  <c r="B957" i="21"/>
  <c r="B956" i="21"/>
  <c r="B955" i="21"/>
  <c r="B954" i="21"/>
  <c r="B953" i="21"/>
  <c r="B952" i="21"/>
  <c r="B951" i="21"/>
  <c r="B950" i="21"/>
  <c r="B949" i="21"/>
  <c r="B948" i="21"/>
  <c r="B947" i="21"/>
  <c r="B946" i="21"/>
  <c r="B945" i="21"/>
  <c r="B944" i="21"/>
  <c r="B943" i="21"/>
  <c r="B942" i="21"/>
  <c r="B941" i="21"/>
  <c r="B940" i="21"/>
  <c r="B939" i="21"/>
  <c r="B938" i="21"/>
  <c r="B937" i="21"/>
  <c r="B936" i="21"/>
  <c r="B935" i="21"/>
  <c r="B934" i="21"/>
  <c r="B933" i="21"/>
  <c r="B932" i="21"/>
  <c r="B931" i="21"/>
  <c r="B930" i="21"/>
  <c r="B929" i="21"/>
  <c r="B928" i="21"/>
  <c r="B927" i="21"/>
  <c r="B926" i="21"/>
  <c r="B925" i="21"/>
  <c r="B924" i="21"/>
  <c r="B923" i="21"/>
  <c r="B922" i="21"/>
  <c r="B921" i="21"/>
  <c r="B920" i="21"/>
  <c r="B919" i="21"/>
  <c r="B918" i="21"/>
  <c r="B917" i="21"/>
  <c r="B916" i="21"/>
  <c r="B915" i="21"/>
  <c r="B914" i="21"/>
  <c r="B913" i="21"/>
  <c r="B912" i="21"/>
  <c r="B911" i="21"/>
  <c r="B910" i="21"/>
  <c r="B909" i="21"/>
  <c r="B908" i="21"/>
  <c r="B907" i="21"/>
  <c r="B906" i="21"/>
  <c r="B905" i="21"/>
  <c r="B904" i="21"/>
  <c r="B903" i="21"/>
  <c r="B902" i="21"/>
  <c r="B901" i="21"/>
  <c r="B900" i="21"/>
  <c r="B899" i="21"/>
  <c r="B898" i="21"/>
  <c r="B897" i="21"/>
  <c r="B896" i="21"/>
  <c r="B895" i="21"/>
  <c r="B894" i="21"/>
  <c r="B893" i="21"/>
  <c r="B892" i="21"/>
  <c r="B891" i="21"/>
  <c r="B890" i="21"/>
  <c r="B889" i="21"/>
  <c r="B888" i="21"/>
  <c r="B887" i="21"/>
  <c r="B886" i="21"/>
  <c r="B885" i="21"/>
  <c r="B884" i="21"/>
  <c r="B883" i="21"/>
  <c r="B882" i="21"/>
  <c r="B881" i="21"/>
  <c r="B880" i="21"/>
  <c r="B879" i="21"/>
  <c r="B878" i="21"/>
  <c r="B877" i="21"/>
  <c r="B876" i="21"/>
  <c r="B875" i="21"/>
  <c r="B874" i="21"/>
  <c r="B873" i="21"/>
  <c r="B872" i="21"/>
  <c r="B871" i="21"/>
  <c r="B870" i="21"/>
  <c r="B869" i="21"/>
  <c r="B868" i="21"/>
  <c r="B867" i="21"/>
  <c r="B866" i="21"/>
  <c r="B865" i="21"/>
  <c r="B864" i="21"/>
  <c r="B863" i="21"/>
  <c r="B862" i="21"/>
  <c r="B861" i="21"/>
  <c r="B860" i="21"/>
  <c r="B859" i="21"/>
  <c r="B858" i="21"/>
  <c r="B857" i="21"/>
  <c r="B856" i="21"/>
  <c r="B855" i="21"/>
  <c r="B854" i="21"/>
  <c r="B853" i="21"/>
  <c r="B852" i="21"/>
  <c r="B851" i="21"/>
  <c r="B850" i="21"/>
  <c r="B849" i="21"/>
  <c r="B848" i="21"/>
  <c r="B847" i="21"/>
  <c r="B846" i="21"/>
  <c r="B845" i="21"/>
  <c r="B844" i="21"/>
  <c r="B843" i="21"/>
  <c r="B842" i="21"/>
  <c r="B841" i="21"/>
  <c r="B840" i="21"/>
  <c r="B839" i="21"/>
  <c r="B838" i="21"/>
  <c r="B837" i="21"/>
  <c r="B836" i="21"/>
  <c r="B835" i="21"/>
  <c r="B834" i="21"/>
  <c r="B833" i="21"/>
  <c r="B832" i="21"/>
  <c r="B831" i="21"/>
  <c r="B830" i="21"/>
  <c r="B829" i="21"/>
  <c r="B828" i="21"/>
  <c r="B827" i="21"/>
  <c r="B826" i="21"/>
  <c r="B825" i="21"/>
  <c r="B824" i="21"/>
  <c r="B823" i="21"/>
  <c r="B822" i="21"/>
  <c r="B821" i="21"/>
  <c r="B820" i="21"/>
  <c r="B819" i="21"/>
  <c r="B818" i="21"/>
  <c r="B817" i="21"/>
  <c r="B816" i="21"/>
  <c r="B815" i="21"/>
  <c r="B814" i="21"/>
  <c r="B813" i="21"/>
  <c r="B812" i="21"/>
  <c r="B811" i="21"/>
  <c r="B810" i="21"/>
  <c r="B809" i="21"/>
  <c r="B808" i="21"/>
  <c r="B807" i="21"/>
  <c r="B806" i="21"/>
  <c r="B805" i="21"/>
  <c r="B804" i="21"/>
  <c r="B803" i="21"/>
  <c r="B802" i="21"/>
  <c r="B801" i="21"/>
  <c r="B800" i="21"/>
  <c r="B799" i="21"/>
  <c r="B798" i="21"/>
  <c r="B797" i="21"/>
  <c r="B796" i="21"/>
  <c r="B795" i="21"/>
  <c r="B794" i="21"/>
  <c r="B793" i="21"/>
  <c r="B792" i="21"/>
  <c r="B791" i="21"/>
  <c r="B790" i="21"/>
  <c r="B789" i="21"/>
  <c r="B788" i="21"/>
  <c r="B787" i="21"/>
  <c r="B786" i="21"/>
  <c r="B785" i="21"/>
  <c r="B784" i="21"/>
  <c r="B783" i="21"/>
  <c r="B782" i="21"/>
  <c r="B781" i="21"/>
  <c r="B780" i="21"/>
  <c r="B779" i="21"/>
  <c r="B778" i="21"/>
  <c r="B777" i="21"/>
  <c r="B776" i="21"/>
  <c r="B775" i="21"/>
  <c r="B774" i="21"/>
  <c r="B773" i="21"/>
  <c r="B772" i="21"/>
  <c r="B771" i="21"/>
  <c r="B770" i="21"/>
  <c r="B769" i="21"/>
  <c r="B768" i="21"/>
  <c r="B767" i="21"/>
  <c r="B766" i="21"/>
  <c r="B765" i="21"/>
  <c r="B764" i="21"/>
  <c r="B763" i="21"/>
  <c r="B762" i="21"/>
  <c r="B761" i="21"/>
  <c r="B760" i="21"/>
  <c r="B759" i="21"/>
  <c r="B758" i="21"/>
  <c r="B757" i="21"/>
  <c r="B756" i="21"/>
  <c r="B755" i="21"/>
  <c r="B754" i="21"/>
  <c r="B753" i="21"/>
  <c r="B752" i="21"/>
  <c r="B751" i="21"/>
  <c r="B750" i="21"/>
  <c r="B749" i="21"/>
  <c r="B748" i="21"/>
  <c r="B747" i="21"/>
  <c r="B746" i="21"/>
  <c r="B745" i="21"/>
  <c r="B744" i="21"/>
  <c r="B743" i="21"/>
  <c r="B742" i="21"/>
  <c r="B741" i="21"/>
  <c r="B740" i="21"/>
  <c r="B739" i="21"/>
  <c r="B738" i="21"/>
  <c r="B737" i="21"/>
  <c r="B736" i="21"/>
  <c r="B735" i="21"/>
  <c r="B734" i="21"/>
  <c r="B733" i="21"/>
  <c r="B732" i="21"/>
  <c r="B731" i="21"/>
  <c r="B730" i="21"/>
  <c r="B729" i="21"/>
  <c r="B728" i="21"/>
  <c r="B727" i="21"/>
  <c r="B726" i="21"/>
  <c r="B725" i="21"/>
  <c r="B724" i="21"/>
  <c r="B723" i="21"/>
  <c r="B722" i="21"/>
  <c r="B721" i="21"/>
  <c r="B720" i="21"/>
  <c r="B719" i="21"/>
  <c r="B718" i="21"/>
  <c r="B717" i="21"/>
  <c r="B716" i="21"/>
  <c r="B715" i="21"/>
  <c r="B714" i="21"/>
  <c r="B713" i="21"/>
  <c r="B712" i="21"/>
  <c r="B711" i="21"/>
  <c r="B710" i="21"/>
  <c r="B709" i="21"/>
  <c r="B708" i="21"/>
  <c r="B707" i="21"/>
  <c r="B706" i="21"/>
  <c r="B705" i="21"/>
  <c r="B704" i="21"/>
  <c r="B703" i="21"/>
  <c r="B702" i="21"/>
  <c r="B701" i="21"/>
  <c r="B700" i="21"/>
  <c r="B699" i="21"/>
  <c r="B698" i="21"/>
  <c r="B697" i="21"/>
  <c r="B696" i="21"/>
  <c r="B695" i="21"/>
  <c r="B694" i="21"/>
  <c r="B693" i="21"/>
  <c r="B692" i="21"/>
  <c r="B691" i="21"/>
  <c r="B690" i="21"/>
  <c r="B689" i="21"/>
  <c r="B688" i="21"/>
  <c r="B687" i="21"/>
  <c r="B686" i="21"/>
  <c r="B685" i="21"/>
  <c r="B684" i="21"/>
  <c r="B683" i="21"/>
  <c r="B682" i="21"/>
  <c r="B681" i="21"/>
  <c r="B680" i="21"/>
  <c r="B679" i="21"/>
  <c r="B678" i="21"/>
  <c r="B677" i="21"/>
  <c r="B676" i="21"/>
  <c r="B675" i="21"/>
  <c r="B674" i="21"/>
  <c r="B673" i="21"/>
  <c r="B672" i="21"/>
  <c r="B671" i="21"/>
  <c r="B670" i="21"/>
  <c r="B669" i="21"/>
  <c r="B668" i="21"/>
  <c r="B667" i="21"/>
  <c r="B666" i="21"/>
  <c r="B665" i="21"/>
  <c r="B664" i="21"/>
  <c r="B663" i="21"/>
  <c r="B662" i="21"/>
  <c r="B661" i="21"/>
  <c r="B660" i="21"/>
  <c r="B659" i="21"/>
  <c r="B658" i="21"/>
  <c r="B657" i="21"/>
  <c r="B656" i="21"/>
  <c r="B655" i="21"/>
  <c r="B654" i="21"/>
  <c r="B653" i="21"/>
  <c r="B652" i="21"/>
  <c r="B651" i="21"/>
  <c r="B650" i="21"/>
  <c r="B649" i="21"/>
  <c r="B648" i="21"/>
  <c r="B647" i="21"/>
  <c r="B646" i="21"/>
  <c r="B645" i="21"/>
  <c r="B644" i="21"/>
  <c r="B643" i="21"/>
  <c r="B642" i="21"/>
  <c r="B641" i="21"/>
  <c r="B640" i="21"/>
  <c r="B639" i="21"/>
  <c r="B638" i="21"/>
  <c r="B637" i="21"/>
  <c r="B636" i="21"/>
  <c r="B635" i="21"/>
  <c r="B634" i="21"/>
  <c r="B633" i="21"/>
  <c r="B632" i="21"/>
  <c r="B631" i="21"/>
  <c r="B630" i="21"/>
  <c r="B629" i="21"/>
  <c r="B628" i="21"/>
  <c r="B627" i="21"/>
  <c r="B626" i="21"/>
  <c r="B625" i="21"/>
  <c r="B624" i="21"/>
  <c r="B623" i="21"/>
  <c r="B622" i="21"/>
  <c r="B621" i="21"/>
  <c r="B620" i="21"/>
  <c r="B619" i="21"/>
  <c r="B618" i="21"/>
  <c r="B617" i="21"/>
  <c r="B616" i="21"/>
  <c r="B615" i="21"/>
  <c r="B614" i="21"/>
  <c r="B613" i="21"/>
  <c r="B612" i="21"/>
  <c r="B611" i="21"/>
  <c r="B610" i="21"/>
  <c r="B609" i="21"/>
  <c r="B608" i="21"/>
  <c r="B607" i="21"/>
  <c r="B606" i="21"/>
  <c r="B605" i="21"/>
  <c r="B604" i="21"/>
  <c r="B603" i="21"/>
  <c r="B602" i="21"/>
  <c r="B601" i="21"/>
  <c r="B600" i="21"/>
  <c r="B599" i="21"/>
  <c r="B598" i="21"/>
  <c r="B597" i="21"/>
  <c r="B596" i="21"/>
  <c r="B595" i="21"/>
  <c r="B594" i="21"/>
  <c r="B593" i="21"/>
  <c r="B592" i="21"/>
  <c r="B591" i="21"/>
  <c r="B590" i="21"/>
  <c r="B589" i="21"/>
  <c r="B588" i="21"/>
  <c r="B587" i="21"/>
  <c r="B586" i="21"/>
  <c r="B585" i="21"/>
  <c r="B584" i="21"/>
  <c r="B583" i="21"/>
  <c r="B582" i="21"/>
  <c r="B581" i="21"/>
  <c r="B580" i="21"/>
  <c r="B579" i="21"/>
  <c r="B578" i="21"/>
  <c r="B577" i="21"/>
  <c r="B576" i="21"/>
  <c r="B575" i="21"/>
  <c r="B574" i="21"/>
  <c r="B573" i="21"/>
  <c r="B572" i="21"/>
  <c r="B571" i="21"/>
  <c r="B570" i="21"/>
  <c r="B569" i="21"/>
  <c r="B568" i="21"/>
  <c r="B567" i="21"/>
  <c r="B566" i="21"/>
  <c r="B565" i="21"/>
  <c r="B564" i="21"/>
  <c r="B563" i="21"/>
  <c r="B562" i="21"/>
  <c r="B561" i="21"/>
  <c r="B560" i="21"/>
  <c r="B559" i="21"/>
  <c r="B558" i="21"/>
  <c r="B557" i="21"/>
  <c r="B556" i="21"/>
  <c r="B555" i="21"/>
  <c r="B554" i="21"/>
  <c r="B553" i="21"/>
  <c r="B552" i="21"/>
  <c r="B551" i="21"/>
  <c r="B550" i="21"/>
  <c r="B549" i="21"/>
  <c r="B548" i="21"/>
  <c r="B547" i="21"/>
  <c r="B546" i="21"/>
  <c r="B545" i="21"/>
  <c r="B544" i="21"/>
  <c r="B543" i="21"/>
  <c r="B542" i="21"/>
  <c r="B541" i="21"/>
  <c r="B540" i="21"/>
  <c r="B539" i="21"/>
  <c r="B538" i="21"/>
  <c r="B537" i="21"/>
  <c r="B536" i="21"/>
  <c r="B535" i="21"/>
  <c r="B534" i="21"/>
  <c r="B533" i="21"/>
  <c r="B532" i="21"/>
  <c r="B531" i="21"/>
  <c r="B530" i="21"/>
  <c r="B529" i="21"/>
  <c r="B528" i="21"/>
  <c r="B527" i="21"/>
  <c r="B526" i="21"/>
  <c r="B525" i="21"/>
  <c r="B524" i="21"/>
  <c r="B523" i="21"/>
  <c r="B522" i="21"/>
  <c r="B521" i="21"/>
  <c r="B520" i="21"/>
  <c r="B519" i="21"/>
  <c r="B518" i="21"/>
  <c r="B517" i="21"/>
  <c r="B516" i="21"/>
  <c r="B515" i="21"/>
  <c r="B514" i="21"/>
  <c r="B513" i="21"/>
  <c r="B512" i="21"/>
  <c r="B511" i="21"/>
  <c r="B510" i="21"/>
  <c r="B509" i="21"/>
  <c r="B508" i="21"/>
  <c r="B507" i="21"/>
  <c r="B506" i="21"/>
  <c r="B505" i="21"/>
  <c r="B504" i="21"/>
  <c r="B503" i="21"/>
  <c r="B502" i="21"/>
  <c r="B501" i="21"/>
  <c r="B500" i="21"/>
  <c r="B499" i="21"/>
  <c r="B498" i="21"/>
  <c r="B497" i="21"/>
  <c r="B496" i="21"/>
  <c r="B495" i="21"/>
  <c r="B494" i="21"/>
  <c r="B493" i="21"/>
  <c r="B492" i="21"/>
  <c r="B491" i="21"/>
  <c r="B490" i="21"/>
  <c r="B489" i="21"/>
  <c r="B488" i="21"/>
  <c r="B487" i="21"/>
  <c r="B486" i="21"/>
  <c r="B485" i="21"/>
  <c r="B484" i="21"/>
  <c r="B483" i="21"/>
  <c r="B482" i="21"/>
  <c r="B481" i="21"/>
  <c r="B480" i="21"/>
  <c r="B479" i="21"/>
  <c r="B478" i="21"/>
  <c r="B477" i="21"/>
  <c r="B476" i="21"/>
  <c r="B475" i="21"/>
  <c r="B474" i="21"/>
  <c r="B473" i="21"/>
  <c r="B472" i="21"/>
  <c r="B471" i="21"/>
  <c r="B470" i="21"/>
  <c r="B469" i="21"/>
  <c r="B468" i="21"/>
  <c r="B467" i="21"/>
  <c r="B466" i="21"/>
  <c r="B465" i="21"/>
  <c r="B464" i="21"/>
  <c r="B463" i="21"/>
  <c r="B462" i="21"/>
  <c r="B461" i="21"/>
  <c r="B460" i="21"/>
  <c r="B459" i="21"/>
  <c r="B458" i="21"/>
  <c r="B457" i="21"/>
  <c r="B456" i="21"/>
  <c r="B455" i="21"/>
  <c r="B454" i="21"/>
  <c r="B453" i="21"/>
  <c r="B452" i="21"/>
  <c r="B451" i="21"/>
  <c r="B450" i="21"/>
  <c r="B449" i="21"/>
  <c r="B448" i="21"/>
  <c r="B447" i="21"/>
  <c r="B446" i="21"/>
  <c r="B445" i="21"/>
  <c r="B444" i="21"/>
  <c r="B443" i="21"/>
  <c r="B442" i="21"/>
  <c r="B441" i="21"/>
  <c r="B440" i="21"/>
  <c r="B439" i="21"/>
  <c r="B438" i="21"/>
  <c r="B437" i="21"/>
  <c r="B436" i="21"/>
  <c r="B435" i="21"/>
  <c r="B434" i="21"/>
  <c r="B433" i="21"/>
  <c r="B432" i="21"/>
  <c r="B431" i="21"/>
  <c r="B430" i="21"/>
  <c r="B429" i="21"/>
  <c r="B428" i="21"/>
  <c r="B427" i="21"/>
  <c r="B426" i="21"/>
  <c r="B425" i="21"/>
  <c r="B424" i="21"/>
  <c r="B423" i="21"/>
  <c r="B422" i="21"/>
  <c r="B421" i="21"/>
  <c r="B420" i="21"/>
  <c r="B419" i="21"/>
  <c r="B418" i="21"/>
  <c r="B417" i="21"/>
  <c r="B416" i="21"/>
  <c r="B415" i="21"/>
  <c r="B414" i="21"/>
  <c r="B413" i="21"/>
  <c r="B412" i="21"/>
  <c r="B411" i="21"/>
  <c r="B410" i="21"/>
  <c r="B409" i="21"/>
  <c r="B408" i="21"/>
  <c r="B407" i="21"/>
  <c r="B406" i="21"/>
  <c r="B405" i="21"/>
  <c r="B404" i="21"/>
  <c r="B403" i="21"/>
  <c r="B402" i="21"/>
  <c r="B401" i="21"/>
  <c r="B400" i="21"/>
  <c r="B399" i="21"/>
  <c r="B398" i="21"/>
  <c r="B397" i="21"/>
  <c r="B396" i="21"/>
  <c r="B395" i="21"/>
  <c r="B394" i="21"/>
  <c r="B393" i="21"/>
  <c r="B392" i="21"/>
  <c r="B391" i="21"/>
  <c r="B390" i="21"/>
  <c r="B389" i="21"/>
  <c r="B388" i="21"/>
  <c r="B387" i="21"/>
  <c r="B386" i="21"/>
  <c r="B385" i="21"/>
  <c r="B384" i="21"/>
  <c r="B383" i="21"/>
  <c r="B382" i="21"/>
  <c r="B381" i="21"/>
  <c r="B380" i="21"/>
  <c r="B379" i="21"/>
  <c r="B378" i="21"/>
  <c r="B377" i="21"/>
  <c r="B376" i="21"/>
  <c r="B375" i="21"/>
  <c r="B374" i="21"/>
  <c r="B373" i="21"/>
  <c r="B372" i="21"/>
  <c r="B371" i="21"/>
  <c r="B370" i="21"/>
  <c r="B369" i="21"/>
  <c r="B368" i="21"/>
  <c r="B367" i="21"/>
  <c r="B366" i="21"/>
  <c r="B365" i="21"/>
  <c r="B364" i="21"/>
  <c r="B363" i="21"/>
  <c r="B362" i="21"/>
  <c r="B361" i="21"/>
  <c r="B360" i="21"/>
  <c r="B359" i="21"/>
  <c r="B358" i="21"/>
  <c r="B357" i="21"/>
  <c r="B356" i="21"/>
  <c r="B355" i="21"/>
  <c r="B354" i="21"/>
  <c r="B353" i="21"/>
  <c r="B352" i="21"/>
  <c r="B351" i="21"/>
  <c r="B350" i="21"/>
  <c r="B349" i="21"/>
  <c r="B348" i="21"/>
  <c r="B347" i="21"/>
  <c r="B346" i="21"/>
  <c r="B345" i="21"/>
  <c r="B344" i="21"/>
  <c r="B343" i="21"/>
  <c r="B342" i="21"/>
  <c r="B341" i="21"/>
  <c r="B340" i="21"/>
  <c r="B339" i="21"/>
  <c r="B338" i="21"/>
  <c r="B337" i="21"/>
  <c r="B336" i="21"/>
  <c r="B335" i="21"/>
  <c r="B334" i="21"/>
  <c r="B333" i="21"/>
  <c r="B332" i="21"/>
  <c r="B331" i="21"/>
  <c r="B330" i="21"/>
  <c r="B329" i="21"/>
  <c r="B328" i="21"/>
  <c r="B327" i="21"/>
  <c r="B326" i="21"/>
  <c r="B325" i="21"/>
  <c r="B324" i="21"/>
  <c r="B323" i="21"/>
  <c r="B322" i="21"/>
  <c r="B321" i="21"/>
  <c r="B320" i="21"/>
  <c r="B319" i="21"/>
  <c r="B318" i="21"/>
  <c r="B317" i="21"/>
  <c r="B316" i="21"/>
  <c r="B315" i="21"/>
  <c r="B314" i="21"/>
  <c r="B313" i="21"/>
  <c r="B312" i="21"/>
  <c r="B311" i="21"/>
  <c r="B310" i="21"/>
  <c r="B309" i="21"/>
  <c r="B308" i="21"/>
  <c r="B307" i="21"/>
  <c r="B306" i="21"/>
  <c r="B305" i="21"/>
  <c r="B304" i="21"/>
  <c r="B303" i="21"/>
  <c r="B302" i="21"/>
  <c r="B301" i="21"/>
  <c r="B300" i="21"/>
  <c r="B299" i="21"/>
  <c r="B298" i="21"/>
  <c r="B297" i="21"/>
  <c r="B296" i="21"/>
  <c r="B295" i="21"/>
  <c r="B294" i="21"/>
  <c r="B293" i="21"/>
  <c r="B292" i="21"/>
  <c r="B291" i="21"/>
  <c r="B290" i="21"/>
  <c r="B289" i="21"/>
  <c r="B288" i="21"/>
  <c r="B287" i="21"/>
  <c r="B286" i="21"/>
  <c r="B285" i="21"/>
  <c r="B284" i="21"/>
  <c r="B283" i="21"/>
  <c r="B282" i="21"/>
  <c r="B281" i="21"/>
  <c r="B280" i="21"/>
  <c r="B279" i="21"/>
  <c r="B278" i="21"/>
  <c r="B277" i="21"/>
  <c r="B276" i="21"/>
  <c r="B275" i="21"/>
  <c r="B274" i="21"/>
  <c r="B273" i="21"/>
  <c r="B272" i="21"/>
  <c r="B271" i="21"/>
  <c r="B270" i="21"/>
  <c r="B269" i="21"/>
  <c r="B268" i="21"/>
  <c r="B267" i="21"/>
  <c r="B266" i="21"/>
  <c r="B265" i="21"/>
  <c r="B264" i="21"/>
  <c r="B263" i="21"/>
  <c r="B262" i="21"/>
  <c r="B261" i="21"/>
  <c r="B260" i="21"/>
  <c r="B259" i="21"/>
  <c r="B258" i="21"/>
  <c r="B257" i="21"/>
  <c r="B256" i="21"/>
  <c r="B255" i="21"/>
  <c r="B254" i="21"/>
  <c r="B253" i="21"/>
  <c r="B252" i="21"/>
  <c r="B251" i="21"/>
  <c r="B250" i="21"/>
  <c r="B249" i="21"/>
  <c r="B248" i="21"/>
  <c r="B247" i="21"/>
  <c r="B246" i="21"/>
  <c r="B245" i="21"/>
  <c r="B244" i="21"/>
  <c r="B243" i="21"/>
  <c r="B242" i="21"/>
  <c r="B241" i="21"/>
  <c r="B240" i="21"/>
  <c r="B239" i="21"/>
  <c r="B238" i="21"/>
  <c r="B237" i="21"/>
  <c r="B236" i="21"/>
  <c r="B235" i="21"/>
  <c r="B234" i="21"/>
  <c r="B233" i="21"/>
  <c r="B232" i="21"/>
  <c r="B231" i="21"/>
  <c r="B230" i="21"/>
  <c r="B229" i="21"/>
  <c r="B228" i="21"/>
  <c r="B227" i="21"/>
  <c r="B226" i="21"/>
  <c r="B225" i="21"/>
  <c r="B224" i="21"/>
  <c r="B223" i="21"/>
  <c r="B222" i="21"/>
  <c r="B221" i="21"/>
  <c r="B220" i="21"/>
  <c r="B219" i="21"/>
  <c r="B218" i="21"/>
  <c r="B217" i="21"/>
  <c r="B216" i="21"/>
  <c r="B215" i="21"/>
  <c r="B214" i="21"/>
  <c r="B213" i="21"/>
  <c r="B212" i="21"/>
  <c r="B211" i="21"/>
  <c r="B210" i="21"/>
  <c r="B209" i="21"/>
  <c r="B208" i="21"/>
  <c r="B207" i="21"/>
  <c r="B206" i="21"/>
  <c r="B205" i="21"/>
  <c r="B204" i="21"/>
  <c r="B203" i="21"/>
  <c r="B202" i="21"/>
  <c r="B201" i="21"/>
  <c r="B200" i="21"/>
  <c r="B199" i="21"/>
  <c r="B198" i="21"/>
  <c r="B197" i="21"/>
  <c r="B196" i="21"/>
  <c r="B195" i="21"/>
  <c r="B194" i="21"/>
  <c r="B193" i="21"/>
  <c r="B192" i="21"/>
  <c r="B191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40" i="8"/>
  <c r="B1241" i="8"/>
  <c r="B1242" i="8"/>
  <c r="B1243" i="8"/>
  <c r="B1244" i="8"/>
  <c r="B1245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121" i="8"/>
  <c r="B1122" i="8"/>
  <c r="B1123" i="8"/>
  <c r="B1124" i="8"/>
  <c r="B1125" i="8"/>
  <c r="B1126" i="8"/>
  <c r="B1127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I2" i="1"/>
  <c r="C253" i="13" l="1"/>
  <c r="C250" i="13"/>
  <c r="C249" i="13"/>
  <c r="C246" i="13"/>
  <c r="C245" i="13"/>
  <c r="C243" i="13"/>
  <c r="C242" i="13"/>
  <c r="C240" i="13"/>
  <c r="C238" i="13"/>
  <c r="C235" i="13"/>
  <c r="C233" i="13"/>
  <c r="C231" i="13"/>
  <c r="C230" i="13"/>
  <c r="C229" i="13"/>
  <c r="C227" i="13"/>
  <c r="C226" i="13"/>
  <c r="C225" i="13"/>
  <c r="C222" i="13"/>
  <c r="C221" i="13"/>
  <c r="C220" i="13"/>
  <c r="C219" i="13"/>
  <c r="C218" i="13"/>
  <c r="C217" i="13"/>
  <c r="C213" i="13"/>
  <c r="C211" i="13"/>
  <c r="C209" i="13"/>
  <c r="C206" i="13"/>
  <c r="C204" i="13"/>
  <c r="C203" i="13"/>
  <c r="C200" i="13"/>
  <c r="C199" i="13"/>
  <c r="C198" i="13"/>
  <c r="C197" i="13"/>
  <c r="C195" i="13"/>
  <c r="C194" i="13"/>
  <c r="C193" i="13"/>
  <c r="C192" i="13"/>
  <c r="C191" i="13"/>
  <c r="C190" i="13"/>
  <c r="C189" i="13"/>
  <c r="C183" i="13"/>
  <c r="C181" i="13"/>
  <c r="C180" i="13"/>
  <c r="C177" i="13"/>
  <c r="C176" i="13"/>
  <c r="C174" i="13"/>
  <c r="C173" i="13"/>
  <c r="C172" i="13"/>
  <c r="C171" i="13"/>
  <c r="C167" i="13"/>
  <c r="C166" i="13"/>
  <c r="C165" i="13"/>
  <c r="C163" i="13"/>
  <c r="C161" i="13"/>
  <c r="C160" i="13"/>
  <c r="C159" i="13"/>
  <c r="C158" i="13"/>
  <c r="C157" i="13"/>
  <c r="C156" i="13"/>
  <c r="C153" i="13"/>
  <c r="C152" i="13"/>
  <c r="C151" i="13"/>
  <c r="C147" i="13"/>
  <c r="C146" i="13"/>
  <c r="C145" i="13"/>
  <c r="C144" i="13"/>
  <c r="C143" i="13"/>
  <c r="C142" i="13"/>
  <c r="C140" i="13"/>
  <c r="C139" i="13"/>
  <c r="C136" i="13"/>
  <c r="C131" i="13"/>
  <c r="C128" i="13"/>
  <c r="C125" i="13"/>
  <c r="C121" i="13"/>
  <c r="C120" i="13"/>
  <c r="C118" i="13"/>
  <c r="C117" i="13"/>
  <c r="C116" i="13"/>
  <c r="C115" i="13"/>
  <c r="C113" i="13"/>
  <c r="C112" i="13"/>
  <c r="C110" i="13"/>
  <c r="C109" i="13"/>
  <c r="C108" i="13"/>
  <c r="C107" i="13"/>
  <c r="C106" i="13"/>
  <c r="C105" i="13"/>
  <c r="C104" i="13"/>
  <c r="C102" i="13"/>
  <c r="C98" i="13"/>
  <c r="C97" i="13"/>
  <c r="C95" i="13"/>
  <c r="C92" i="13"/>
  <c r="C91" i="13"/>
  <c r="C90" i="13"/>
  <c r="C89" i="13"/>
  <c r="C88" i="13"/>
  <c r="C86" i="13"/>
  <c r="C85" i="13"/>
  <c r="C83" i="13"/>
  <c r="C82" i="13"/>
  <c r="C80" i="13"/>
  <c r="C78" i="13"/>
  <c r="C77" i="13"/>
  <c r="C76" i="13"/>
  <c r="C74" i="13"/>
  <c r="C72" i="13"/>
  <c r="C71" i="13"/>
  <c r="C70" i="13"/>
  <c r="C69" i="13"/>
  <c r="C68" i="13"/>
  <c r="C67" i="13"/>
  <c r="C65" i="13"/>
  <c r="C64" i="13"/>
  <c r="C62" i="13"/>
  <c r="C59" i="13"/>
  <c r="C58" i="13"/>
  <c r="C57" i="13"/>
  <c r="C56" i="13"/>
  <c r="C55" i="13"/>
  <c r="C54" i="13"/>
  <c r="C53" i="13"/>
  <c r="C52" i="13"/>
  <c r="C51" i="13"/>
  <c r="C49" i="13"/>
  <c r="C48" i="13"/>
  <c r="C47" i="13"/>
  <c r="C46" i="13"/>
  <c r="C44" i="13"/>
  <c r="C43" i="13"/>
  <c r="C42" i="13"/>
  <c r="C41" i="13"/>
  <c r="C40" i="13"/>
  <c r="C38" i="13"/>
  <c r="C36" i="13"/>
  <c r="C34" i="13"/>
  <c r="C33" i="13"/>
  <c r="C32" i="13"/>
  <c r="C31" i="13"/>
  <c r="C30" i="13"/>
  <c r="C28" i="13"/>
  <c r="C22" i="13"/>
  <c r="C20" i="13"/>
  <c r="C18" i="13"/>
  <c r="C16" i="13"/>
  <c r="C14" i="13"/>
  <c r="C13" i="13"/>
  <c r="C12" i="13"/>
  <c r="C9" i="13"/>
  <c r="C6" i="13"/>
  <c r="C5" i="13"/>
  <c r="C4" i="13"/>
  <c r="C3" i="13"/>
  <c r="C2" i="13"/>
  <c r="C253" i="12"/>
  <c r="C250" i="12"/>
  <c r="C249" i="12"/>
  <c r="C246" i="12"/>
  <c r="C245" i="12"/>
  <c r="C243" i="12"/>
  <c r="C242" i="12"/>
  <c r="C240" i="12"/>
  <c r="C238" i="12"/>
  <c r="C235" i="12"/>
  <c r="C233" i="12"/>
  <c r="C231" i="12"/>
  <c r="C230" i="12"/>
  <c r="C229" i="12"/>
  <c r="C227" i="12"/>
  <c r="C226" i="12"/>
  <c r="C225" i="12"/>
  <c r="C222" i="12"/>
  <c r="C221" i="12"/>
  <c r="C220" i="12"/>
  <c r="C219" i="12"/>
  <c r="C218" i="12"/>
  <c r="C217" i="12"/>
  <c r="C213" i="12"/>
  <c r="C211" i="12"/>
  <c r="C209" i="12"/>
  <c r="C206" i="12"/>
  <c r="C204" i="12"/>
  <c r="C203" i="12"/>
  <c r="C200" i="12"/>
  <c r="C199" i="12"/>
  <c r="C198" i="12"/>
  <c r="C197" i="12"/>
  <c r="C195" i="12"/>
  <c r="C194" i="12"/>
  <c r="C193" i="12"/>
  <c r="C192" i="12"/>
  <c r="C191" i="12"/>
  <c r="C190" i="12"/>
  <c r="C189" i="12"/>
  <c r="C183" i="12"/>
  <c r="C181" i="12"/>
  <c r="C180" i="12"/>
  <c r="C177" i="12"/>
  <c r="C176" i="12"/>
  <c r="C174" i="12"/>
  <c r="C173" i="12"/>
  <c r="C172" i="12"/>
  <c r="C171" i="12"/>
  <c r="C167" i="12"/>
  <c r="C166" i="12"/>
  <c r="C165" i="12"/>
  <c r="C163" i="12"/>
  <c r="C161" i="12"/>
  <c r="C160" i="12"/>
  <c r="C159" i="12"/>
  <c r="C158" i="12"/>
  <c r="C157" i="12"/>
  <c r="C156" i="12"/>
  <c r="C153" i="12"/>
  <c r="C152" i="12"/>
  <c r="C151" i="12"/>
  <c r="C147" i="12"/>
  <c r="C146" i="12"/>
  <c r="C145" i="12"/>
  <c r="C144" i="12"/>
  <c r="C143" i="12"/>
  <c r="C142" i="12"/>
  <c r="C140" i="12"/>
  <c r="C139" i="12"/>
  <c r="C136" i="12"/>
  <c r="C131" i="12"/>
  <c r="C128" i="12"/>
  <c r="C125" i="12"/>
  <c r="C121" i="12"/>
  <c r="C120" i="12"/>
  <c r="C118" i="12"/>
  <c r="C117" i="12"/>
  <c r="C116" i="12"/>
  <c r="C115" i="12"/>
  <c r="C113" i="12"/>
  <c r="C112" i="12"/>
  <c r="C110" i="12"/>
  <c r="C109" i="12"/>
  <c r="C108" i="12"/>
  <c r="C107" i="12"/>
  <c r="C106" i="12"/>
  <c r="C105" i="12"/>
  <c r="C104" i="12"/>
  <c r="C102" i="12"/>
  <c r="C98" i="12"/>
  <c r="C97" i="12"/>
  <c r="C95" i="12"/>
  <c r="C92" i="12"/>
  <c r="C91" i="12"/>
  <c r="C90" i="12"/>
  <c r="C89" i="12"/>
  <c r="C88" i="12"/>
  <c r="C86" i="12"/>
  <c r="C85" i="12"/>
  <c r="C83" i="12"/>
  <c r="C82" i="12"/>
  <c r="C80" i="12"/>
  <c r="C78" i="12"/>
  <c r="C77" i="12"/>
  <c r="C76" i="12"/>
  <c r="C74" i="12"/>
  <c r="C72" i="12"/>
  <c r="C71" i="12"/>
  <c r="C70" i="12"/>
  <c r="C69" i="12"/>
  <c r="C68" i="12"/>
  <c r="C67" i="12"/>
  <c r="C65" i="12"/>
  <c r="C64" i="12"/>
  <c r="C62" i="12"/>
  <c r="C59" i="12"/>
  <c r="C58" i="12"/>
  <c r="C57" i="12"/>
  <c r="C56" i="12"/>
  <c r="C55" i="12"/>
  <c r="C54" i="12"/>
  <c r="C53" i="12"/>
  <c r="C52" i="12"/>
  <c r="C51" i="12"/>
  <c r="C49" i="12"/>
  <c r="C48" i="12"/>
  <c r="C47" i="12"/>
  <c r="C46" i="12"/>
  <c r="C44" i="12"/>
  <c r="C43" i="12"/>
  <c r="C42" i="12"/>
  <c r="C41" i="12"/>
  <c r="C40" i="12"/>
  <c r="C38" i="12"/>
  <c r="C36" i="12"/>
  <c r="C34" i="12"/>
  <c r="C33" i="12"/>
  <c r="C32" i="12"/>
  <c r="C31" i="12"/>
  <c r="C30" i="12"/>
  <c r="C28" i="12"/>
  <c r="C22" i="12"/>
  <c r="C20" i="12"/>
  <c r="C18" i="12"/>
  <c r="C16" i="12"/>
  <c r="C14" i="12"/>
  <c r="C13" i="12"/>
  <c r="C12" i="12"/>
  <c r="C9" i="12"/>
  <c r="C6" i="12"/>
  <c r="C5" i="12"/>
  <c r="C4" i="12"/>
  <c r="C3" i="12"/>
  <c r="C2" i="12"/>
  <c r="C252" i="11"/>
  <c r="C251" i="11"/>
  <c r="C250" i="11"/>
  <c r="C248" i="11"/>
  <c r="C247" i="11"/>
  <c r="C246" i="11"/>
  <c r="C245" i="11"/>
  <c r="C244" i="11"/>
  <c r="C243" i="11"/>
  <c r="C242" i="11"/>
  <c r="C241" i="11"/>
  <c r="C240" i="11"/>
  <c r="C239" i="11"/>
  <c r="C238" i="11"/>
  <c r="C236" i="11"/>
  <c r="C232" i="11"/>
  <c r="C230" i="11"/>
  <c r="C229" i="11"/>
  <c r="C228" i="11"/>
  <c r="C227" i="11"/>
  <c r="C226" i="11"/>
  <c r="C225" i="11"/>
  <c r="C224" i="11"/>
  <c r="C223" i="11"/>
  <c r="C221" i="11"/>
  <c r="C220" i="11"/>
  <c r="C219" i="11"/>
  <c r="C218" i="11"/>
  <c r="C217" i="11"/>
  <c r="C215" i="11"/>
  <c r="C214" i="11"/>
  <c r="C213" i="11"/>
  <c r="C212" i="11"/>
  <c r="C211" i="11"/>
  <c r="C209" i="11"/>
  <c r="C208" i="11"/>
  <c r="C206" i="11"/>
  <c r="C205" i="11"/>
  <c r="C203" i="11"/>
  <c r="C202" i="11"/>
  <c r="C201" i="11"/>
  <c r="C197" i="11"/>
  <c r="C196" i="11"/>
  <c r="C194" i="11"/>
  <c r="C192" i="11"/>
  <c r="C188" i="11"/>
  <c r="C186" i="11"/>
  <c r="C185" i="11"/>
  <c r="C184" i="11"/>
  <c r="C183" i="11"/>
  <c r="C182" i="11"/>
  <c r="C181" i="11"/>
  <c r="C180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2" i="11"/>
  <c r="C161" i="11"/>
  <c r="C159" i="11"/>
  <c r="C157" i="11"/>
  <c r="C156" i="11"/>
  <c r="C155" i="11"/>
  <c r="C154" i="11"/>
  <c r="C150" i="11"/>
  <c r="C149" i="11"/>
  <c r="C147" i="11"/>
  <c r="C146" i="11"/>
  <c r="C145" i="11"/>
  <c r="C143" i="11"/>
  <c r="C142" i="11"/>
  <c r="C141" i="11"/>
  <c r="C139" i="11"/>
  <c r="C137" i="11"/>
  <c r="C136" i="11"/>
  <c r="C135" i="11"/>
  <c r="C133" i="11"/>
  <c r="C132" i="11"/>
  <c r="C131" i="11"/>
  <c r="C130" i="11"/>
  <c r="C129" i="11"/>
  <c r="C128" i="11"/>
  <c r="C125" i="11"/>
  <c r="C121" i="11"/>
  <c r="C120" i="11"/>
  <c r="C119" i="11"/>
  <c r="C118" i="11"/>
  <c r="C117" i="11"/>
  <c r="C116" i="11"/>
  <c r="C115" i="11"/>
  <c r="C114" i="11"/>
  <c r="C112" i="11"/>
  <c r="C111" i="11"/>
  <c r="C109" i="11"/>
  <c r="C106" i="11"/>
  <c r="C105" i="11"/>
  <c r="C102" i="11"/>
  <c r="C101" i="11"/>
  <c r="C99" i="11"/>
  <c r="C98" i="11"/>
  <c r="C95" i="11"/>
  <c r="C94" i="11"/>
  <c r="C92" i="11"/>
  <c r="C91" i="11"/>
  <c r="C90" i="11"/>
  <c r="C88" i="11"/>
  <c r="C87" i="11"/>
  <c r="C84" i="11"/>
  <c r="C83" i="11"/>
  <c r="C82" i="11"/>
  <c r="C81" i="11"/>
  <c r="C79" i="11"/>
  <c r="C78" i="11"/>
  <c r="C76" i="11"/>
  <c r="C75" i="11"/>
  <c r="C74" i="11"/>
  <c r="C72" i="11"/>
  <c r="C71" i="11"/>
  <c r="C69" i="11"/>
  <c r="C68" i="11"/>
  <c r="C65" i="11"/>
  <c r="C63" i="11"/>
  <c r="C61" i="11"/>
  <c r="C60" i="11"/>
  <c r="C59" i="11"/>
  <c r="C57" i="11"/>
  <c r="C55" i="11"/>
  <c r="C54" i="11"/>
  <c r="C52" i="11"/>
  <c r="C50" i="11"/>
  <c r="C49" i="11"/>
  <c r="C48" i="11"/>
  <c r="C47" i="11"/>
  <c r="C46" i="11"/>
  <c r="C44" i="11"/>
  <c r="C43" i="11"/>
  <c r="C41" i="11"/>
  <c r="C39" i="11"/>
  <c r="C37" i="11"/>
  <c r="C36" i="11"/>
  <c r="C33" i="11"/>
  <c r="C31" i="11"/>
  <c r="C30" i="11"/>
  <c r="C29" i="11"/>
  <c r="C28" i="11"/>
  <c r="C27" i="11"/>
  <c r="C26" i="11"/>
  <c r="C25" i="11"/>
  <c r="C24" i="11"/>
  <c r="C23" i="11"/>
  <c r="C22" i="11"/>
  <c r="C19" i="11"/>
  <c r="C17" i="11"/>
  <c r="C15" i="11"/>
  <c r="C13" i="11"/>
  <c r="C12" i="11"/>
  <c r="C10" i="11"/>
  <c r="C9" i="11"/>
  <c r="C6" i="11"/>
  <c r="C5" i="11"/>
  <c r="C4" i="11"/>
  <c r="C254" i="10"/>
  <c r="C251" i="10"/>
  <c r="C250" i="10"/>
  <c r="C249" i="10"/>
  <c r="C248" i="10"/>
  <c r="C247" i="10"/>
  <c r="C246" i="10"/>
  <c r="C245" i="10"/>
  <c r="C243" i="10"/>
  <c r="C242" i="10"/>
  <c r="C241" i="10"/>
  <c r="C240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3" i="10"/>
  <c r="C222" i="10"/>
  <c r="C221" i="10"/>
  <c r="C220" i="10"/>
  <c r="C219" i="10"/>
  <c r="C218" i="10"/>
  <c r="C217" i="10"/>
  <c r="C214" i="10"/>
  <c r="C213" i="10"/>
  <c r="C210" i="10"/>
  <c r="C208" i="10"/>
  <c r="C206" i="10"/>
  <c r="C204" i="10"/>
  <c r="C202" i="10"/>
  <c r="C200" i="10"/>
  <c r="C198" i="10"/>
  <c r="C197" i="10"/>
  <c r="C195" i="10"/>
  <c r="C194" i="10"/>
  <c r="C193" i="10"/>
  <c r="C191" i="10"/>
  <c r="C189" i="10"/>
  <c r="C188" i="10"/>
  <c r="C187" i="10"/>
  <c r="C185" i="10"/>
  <c r="C184" i="10"/>
  <c r="C182" i="10"/>
  <c r="C180" i="10"/>
  <c r="C179" i="10"/>
  <c r="C176" i="10"/>
  <c r="C175" i="10"/>
  <c r="C174" i="10"/>
  <c r="C171" i="10"/>
  <c r="C169" i="10"/>
  <c r="C168" i="10"/>
  <c r="C163" i="10"/>
  <c r="C162" i="10"/>
  <c r="C160" i="10"/>
  <c r="C158" i="10"/>
  <c r="C157" i="10"/>
  <c r="C156" i="10"/>
  <c r="C154" i="10"/>
  <c r="C153" i="10"/>
  <c r="C152" i="10"/>
  <c r="C151" i="10"/>
  <c r="C150" i="10"/>
  <c r="C149" i="10"/>
  <c r="C148" i="10"/>
  <c r="C147" i="10"/>
  <c r="C144" i="10"/>
  <c r="C142" i="10"/>
  <c r="C139" i="10"/>
  <c r="C138" i="10"/>
  <c r="C137" i="10"/>
  <c r="C136" i="10"/>
  <c r="C133" i="10"/>
  <c r="C131" i="10"/>
  <c r="C129" i="10"/>
  <c r="C128" i="10"/>
  <c r="C127" i="10"/>
  <c r="C126" i="10"/>
  <c r="C124" i="10"/>
  <c r="C120" i="10"/>
  <c r="C119" i="10"/>
  <c r="C118" i="10"/>
  <c r="C117" i="10"/>
  <c r="C116" i="10"/>
  <c r="C114" i="10"/>
  <c r="C113" i="10"/>
  <c r="C110" i="10"/>
  <c r="C109" i="10"/>
  <c r="C108" i="10"/>
  <c r="C107" i="10"/>
  <c r="C106" i="10"/>
  <c r="C105" i="10"/>
  <c r="C103" i="10"/>
  <c r="C102" i="10"/>
  <c r="C100" i="10"/>
  <c r="C99" i="10"/>
  <c r="C98" i="10"/>
  <c r="C97" i="10"/>
  <c r="C96" i="10"/>
  <c r="C94" i="10"/>
  <c r="C92" i="10"/>
  <c r="C89" i="10"/>
  <c r="C88" i="10"/>
  <c r="C87" i="10"/>
  <c r="C86" i="10"/>
  <c r="C85" i="10"/>
  <c r="C84" i="10"/>
  <c r="C83" i="10"/>
  <c r="C82" i="10"/>
  <c r="C81" i="10"/>
  <c r="C80" i="10"/>
  <c r="C78" i="10"/>
  <c r="C76" i="10"/>
  <c r="C75" i="10"/>
  <c r="C74" i="10"/>
  <c r="C68" i="10"/>
  <c r="C67" i="10"/>
  <c r="C64" i="10"/>
  <c r="C63" i="10"/>
  <c r="C62" i="10"/>
  <c r="C59" i="10"/>
  <c r="C58" i="10"/>
  <c r="C57" i="10"/>
  <c r="C56" i="10"/>
  <c r="C55" i="10"/>
  <c r="C53" i="10"/>
  <c r="C52" i="10"/>
  <c r="C51" i="10"/>
  <c r="C50" i="10"/>
  <c r="C49" i="10"/>
  <c r="C48" i="10"/>
  <c r="C44" i="10"/>
  <c r="C43" i="10"/>
  <c r="C42" i="10"/>
  <c r="C41" i="10"/>
  <c r="C39" i="10"/>
  <c r="C36" i="10"/>
  <c r="C33" i="10"/>
  <c r="C32" i="10"/>
  <c r="C31" i="10"/>
  <c r="C30" i="10"/>
  <c r="C29" i="10"/>
  <c r="C27" i="10"/>
  <c r="C26" i="10"/>
  <c r="C24" i="10"/>
  <c r="C23" i="10"/>
  <c r="C22" i="10"/>
  <c r="C21" i="10"/>
  <c r="C17" i="10"/>
  <c r="C13" i="10"/>
  <c r="C12" i="10"/>
  <c r="C11" i="10"/>
  <c r="C6" i="10"/>
  <c r="C2" i="10"/>
  <c r="C255" i="9"/>
  <c r="C254" i="9"/>
  <c r="C252" i="9"/>
  <c r="C251" i="9"/>
  <c r="C250" i="9"/>
  <c r="C248" i="9"/>
  <c r="C243" i="9"/>
  <c r="C242" i="9"/>
  <c r="C241" i="9"/>
  <c r="C240" i="9"/>
  <c r="C238" i="9"/>
  <c r="C237" i="9"/>
  <c r="C235" i="9"/>
  <c r="C232" i="9"/>
  <c r="C230" i="9"/>
  <c r="C228" i="9"/>
  <c r="C226" i="9"/>
  <c r="C225" i="9"/>
  <c r="C223" i="9"/>
  <c r="C222" i="9"/>
  <c r="C221" i="9"/>
  <c r="C220" i="9"/>
  <c r="C219" i="9"/>
  <c r="C218" i="9"/>
  <c r="C214" i="9"/>
  <c r="C212" i="9"/>
  <c r="C211" i="9"/>
  <c r="C210" i="9"/>
  <c r="C208" i="9"/>
  <c r="C207" i="9"/>
  <c r="C205" i="9"/>
  <c r="C203" i="9"/>
  <c r="C201" i="9"/>
  <c r="C200" i="9"/>
  <c r="C198" i="9"/>
  <c r="C197" i="9"/>
  <c r="C196" i="9"/>
  <c r="C195" i="9"/>
  <c r="C194" i="9"/>
  <c r="C193" i="9"/>
  <c r="C192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7" i="9"/>
  <c r="C175" i="9"/>
  <c r="C174" i="9"/>
  <c r="C172" i="9"/>
  <c r="C170" i="9"/>
  <c r="C169" i="9"/>
  <c r="C168" i="9"/>
  <c r="C167" i="9"/>
  <c r="C165" i="9"/>
  <c r="C164" i="9"/>
  <c r="C162" i="9"/>
  <c r="C161" i="9"/>
  <c r="C160" i="9"/>
  <c r="C159" i="9"/>
  <c r="C158" i="9"/>
  <c r="C154" i="9"/>
  <c r="C153" i="9"/>
  <c r="C152" i="9"/>
  <c r="C151" i="9"/>
  <c r="C150" i="9"/>
  <c r="C149" i="9"/>
  <c r="C146" i="9"/>
  <c r="C144" i="9"/>
  <c r="C143" i="9"/>
  <c r="C141" i="9"/>
  <c r="C140" i="9"/>
  <c r="C139" i="9"/>
  <c r="C138" i="9"/>
  <c r="C137" i="9"/>
  <c r="C135" i="9"/>
  <c r="C134" i="9"/>
  <c r="C132" i="9"/>
  <c r="C130" i="9"/>
  <c r="C129" i="9"/>
  <c r="C128" i="9"/>
  <c r="C127" i="9"/>
  <c r="C126" i="9"/>
  <c r="C125" i="9"/>
  <c r="C123" i="9"/>
  <c r="C121" i="9"/>
  <c r="C120" i="9"/>
  <c r="C117" i="9"/>
  <c r="C116" i="9"/>
  <c r="C115" i="9"/>
  <c r="C113" i="9"/>
  <c r="C112" i="9"/>
  <c r="C111" i="9"/>
  <c r="C110" i="9"/>
  <c r="C109" i="9"/>
  <c r="C107" i="9"/>
  <c r="C106" i="9"/>
  <c r="C103" i="9"/>
  <c r="C101" i="9"/>
  <c r="C100" i="9"/>
  <c r="C99" i="9"/>
  <c r="C98" i="9"/>
  <c r="C97" i="9"/>
  <c r="C96" i="9"/>
  <c r="C95" i="9"/>
  <c r="C94" i="9"/>
  <c r="C92" i="9"/>
  <c r="C91" i="9"/>
  <c r="C89" i="9"/>
  <c r="C88" i="9"/>
  <c r="C82" i="9"/>
  <c r="C81" i="9"/>
  <c r="C80" i="9"/>
  <c r="C79" i="9"/>
  <c r="C78" i="9"/>
  <c r="C77" i="9"/>
  <c r="C75" i="9"/>
  <c r="C73" i="9"/>
  <c r="C72" i="9"/>
  <c r="C71" i="9"/>
  <c r="C70" i="9"/>
  <c r="C69" i="9"/>
  <c r="C67" i="9"/>
  <c r="C66" i="9"/>
  <c r="C65" i="9"/>
  <c r="C64" i="9"/>
  <c r="C62" i="9"/>
  <c r="C61" i="9"/>
  <c r="C60" i="9"/>
  <c r="C59" i="9"/>
  <c r="C58" i="9"/>
  <c r="C56" i="9"/>
  <c r="C55" i="9"/>
  <c r="C53" i="9"/>
  <c r="C51" i="9"/>
  <c r="C50" i="9"/>
  <c r="C48" i="9"/>
  <c r="C47" i="9"/>
  <c r="C46" i="9"/>
  <c r="C45" i="9"/>
  <c r="C44" i="9"/>
  <c r="C43" i="9"/>
  <c r="C41" i="9"/>
  <c r="C40" i="9"/>
  <c r="C39" i="9"/>
  <c r="C38" i="9"/>
  <c r="C37" i="9"/>
  <c r="C35" i="9"/>
  <c r="C34" i="9"/>
  <c r="C33" i="9"/>
  <c r="C31" i="9"/>
  <c r="C29" i="9"/>
  <c r="C27" i="9"/>
  <c r="C26" i="9"/>
  <c r="C25" i="9"/>
  <c r="C24" i="9"/>
  <c r="C23" i="9"/>
  <c r="C21" i="9"/>
  <c r="C19" i="9"/>
  <c r="C16" i="9"/>
  <c r="C14" i="9"/>
  <c r="C13" i="9"/>
  <c r="C12" i="9"/>
  <c r="C11" i="9"/>
  <c r="C10" i="9"/>
  <c r="C8" i="9"/>
  <c r="C7" i="9"/>
  <c r="C6" i="9"/>
  <c r="C3" i="9"/>
</calcChain>
</file>

<file path=xl/sharedStrings.xml><?xml version="1.0" encoding="utf-8"?>
<sst xmlns="http://schemas.openxmlformats.org/spreadsheetml/2006/main" count="8890" uniqueCount="2700">
  <si>
    <t>Real.SS</t>
  </si>
  <si>
    <t>Predicted.SS</t>
  </si>
  <si>
    <t>Length</t>
  </si>
  <si>
    <t>Trues</t>
  </si>
  <si>
    <t>Falses</t>
  </si>
  <si>
    <t>Accuracy</t>
  </si>
  <si>
    <t>----------EEETTEEESTTS--EEEEE--S-TT-HHHHHHHHHHHHHHT-SEEEEE--SHHHHHHHHHHHHHHHHTT----EEEE--SSHHHHHHH-HHHHHH-SEEEE-TTSS-STHHHHHHHHHHHHHHHHHT--EEEEEEGGG--HHHHHHHHHHHHTSSS---HHHHHHHHHHHHHHHHHHHHHHTT--GGGEEEEEE-SSHHHHHHHHHHHHHH--S-BEE--TT-EEHHHHHHHHHHHHHHHHHTT-</t>
  </si>
  <si>
    <t>-HHHHHHHHHHHHHHHHHHHHHHHHHHHHHHHHHHHHHHHHHHHHHHHHHHHHHHHHHHHHHHHHHHHHHHHHHHHHHHHHHHHHHHHHHHHHHHHHHHHHHHHHHHHHHHHHHHHHHHHHHHHHHHHHHHHHHHHHHHHHHHHHHHHHHHHHHHHHHHHHHHHHHHHHHHHHHHHHHHHHHHHHHHHHHHHHHHHHHHHHHHHHHHHHHHHHHHHHHHHHHHHHHHHHHHHHHHHHHHHHHHHHHHHHHHHHHH</t>
  </si>
  <si>
    <t>--------GGG---B-EEE-TTTSHHHHHHHHHHHHT-------------------------------EE--EETTEE--EE---SSGGGTHHHHHHHHH-SS-EEEEETTTSS-HHHHHHHHHHHHTT---EEEEE-TTSSS--HHHHHHHHHHHH----EE-EEESSSSTT--EEEETTTTEEEE-SSTTSS--EEE---STTHHHHHHHHHHHHHHHTTT-HHHHHHHHTT----HHHHHHHHHHHHHTTS-</t>
  </si>
  <si>
    <t>----TTEEEEEEE--HHHHHHHHHHHHTSTTEEEEEEEE-SSTTEEEEEEEE-TT--HHHHHHHHHHHHHHHHHHT-</t>
  </si>
  <si>
    <t>--GGGSS--HHHHHHHHHTT--S--HHHHHHHHHHHTT--EEEE--TTS-HHHHHHHHHHHH-----------SEEEE-SSHHHHHHHHHHHHHH-TTS-EEEE-SSS-SHHHHHHHHH--SEEEE-HHHHHHHHHHTSS--TT-SEEEEESHHHHHHTT-HHHHHHHHHHS-TTSEEEEE-SS--HHHHHHHHHH-SS-EEEE---</t>
  </si>
  <si>
    <t>-----HHHHHHHHHHHHHHHHHHHHHTTTT--TTSS----S---BTTTTB-TT---HHHHHHHHHHHHHHHHSS-HHHHHHHHHHHHHT---------------HHHHHHHHHHH--S----TT--BSGGGGGHHHHHHHHTT-TTHHHHHHHHHHTT---HHHHHHHHHHHHHHHHHHTT--HHHHHHTGGGTT----HHHHHHHTTGGGS--SS--SBHHHHHHHHHHHHHH-SSHHHHHHHHHTT-SSHHHH</t>
  </si>
  <si>
    <t>----SEEEEE--GGGS--SSSS--SSHHHHHHHHHHHHTT--EEE----S-B-TT--TTSBS-SS---GGGS--HHHHTTTS-----S---TTB--HHHHHHHHHHHHHHHHHHHHHH--TTHHHHHHHHHHHTHHHHHHHHHHHHHHHHTTT--GGGS-HHHHTT-HHHHHHHHHHSHHHHHHHHHHHHHHHHHHHHHHHHHHHTT-EEEEEEESS--SSSHHHHH-GGGB-B-TTSSBSEEEEE---SS-SS-</t>
  </si>
  <si>
    <t>----EEEEEEEEEESS-HHHHHHHHHHHHHHH--SEEEEEEEEEEEEEETTEEEEEEEEEEEEEE----</t>
  </si>
  <si>
    <t>---B----S-EEEEEEE-STTSSHHHHHHHHHHHHHHH-TT-----HHHHS-SHHHHHHTS--S-EEEEEE-SS-EEEEEE---SGGGHHHHHHHHTT-SSEEEEEETTT-S-HHHHHHHHHHHHTT---EEEEEE-GGG---HHHHHHHHHHHHHHHHHTTS-TTTS-EEE--HHHHHHHHHH-TT--TTS-HHHHHHHHHHHHHHHHS------TTS--EEE--EEEEETTTEEEEEEE--BSEEETT-EEEE</t>
  </si>
  <si>
    <t>-EEEEEE----HHHHTTB--SS------HHHHHHHHTTTTTS-S--EEE-SSHHHHHHHHHTT---EE-GGGS----GGGTT-BSTTS-HHHHHHHHTT-----TTS--HHHHHHHHHHHHHT--S-EEEEE-HHHHHHHHHHTTS-----TT-EEEEETTTEEEEEE---------</t>
  </si>
  <si>
    <t>-------------------------------------------HHHHHHHHHHHHHHHHHHTTTTT--EEEEEEE--TT--EEEEEEE--TTS-TT-------EEEEEEEEETTEEEEEEEESTT------EEEEESSSSEEEEEEEEEEETTEEE-SSEEEEEETTEEES-EEEEEEEEEEEE--TT------TTTT----TT--TTTTT------SS-EEEEEEEEEE-GGGT-</t>
  </si>
  <si>
    <t>---------HHHHHHHHHHHHHHTTHHHHHHHHTTTS-B--B------TTS---TTHHHHHHHHHHHHHHHHHTT-B---EEEE---HHHHHHHHHHHTT--SHHHHHHH-HHHHHHHHHHHTTTTHHHHTTHHHHTT---EEEEEEETTSHHHHHHHHHHHHHHHHTT-EEEE--EEEEETTTTEE--HHHHHHTEEEEEEEEEEEEEEBSSGGGGT-SSEEEEEEES-GGGGGG---EEE-TTS-EEEEEETT</t>
  </si>
  <si>
    <t>--------SSS--B-HHHHHHHHHHHHHHHHHHTTT--EEEEEEETTTHHHHHHHHTT--S--EEEEEEE--------------EEE---S--TT-EEEEEEEEESS-HHHHHHHHHHHTT--SEEEEEEEEE-GGG-SS----SEEEEE--S-EEEBTTB-BTTB-TT-SSBEEE-TT--</t>
  </si>
  <si>
    <t>--EEEEEE-SS-EEEEEEETTTTEEEEEEEHHHHS--S-SSTTHHHHHHHHHHHHHHHT--B-EE--SS--S-HHHHHHHHHHHHHT-B-</t>
  </si>
  <si>
    <t>------HHHHHHHHHHTT----GGGT--EE--HHHHHHHHHHH----S-EEEE--TTSHHHHHHHHTT--EEEEES-GGGHHHHHHHTTTS-EEEEES-GGGS-GGGS-TTEEEEEE--TTTHHHHHHHHHHH--EEEEEEEEEHHHHHHHT--TTSTT-SHHHHHHHHHEEEEEEEEE-GGGEES--SS-EEEEEEEE-S----HHHHHHHHHHHHSTTS-HHHHHHHTT--HHHHHHHHHHTT--TT--GGG-</t>
  </si>
  <si>
    <t>--HHHHHHHHHHHHHHHHHHHHHHHHHHHHHHHHHHHHHHHHHHHHHHHHHHHHHHHHHHHHHHHHHHHHHHHHHHHHHHHHHHHHHHHHHHHHHHHHHHHHHHHHHHHHHHHHHHHHHHHHHHHHHHHHHHHHHHHHHHHHHHHHHHHHHHHHHHHHHHHHHHHHHHHHHHHHHHHHHHHHHHHHHHHHHHHHHHHHHHHHHHHHHHHHHHHHHHHHHHHHHHHHHHHHHHHHHHHHHHHHHHHHHHHHHHHHH</t>
  </si>
  <si>
    <t>--STTTS--EEEEEEETTTEEEEEEEEE-SS-HHHHHHHHHHHHHHT-EEEEEEEEEESS--STT-B-TTBSSBHHHHHHHHHT--EEE-STT-SEEEEEEEEESS-EEEGGGS--BTTEEES-TT-EEEEB-SS-EEEEEEEEEEEESEE-HHHH---SSTT-EE--EE--SEEEEEEEEEE---SS----EEEEEEEEE-SSS-HHHHHHHHHHHHHHHHHTT-S----------------------------</t>
  </si>
  <si>
    <t>-EE-HHHHHHHHHHHHHHHT--HHHHHHHHHHHHHHHHTT-GGGSGGGHHHHHHHHHTT-SBSS----EEEETTEEEEE-TTB-HHHHHHHHHHHHHHHHHHHSEEEEEEEEE---S-HHHHHHHHHTTT-EEEEEE--S--B--TT-SS--B----EEEEEEETTEEEEEEE-SBSS-HHHHHHHHHHT----TTSEE-TTS-B-S-GGG--EE-BTTTHHHHHHHHHHHHHHTTTTTS--GGGS--TTT--SS</t>
  </si>
  <si>
    <t>---------------------------------EEEEE--SS-HHHHHHHHHHTTEEEEE---B-SS-EE-TTHHHHHHHHTT--SEEEE--HHHHHHHHHHHHHTT---HHHHHHSEEEESSHHHHHHHHHTT---SEE-SSSGGGTGGG-----EEEEEE-SSS--HHHHHHHHHTTEEEEEE-SEE--B-HHHHHHHHHHHHTT--SEEEESSHHHHHHHHHH-S-HHHHHHHHHTTSEEEEEHHHHHHHHH</t>
  </si>
  <si>
    <t>--------------HHHHHHHHHHHHHHHHHHHHHHHHHHHHHHHHHHHHHHHHHHHHHHHHHHHHHHHHHHHHHHHHHHHHHHHHHHHHHHHHHHHHHHHHHHHHHHHHHHHHHHHHHHHHHHHHHHHHHHHHHHHHHHHHHHHHHHHHHHHHHHHHHHHHHHHHHHHHHHHHHHHHHHHHHHHHHHHHHHHHHHHHHHHHHHHHHHHHHHHHHHHHHHHHHHHHHHHHHHHHHHHHHHHHHHHHHHHHHHHHH</t>
  </si>
  <si>
    <t>--STTTTS-----B-STTT--B--EEEE-TTHHHHTHHHHHHHHHHSS-EE---EEE-SS--STT---TTBSS-HHHHHHHHTT--EEE-SSS-SEEEEE--EESSEEEESTTSB-BTTEEES-TT-EEEEE-TT-EE--EEEEEEE-SEE-HHHH---SSTT-EE--EE--SEEEEE---B----SS-S--EEE--EEEE-SSS-HHHHHHHHHHHHHHHHTTS------------------------------</t>
  </si>
  <si>
    <t>----HHHHHHHHHHTTSEEETTGGGS--TT-EEE-HHHHHHHHHHHHHHHHHHTTS-SSEEEEB--SEEEHHHHHHTSHHHH-EEEE-BSSS-B-----EEEE--EEEE-SSS--GGGEEEE-S-THHHHHTTHHHHHHHHT--SSEEEEEEEEEE---SS--TTTTS-SEEEEEEEEEEE-GGGHHHHHHHHHHHHHHHHHHTT--GGGEEEEE--TTSS-TTEEEEEEEEEEETTEEEEEEEEEEE-SHHHHH</t>
  </si>
  <si>
    <t>--STTTS--EEEEEEETTTEEEEEEEEE-TT-HHHHHHHHHHHHHHT-EEEEEEEEEESS--STT-B-TTBSSBHHHHHHHHHT--EEE-STT-SEEEEEEEEESS-EEEGGGS---TTEEES-TT-EEEEB-SS-EEEEEEEEEEEESEE-HHHH---SSTT-EE--EE---EEEEEEEEEE--BTTB---EEEEEEEEE-SSS-HHHHHHHHHHHHHHHHHTT-S----------------------------</t>
  </si>
  <si>
    <t>----EEEEESSTTSHHHHHHHHHHHTTTTT-TT--EEEEEE--GGGHHHHHHHHHHHHTTT-TTEEEEEEES-HHHHTTT-SEEEE-------TT--HHHHHHHHHHHHHHHHHHHHHHS-TT-EEEE-SSSHHHHHHHHHHT-TTS-GGGEEE--HHHHHHHHHHHHHHHT--GGGEE--EEEB-SSTT-EEE-SS-EETTEEGGGTS-HHHHHHTHHHHHHHHHHHHHHHHSS--HHHHHHHHHHHHHHHHH-</t>
  </si>
  <si>
    <t>--HHHHHHHHHHHHHHHHHHHHHHH-TTT--HHHHHHHHTS-HHHHHHH-SSTHHHHHHHHHHHHHHHHHHHHHHHHTT--HHHHHHHHHHHHHHHHHHTHHHHHHHHHHHT-SSHHHHHHHHHH--HHHHHHHHHHHHHHHT-B-SSS-HHHHHHHHHHHHHHHHHHHHHT-TTS-HHHHHHHHHHHHHH-SB----------</t>
  </si>
  <si>
    <t>-EEEEEEEEE-TT--HHHHHHHHHHHHHHHHTTT-EEEEEEEEEEEEEEEEETTEEEEEEEEEEEEE-HHHHHHHHHHHHTSTTEEEEEEEE-SS------</t>
  </si>
  <si>
    <t>-EE-SSSS----HHHHHGGGS----TT-HHHHHHHHHHHHHHHHHH---TT-EEEEESS-HHHHHHHHHHT-S---EEEEESSHHHHHHHHHHHHTT--EEEEE--TTS---HHHHHHHHHHS--SEEEEESEETTTTEE--HHHHHHHHHHTT-EEEEE-TTTTTTS---HHHHT-SEEE--TTSTT---SS-EEEEE-HHHHHH----S-STT-HHHHHHHHTT---SS---HHHHHHHHHHHHHHHHH-HHH</t>
  </si>
  <si>
    <t>------------HHHHHHHHHHHHHHHHHHHHHHHHHHHHHHHHHHHHHHHHHHHHHHHHHHHHHHHHHHHHHHHHHHHHHHHHHHHHHHHHHHHHHHHHHHHHHHHHHHHHHHHHHHHHHHHHHHHHHHHHHHHHHHHHHHHHHHHHHHHHHHHHHHHHHHHHHHHHHHHHHHHHHHHHHHHHHHHHHHHHHHHHHHHHHHHHHHHHHHHHHHHHHHHHHHHHHHHHHHHHHHHHHHHHHHHHHHHHHHHHHHH</t>
  </si>
  <si>
    <t>---EEEE--STTHHHHHHHHHTTS-EEEE-SSTHHHHHHHHHH--EE--GGGGGG-SEEEE--SSHHHHHHHHHHHTTT--TTEEEEE-S---HHHHHHHHHHHHTTTEEEEE--EESHHHHHHHT-EEEEEES-HHHHHHHGGG-TTEEEEEEEESTTHHHHHHHHHHHHHHHHHHHHHHHHHHHHHTT--HHHHHHHHTTSTT-BHHHHHTHHHHTTTS----SSBHHHHHHHHHHHHHHHTTT----HHHHH</t>
  </si>
  <si>
    <t>---TTHHHHHHHHHHHHTT--TT-EEEE--SHHHHHHHHHHHHHHHTTSS-S-EEEESSHHHHHHHHHTT--B----TT-EEEEEE--SEEEGGGEEE--TTS-HHHHHHHHHTEEEEEEEEEGGGB-SSS-SS-EEEEE-STTHHHHHHHHHHTT--EEE-EETTEE---TTS-EEEEE---S-S-HHHHHHHHHTSTTEEEESEE-S--SEEEEEETTEEEEE--</t>
  </si>
  <si>
    <t>-EEEEEES--GGG-HHHHHHHHHHHHH-TT-EEEEEE---GGGHHHHHHHHHHHHTT---SEEEEETTHHHHHTTTTTT-B---HHHHHHHTHHHHS-HHHHHHHEETTEE--EE--BEES-EEEE-HHHHHHTT----SSHHHHHHHHHHHHHTT-S--EE--SHHHHHHHHHHHHHHHHHHHHHHHHHTTSS-TTSHHHHHHHHHHHHHHTTB-TTGGG--HHHHHHHHHHTS-SEEE--THHHHHHHHTT--</t>
  </si>
  <si>
    <t>---------------------------------------------------------------------------------------TTS--------B--HHHHHHHHHHHHHHTTT-EE----SEEEHHHHTTTTT--SSSTTGGGS---BEE-SS---B-TTS-B--S-EEE-SSSTHHHHHHHHH--SSEEEEEEEEEE-----BTTB-SEEEEEEEEEEETT--HHHHHHHHHHHHHHHS-SS--EEEEE</t>
  </si>
  <si>
    <t>-EEEEEEEBTTHHHHHHHHHHHHHHHHHHH----EEEE---THHHHHHHSSSS-HHHHHHHHTSSEEEEEE---GGGSSS-GGG-HHHHHHHHHHHTTEEEEEEEEE--TT-GGGSSS-HHHHTT-EEEEEEE-S-STTT-SS-EE-SS-EE------HHHHHHHHHHHHHHHHTTTSEEEEEE-TTT-HHHHHHHHHHHHHHTT-TTSEEEEEEHHHHHHHHHH-GGG-SEEEE-HHHHHHHHHHHHTTTS-TT</t>
  </si>
  <si>
    <t>---------------EEE-SSSEEE-SS-EEEEEEE------------------HHHHHHHHHHT-SEEEEE---------------HHHHHHHHHHHHHTT-S-EEEE-S-HHHHHHHHHHT-SEEE-SS-S--HHHHHHHHHHT-EEEEE--SSS-TTTGGGG---SSHHHHHHHHHHHHHHHHHHTT-S-EEEE--TTSS--HHHHHHHHHTHHHHHTTSS-BEE--TT-HHHHHHHT--SGGG-HHHHHHH</t>
  </si>
  <si>
    <t>-------------HHHHHHHHHHHHHHHHHHHHHHHHHHHHHHHHHHHHHHHHHHHHHHHHHHHHHHHHHHHHHHHHHHHHHHHHHHHHHHHHHHHHHHHHHHHHHHHHHHHHHHHHHHHHHHHHHHHHHHHHHHHHHHHHHHHHHHHHHHHHHHHHHHHHHHHHHHHHHHHHHHHHHHHHHHHHHHHHHHHHHHHHHHHHHHHHHHHHHHHHHHHHHHHHHHHHHHHHHHHHHHHHHHHHHHHHHHHHHHHHHH</t>
  </si>
  <si>
    <t>----EEETTTTEEEEEEEEE-STTSSHHHHHHHHHHTS-GGGB---EEEE-SS-EEEEEEE--SS---SSS-EEEEEEEE--S--S-SHHHHHHTTT--EEEEEEE--GGGHHHHHHHHHHHHHHHHHTT--TTSS-EEEEEE-TTSTT---HHHHHHHH-TT--S-EEE-BGGGTBTHHHHHHHHHHHHHHHH----</t>
  </si>
  <si>
    <t>---------------------------------------------------------------------------------------SSS-----------HHHHHHHHHHHHHHTTT-EE----SEEEHHHHTTTTT--TT-SGGGGS--EEEE-SS---B-TTS-B--S-EEE-SSSTHHHHHHHHHS-SSEEEEEEEEEE------SS--SEEEEEEEEEEETT--HHHHHHHHHHHHHHHH-TT--EEEEE</t>
  </si>
  <si>
    <t>---------S--B---TTS--EEEEEEEEEEEE--HHHHHHHHTT-SSS--HHHHHHHHHHHHHHHHHHHSTT-----EEEEEEEEEEEGGGTEEEEEEEEEEEESS--HHHHHHHHHHHHHHHHHHHTTT-TT-EEEEEEEEEEE-STT--EE---</t>
  </si>
  <si>
    <t>---SHHHHHHHHHHHHTT-TTS-EEE--TT--SHHHHHHHHT--GGGEEEEEEEE-SS-EEEEEEETT--B-HHHHHHHHTS--EE--HHHHHHHHSS-TTS--SS--SS---EEEEGGGGGSS-EEEE-SSTTEEEEE-HHHHHHHH--EEE--B--</t>
  </si>
  <si>
    <t>----GGGT----S-EEES--HHHHHHHHHHTTS-EE-TTS-EEE--TT--S--GGGEEEE--TTTTTT--BTTTBEEE-HHHHHHHHHHHHHHHTTS-EEEEEEEE-S-TTT-EEEEEEES-HHHHHHHHHHSB-GGGG-----------SEEEEEETT----HHHH--SSS-EEEEETTTTEEEEES---THHHHHHHHHHHHHHTGGGT-EEEE-EEEE-TT--EEEEEE-TTSSHHHHT-BTTB-EEESSEE</t>
  </si>
  <si>
    <t>---------------------EEEEEEEEE-----TTS-SSSSSHHHHHHHHHHTHHHHHHHHHHHHHHT----EEEEE-HHHHHHHT-HHHHHHHHHHHHHHHHHHHHHHHHHTTSTTHHHHHHHHHHHHHHHHHHHHTTT-HHHHHHHHHHHTSEEEEEE-TT-B-GGG-S-HHHHHHHHHHHHHHHHHHHSS---BEE-GGG-B--SEEE--SSS-S--EEE--HHHHHHHTT--EEEE-THHHH-SS----</t>
  </si>
  <si>
    <t>-----------EE--TTTTTTSSTTS-GGG-EEE-STTEEEEEEEEETTEEESBSEEEETT-EEEEEEEBSSS-EEEEETTSS-EEEE-BTEEEEEEEE--S-EEEEEE-SS-TT-EEEEEEE-</t>
  </si>
  <si>
    <t>--------GGGEEEEEEE--TTTTHHHHHHHHHHHTT-------------------------------EEEEEETTEEEEEE---SSTT-HHHHHHHHTT--EEEEEEETTTBS-HHHHHHHHHHHHTT--EEEEEE-TTSTT--HHHHHHHHHHHH---EEE-EEEES-STT--EEEETTTTEEEEESSTTS--EEEE---GGGHHHHHHHHHHHHHHHTTT-HHHHHHHHTT----HHHHHHHHHHHHHTTS-</t>
  </si>
  <si>
    <t>--SEEEE--SSSSHHHHHHHHHHHHTT-SS--GGGGSTTEEEEE---HHHHHHHHHH-BTTB---EE--EEEEEE--S------SSS-TTHHHHHHHHT-SEEEEEEE---------------HHHHHHHHHHHHHHHHHHHHHHHHHHHHHHHHH-GGGHHHHHHHHHHHHHHHTT--GGGS---HHHHHHHHHS--GGGS-EEEEEE--GGGTTT-TT-HHHHHHHHHHHHHT-EEEEE-HHHHHHHHTS-HH</t>
  </si>
  <si>
    <t>----HHHHHHHHHHHHHHHHHHHHHHTSTT--TTSS----S---BGGGTB-TT---HHHHHHHHHHHHHHHHSS-HHHHHHHHHHHHHT---------------HHHHHHHHHHH--S----TT--BSHHHHT-HHHHHHHTT-TTHHHHHHHHHHTT---HHHHHHHHHHHHHHHHHHTT--HHHHHHTGGGTT----HHHHHHHTTGGGS--SS---BHHHHHHHHHHHHHH-SSHHHHHHHHHTT-SSHHHH</t>
  </si>
  <si>
    <t>-EEEEEEESTTHHHHHHHHHHHHHHHHHHHT---EEEE---THHHHHHHSSSS-HHHHHHHHSSSEEEEEE---TTTTTS-GGGSHHHHHHHHHHHTTEEEEEEEEE--TT-GGGSSB-HHHHTT-EEEEEEE-S-STTT-SS-EE-SSEEEEEEEEEHHHHHHHHHHHHHHHHTTTSEEEEEE-TTT-HHHHHHHHHHHHHHHT-TTSEEEEEEHHHHHHHHHH-GGG--EEEE-HHHHHHHHHHHHHTTS-GG</t>
  </si>
  <si>
    <t>-----EEEEEEE-SHHHHHHHHHHHHHHHTSTTEEEEEEE-SS-HHHHHHHHHTTT---SEE----SS---HHHHHHHHHHHHHHHHHHTT-SEEEEESS-HHHHHHHHHHHHTT--EEEET-----S-TTSSTTHHHHHHHHHHH-SEEEESSHHHHHHHHTTT--GGGEEE---HHHHHHHHHHHH----TT--SS-EEEE----GGGGGGHHHHHHHHHHHHHH-TTSEEEEE--S-HHHHHHHHHHHTT-T</t>
  </si>
  <si>
    <t>-------HHHHHH-EEEEE---S---HHHHHHHHHHTT--EEEEE-SSTHHHHHHHHHTTSS-EEEEES--SHHHHHHHHHHT-SEEEESS--HHHHHHHHHHT--EEEEE-SHHHHHHHHHTT--EEEETTTTTTTHHHHHHHHHHH-TT-EEEEBSS--GGGHHHHHT-SSBS-EEESGGGSS-HHHHHHHHHHHHHH-------</t>
  </si>
  <si>
    <t>----------------------GGGTT--THHHHHHHHHHHHGGG-GGGGGGGGGGGS-SEEEEEEEEEE-TTS-EEEEEEEEEEEE-TTSSEE--EEE-TT--HHHHHHHHHHHHHHHHHHT-S--EEEEEEE--GGGS-HHHHHHHHHHHHHHHGGG-BTTTEE--B-TT--HHHHHHHHHHHHHHHTS--GGGSSS--GGGT--TT-TTHHHHHHHHHHHHHHHHHT--STT-EEEEE--SHHHHHHHHHHH</t>
  </si>
  <si>
    <t>----------------HHHHHHHHHHHHHHHHHHHHHHHHHHHHHHHHHHHHHHHHHHHHHHHHHHHHHHHHHHHHHHHHHHHHHHHHHHHHHHHHHHHHHHHHHHHHHHHHHHHHHHHHHHHHHHTTTTTTHHHHHHHHHHHHHHHHHHHHHHHHHHHHHHHHHHHHHHHHHHHHHHHHHHHHHHHHHHHHHHHHHHHHHHHHHHHHHHHHHHHHHHHHHHHHHHHHHHHHHHHHHHHHHHHHHHHHHHHHHHH</t>
  </si>
  <si>
    <t>-EEEEEE---BHHHHTTB--SSS---B-HHHHHHHHTTTTTS----EEE-SSHHHHHHHHHTT---EE-GGGS----GGGTT-BTTTS-HHHHHHHHHTSS---TTS--HHHHHHHHHHHHHT--S-EEEEE-HHHHHHHHHHTTS-----TT-EEEEETTTEEEEEE---------</t>
  </si>
  <si>
    <t>----EEEEE-TTSSSHHHHHHHHHHTT-EEEEEE-SS---GGGGGT-TT-EEES-HHHHHHHHHHHHHTT---SEEEE-S-GGGHHHHHHHHHHTT-EEEE-SSS-S-HHHHHHHHHHHHHH---EEE--GGGG-HHHHHHHHHHHT--S-EEEEEEEEE---TTGGGSGGG-HHHH--HHHHTTHHHHHHHHHHH--EEEEEEEEE-SSEEEEEEEETTEEEEEEEES-GGGS-HHHHTTT--EEEEEEETTEE</t>
  </si>
  <si>
    <t>------------------SS-HHHHHHHHHHHHHHHHHHHHHTHHHHHHHHTTT---HHHHHHHSTT---HHHHHHHHHHHHTTHHHHHHHHHHHHHHHHHHHT----HHHHHHHHHHHHHHHHHHHHHHTTTS--STTTT-TTB---HHHHHHHHHHHHHHHHHHHHHHHHHHHHHHSSTT----HHHHHHHHHHHHHHHHHHHHHHHHHHTHHHHHHTS-S-B-HHHHHHHHHHHHTHHHHHHHHHHHHHHHH</t>
  </si>
  <si>
    <t>-------HHHHHHHHHHHHHHHHHHHHHHHHHHHHHHHHHHHHHHHHHHHHHHHHHHHHHHHHHHHHHHHHHHHHHHHHHHHHHHHHHHHHHHHHHHHHHHHHHHHHHHHHHHHHHHHHHHHHHHHHHHHHHHHHHHHHHHHHHHHHHHHHHHHHHHHHHHHHHHHHHHHHHHHHHHHHHHHHHHHHHHHHHHHHHHHHHHHHHHHHHHHHHHHHHHHHHHHHHHHHHHHHHHHHHHHHHHHHHHHHHHHHHHHH</t>
  </si>
  <si>
    <t>---------------SHHHHHHHHHHHHHHHHTTTEEE-EEETTEEE--SSEEEEEETTEEEEEEEEEE---HHHHHHHHHHHHHHHHHHTTS-HHHHHHHHHHHHHHHHHTHHHHHHHHHHHH---HHHHHHHHHHHHHHHHHHHHHGGGG-SS-------TTEEEEEEEEE--EEEEE--SSSTTHHHHHHHHHHHHTT-EEEEE--GGGHHHHHHHHHHHHHHT--TTSEEE----TTTHHHHHHH-TT--E</t>
  </si>
  <si>
    <t>----------------------------------EEEE--SS-HHHHHHHHHHHT-EEEE---EEEEEEE-TTHHHHHHHHTT--SEEEE--HHHHHHHHHHHHHTT---HHHHHHSEEEESSHHHHHHHHHTT---SEE-SSSGGGGGGG-----SEEEEE-SSS--HHHHHHHHHTT-EEEEE--EEEEE-HHHHHHHHHHHHTT--SEEEE-SHHHHHHHHHH-S-HHHHHHHHHHTSEEEEESHHHHHHHH</t>
  </si>
  <si>
    <t>--------------TTSS---HHHHHHTHHHHHHHH-HHHHHHTT-----EEEEE--SSSSHHHHHHHHHHHTT--EEEEEHHHHHHS-TTHHHHHHHHHHHHHHHT-SEEEEEESTHHHH-----------HHHHHHHHHHHHHHHT--TT--EEEEEEES-TTTS-GGGGSTTSS--EEE--S--HHHHHHHHHHHHTTS-B-TT--HHHHHHT-TT--HHHHHHHHHHHHHHHHHTT-SSB-HHHHHHHH-</t>
  </si>
  <si>
    <t>-EEEEEE-BSS-GGGSBHHHHHHHHH-SEEEE-TT--HHHHTT--SEEEE----------HHHHHHHHHHHHHTSSEEEEEESB-TTSSSSHHHHHHHHHHTT--EEEE----GGGTT---SSBTTTBSEEEEEESS-TTS-----GGGTT-SSEEEES-STTHHHHHHHHHHTT--TT-EEEEEETTTSTT-EEEEEEHHHHHTT-----SSEEEEESGGGGT---------------</t>
  </si>
  <si>
    <t>-EEEEEEEEE--HHHHHHHHHHHHHHHHTT-S--EEEEEE-SSEEEE-TT--GGGBSS-HHHHHHTT-EEEE--SSSSEEEE-TTEEEEEEE---TT-HHHHHHHHHHHHHHHHHHTT---B--SSSSSEEETTEEEEEEEEEEETTEEEEEEEEESS--GGGGGGB---SS--SEE--HHHHHTS---HHHHHHHHHHHHHHHHT-EE-</t>
  </si>
  <si>
    <t>--GGGS---HHHHHHHHHTT--S--HHHHHHHHHHTTT--EEEE--SSS-HHHHHHHHHHHH------TT---SEEEE-SSHHHHHHHHHHHHHH-TTS-EEEE-SSS-SHHHHHHHHH--SEEEE-HHHHHHHHHHTSS--TT--EEEEETHHHHHHTT-HHHHHHHHHTS-TT-EEEEE-SS--HHHHHHHHHSSSS-EEEE-GGG----SEEEEEE--STTHHHHHHHHHHHH--SSEEEE-SSHHHHHHHH</t>
  </si>
  <si>
    <t>--SS----EEE-BTTEEEEEEEEEEEEEEETTEEEEEEEETTBSS--EEEE-TT-EEEEEEEE-SSS-B--EEET----TTTS-TT--B-TT-EEEEEEE--SS--EEEEEE---TTSHHHHHHTT--EEEEE--GGGGSHHHHTSEEEEEEEEEE-EETTEE----HHHHHH----SEEEETTEES-EEE-SSSEEEEEEEE--SS--EEEEETTB-EEEEEETTEEEEEEEEES-EEE-TT-EEEEEEE--SS</t>
  </si>
  <si>
    <t>-----HHHHHHHHHHHHHHHHHHHHHHHHHHHHHHHHHHHHHHHHHHHHHHHHHHHHHHHHHHHHHHHHHHHHHHHHHHHHHHHHHHHHHHHHHHHHHHHHHHHHHHHHHHHHHHHHHHHHHHHHHHHHHHHHHHHHHHHHHHHHHHHHHHHHHHHHHHHHHHHHHHHHHHHHHHHHHHHHHHHHHHHHHHHHHHHHHHHHHHHHHHHHHHHHHHHHHHHHHHHHHHHHHHHHHHHHHHHHHHHHHHHHHHHHHH</t>
  </si>
  <si>
    <t>-EEEEEESSHHHHHHHHHHHT-SS--EEEEEE--TTGGGTSEE----S-HHHHHHHHHHHT--EEEE-SSHHHHTTHHHHHHHHT--EES--HHHHHHHH-HHHHHHHHHHT---B--EEEESSHHHHHHHHHHH-SSEEEE-TTS-SSTT-EEES-HHHHHHHHHHHTTSSS---EEEEE---S-EEEEEEEESSS-EEE---BEE--EEETTTEEEE-S-SEEEES----HHHHHHHHHHTHHHHHHHHHHTT</t>
  </si>
  <si>
    <t>--BSSHHHHHHHHHHHHGGG---S-EEEE-TTHHHHHHHHHHHHHT-EEEE--EEEEEETTEEEEEEEEEETT--EEE-TTHHHHS-HHHHHHHHHHHHHHHHHHHHHHHHHS-----TTSEEEEE-S-BSS-HHHHHHHHHHHTT--SEEEEEEEEB-HHHHHHHHTTSEEEEEE--TT---GGGGBS------HHHHHHHHHTT--</t>
  </si>
  <si>
    <t>------THHHHHHHHHHHHH-S----TTTHHHHHHHHHHHT-TTHHHHEEE-TTHHHHHHHHHHTT--EEES-HHHHHHS-HHHHGGGT--EEEGGG-HHHHH--------HHHHHHHHHHTTTTTSS-EEEESS-TTTTHHHHHHHHTT---SEEEE---SSSSHHHHHHHHTTSSS-EEEE-TT---HHHHHHHHHHHHHHHHHTT----------</t>
  </si>
  <si>
    <t>----S--S--SSS-EEEE-SS-EEEE-SSGGG-EE--</t>
  </si>
  <si>
    <t>----------------------EEEEEE-S-HHHHHHHHHHHHHHH--EEEEEE--HHHHHHHHHTT--SS---EEEES-HHHHHHHHHTT-B----HHHHTSSSS---TT--SEEEEEEEEEEEE-TTTS-GGGS-SSGGGHHHHHHHTT-TT-EEE-TT-HHHHHHHHHHHHHH-HHHHHHHHHHHHTT--EE-SSHHHHHHHHHHTS-SEEEEEHHHHHHHHHHT---EEE--STT-GGG-EEEEEEEEBTT</t>
  </si>
  <si>
    <t>---------HHHHHHHHHHHHHHHTT-EEE-SSTT-EEE-HHHHHHHHHHHHHHHHHHHHTT-EE-B--SEEEGGG------------TT-EEEEEETTEEEEEEEEE-S-SHHHHHHHHHHH--BGGG--EEEEEEEEEE---SS-BTTTB-SEEEEEEEEEEESSHHHHHHHHHHHHHHHHHHHHHHH----EEEE--GGGS-TT-SEEEEEEEE-TTS-EEEEEEEEE-TTHHHHHTT-EEE-TTS-EEE-E</t>
  </si>
  <si>
    <t>-EEEEE--SSHHHHHHHHHHHHHH--EEEEEEEESS-SS-HHHHHHHHHHHT-SEEEEEE-HHHHHHHTHHHHHHTT--BTTTB--TTTTTHHHHHHHHHHHHHHHT-SEEE----TTSSHHHHHHHHHHHH-TT-EEE-HHHH-----HHHHHHHHHHTT-----------EEEE-SS-EEEESGGGGSTTS---TT---SS--GGGS-SS-EEEEEEEETTEEEEETTEE--HHHHHHHHHHHHHHTT--EEE</t>
  </si>
  <si>
    <t>---HHHHHHHHHHS--STTTTS-HHHHHHHHHHHHHHHHHHHTT--S--S-STTHHHHHHHHHHTHHHHHHH-HHHHHHHHHHHT---</t>
  </si>
  <si>
    <t>-----------EEEEE-SS-EEEEETTEEEEE---EEEEEEEETTEEEEEE--BTTTTB--BB-SEEE--TT--HHHHHHHHHHHHHSEEEEEEEEEEEES-TTTB--EEEEEEEEEEEE-------TTT-EEEEE-HHHHHHHHHTTS--B-HHHHHHHHHHHHH----</t>
  </si>
  <si>
    <t>-----------EEEEE-SSEEEEEETTEEEEEE--EEEEEEEETTEEEEEE--BTTTTB--BB-SEEE--TT--HHHHHHHHHHHHHSEEEEEEEEEEEES-TTTB--EEEEEEEEEEEES---------SEEEEE-HHHHHHHHHTTS--B-HHHHHHHHHHHHH----</t>
  </si>
  <si>
    <t>----EEEEEEEEEESS-HHHHHHHHHHHHHHH---EEEEEEEEEEEEEETTEEEEEEEEEEEEEE----</t>
  </si>
  <si>
    <t>-EEEEEEE-GGGHHHHHHHHHHTT----EEEEEEEE-S-----------------EEEEEEEEEE-HHHHHHHHHHHHHHH--SSTT--EEEEEE-SEEEETTT--EE--------</t>
  </si>
  <si>
    <t>--HHHHHHHTHHHHHHTT--S-HHHHHHHHHHHHHHHHT-S-TTS-SEEEEEES-SSSSHHHHHHHHHHHHHSSTTSEEEEEGGG--SSHHHHHHH---SSSTTSTT--HHHHHHHH-SSEEEEEESGGGS-HHHHHHHHHHHHHSEEE-TTS-EEE-TTEEEEEEE-SSGGGTHHHHSSSS-TTHHHHHHHHHHHHHS-TTHHHH-SEEEE-----HHHHHHHHHHHTHHHHHHHHTTT-EEEE-HHHHHHHHH</t>
  </si>
  <si>
    <t>-TTTTTTTTTTGGGGSHHHHHHHHHHHHHHHTT----SEEEEET-TT-HHHHH---SEEEEE---HHHHHHHHHH-TTSEEE---TTS--S-SS-EEEEEEES-TTT-S-HHHHHHHHHHHEEEEEEEEEEEE-TTSHHHHHHHHHHHTT-TTGGG-----HHHHHHHH-S-SEEEEE--S-TT--SSHHHHHHHHHHTT---SEEEEEE-</t>
  </si>
  <si>
    <t>---SEEEEEEEEEETTEEEEEEEEEEE-TT-EEEEE-STTSSHHHHHHHHTTSS--SEEEEEETTEETT-GGGHHHHHHHEEEE-SS----TTS-HHHHHHHHHHHTS---HHHHHHHHHHHHHHTT-GGGTTS-GGGS-HHHHHHHHHHHHHTT--SEEEEESTTTTS-HHHHHHHHHHHHHHHTSS-EEEEE-S-HHHHHHH-SEEEEEETTEEEEEE-HHHHHHS--SHHHHHHHHHHT--</t>
  </si>
  <si>
    <t>----EEEE-SSS-HHHHHHHHHTTT---EEE-SGGGGTT-SEEEE-SS-HHHHHHHHHHTTHHHHHHHHHHTT--EEEEETHHHHHHEEEETT-TT------EEEEEETT-S--SSSEEEEEEEETTTEEEEEEEES--EEEEE-TT-EEEEEETTEEEEEEETTEEEESS-GGGSS--HHHHHHHHHHT-</t>
  </si>
  <si>
    <t>-B--GGGGGG-TTSEEEEEEEEEEEEE-SSEEEEEEEETTEEEEEEEES-----TT-EEEEEEEEEE-TTSTTSEEEEEEEEEEEE---S---------------------HHHHTTSHHHHHHHHHHHHHHHHHHHHHHHTT-EE---------------------------------HHHHHHHHHHHSEEEEEEE----------------EEEEEEEES-SSHHHHHHHHHHHHHHHHHHHHHHSHHHHHH</t>
  </si>
  <si>
    <t>----EEEEESSTTSHHHHHHHHHHHTTTTT-TT--EEEEEE--GGGHHHHHHHHHHHHTTT-TTEEEEEEES-HHHHTTT-SEEEE-------TT--HHHHHHHHHHHHHHHHHHHHHHS-TT-EEEE-SSSHHHHHHHHHHT-TTS-GGGEEE--HHHHHHHHHHHHHHHT--GGGEE--EEEB-SSTT-EEE-SS-EETTEEGGGTS-HHHHHHTHHHHHHHHHHHHHHHHSS--HHHHHHHHHHHHHHHHTB</t>
  </si>
  <si>
    <t>--GGGGS----EEE--SSS-TTS-EEEEEEGGGSTTSBTTHHHHHHHHHHHHHTTS--TTS--EEEEE-SSHHHHHHHHHHHHTT-EEEEEEETTS-TTHHHHHHHTT-EEEEE-TTTTHHHHHHHHHHHHHHHT-B---TTT-HHHHHHHHHTHHHHHHHHTTT--SEEEEE-SSSHHHHHHHHHHHHH-TT-EEEEEEEGGG-TTTT------S-TTS--SS--TT--GGG-SEEEEE-HHHHHHHHHHHHHH</t>
  </si>
  <si>
    <t>----HHHHHHHHHHHHHHHT--SSHHHHHHHHHHHHT----HHHHHHHHHHHHTT--HHHHHHHHHHHHHHHHHHHHHHHHHHT--EETTEE-HHHHS-HHHHHHHHHHHHHHHHHHHHHHHHTTSS-HHHHHHHHHHHHHHHHHHHHHHHHHHSSS----HHHHHHHHHHHTHHHHHHHHHHHHHHHTT----HHHHHHHHHHHHHHHHHHHHHHHS-S---SSSTTHHHHHT---HHHHHHHHHS-HHHHHHH</t>
  </si>
  <si>
    <t>---HHHHHHHHHHHHHHHHHHHHHHHHHHHHHHHHHHHHHHHHHHHHHHHHHHHHHHHHHHHHHHHHHHHHHHHHHHHHHHHHHHHHHHHHHHHHHHHHHHHHHHHHHHHHHHHHHHHHHHHHHHHHHHHHHHHHHHHHHHHHHHHHHHHHHHHHHHHHHHHHHHHHHHHHHHHHHHHHHHHHHHHHHHHHHHHHHHHHHHHHHHHHHHHHHHHHHHHHHHHHHHHHHHHHHHHHHHHHHHHHHHHHHHHHHHHH</t>
  </si>
  <si>
    <t>---EEEEEEESTTSSHHHHHHHHHHHHHHTT--EEEEETTTSS-TTHHHHHT-TT--HHHHHHHHHHHHHHHHHHTHHHHHHTT-EEEEES-HHHHHHHTTTTT---HHHHHHHH----TT---SEEEEEE--GGG---------------HHHHHHHHHHHHHHHHHSTTTEEEEETTS-HHHHHHHHHHHHGGG--</t>
  </si>
  <si>
    <t>-----EEEEEEEEEESSS---HHHHHHHHHHHHHHH----------SEEEEEEEETTEEEEEEEE-SHHHHHHHHHHHHTTTT-EEESSSEEEEEEEESSSSTT-EEEEHHHHT-----SEEEEEEEEEE-EEETTEEE----HHHHHHHHHHHHHHHSS----HHHHHHHHHT-EEEEEEEEEEE-TTSSS-EEEEEEEEEE-TT--HHHHHHHHHHHHHHHHH-SSS-GGGTTT-EEEE--</t>
  </si>
  <si>
    <t>----EEEEEEESSSSSHHHHHHHHHHHHHHHHT-TTTEEEEEEESS-TTTT----HHHHHHHHHHT--------B--HHHHHH-SEEEESSHHHHHHHHHH-GGGTTTEEEGGGGGT-------TTS-HHHHHHHHHHHHHHHHHHHHHH-----------</t>
  </si>
  <si>
    <t>------EEEEEEESTTSSHHHHHHHHHHHHGGGEEEEEGGG-B---TTS-HHHHHHS-TTSGGGB-HHHHHHHHHHHHTT--EEEEEEETTTTEEEEEEEEE---SEEEEESTTTTSSHHHHTT-SEEEEEE--HHHHHHHHHHHHHHHS---HHHHHHHHHHTHHHHHHHTTGGGGGG-SEEEESTTS-HHHHHHHHHHHHHHHHHHH--</t>
  </si>
  <si>
    <t>---------------EEE-SSSEEE-SS-EEEEEEE-----------------THHHHHHHHHHT-SEEEEE--------------HHHHHHHHHHHHHHTT-S-EEEE---HHHHHHHHHHT--EEEETTTT-SHHHHHHHHHHT-EEEEE--SSS-TTTGGGG---SSHHHHHHHHHHHHHHHHHHTT-S-EEEE--TTSS--HHHHHHHHHTHHHHHTTSS-BEE--TT-HHHHHHHT---GGG-HHHHHHH</t>
  </si>
  <si>
    <t>--EEE-HHHHHHHHTT-SEEEGGGEEE--SS-EEEEEEETTEEEEEEEE-TTSSEEEEEEESS--SSHHHHHHHHHHHHHHTTHHHHHH-TTSEEEEEEGGGGT-TTEEEEEETTEEEEEE-SGGGTTTHHHHHHHHTTT-SEEEEEE--GGGGGGT---EEEEEEE---S-EEEEETTEEEEE-TT--------GGGHHHHHHGGG--EEEEEEES-TTTHHHHHHTTTEEEEEEEES-HHHHHHHHHHHHHTT</t>
  </si>
  <si>
    <t>-------HHHHHHHHHHTT-SSTGGGGTTS-GGGSS----------HHHHHHHHHHHHTTS---TT----SS-------HHHHHHTTSHHHHH-----SGGGBHHHHHHHHHHHHHHHHHHTSSEE-S-BS-HHHHHHHHHHHHHHHH---EEEEETTS-HHHHHHHHHHHHHTT-EEEEE--BTTB-------TTEEEEEEESS-TTSB----HHHHHHHHTTT-EEEEE--TTGGGTB--TTTTT-SEEEEE-</t>
  </si>
  <si>
    <t>----GGGTT---S--SSEEEETTTTEEEETTEEHHHHHHH--HHHHHHHHHHSS---HHHHHHHHHHHHHT-S--HHHHHHHTTS-TTS-HHHHHHHHHHHHHHT-TTTT--SHHHHHHHHHHHHHHHHHHHHHHHHHHTT-------TTS-HHHHHHHHHHSS---HHHHHHHHHHHHHHS--SS-HHHHHHHHHHTTT--HHHHHHHHHHHHHSTTSS-HHHHHHHHHHHH-SHHHHHHHHHHHHHTT---TT</t>
  </si>
  <si>
    <t>----------HHHHHHHHHHHTT-SEEEEETTS--EEEETTEEEESSSS---HHHHHHHHHHHS-HHHHHHHTT-S-EEEEEEETTTEEEEEEEEEETTEEEEEEEEEB-----HHHHT--HHHHHHHHH-SSEEEEEE-STTSSHHHHHHHHHHHHHHH---EEEEEESS--B----SSSEEEEEEBTTTBS-HHHHHHHHTTS--SEEEES---SHHHHHHHHHHHHHT-EEEEEE--SSHHHHHHHHHTTS-</t>
  </si>
  <si>
    <t>-EEEEEEESTTHHHHHHHHHHHHHHHHHHH----EEEE---THHHHHHHSSSS-HHHHHHHHHSSEEEEEE---GGGTSS-GGGSHHHHHHHHHHHTTEEEEEEEEE--TT-GGGSSS-HHHHTT-EEEEEEE-S-STTT-SS-EE-SS-EE------HHHHHHHHHHHHHHHHTTTSEEEEEE-TTT-HHHHHHHHHHHHHHTT-TTSEEEEEEHHHHHHHHHH-GGG-SEEEE-HHHHHHHHHHHHTSSS-GG</t>
  </si>
  <si>
    <t>---------------------------------------------------------------------------------------HHHHHHHHHHTT-HHHHHHHHHHHHHHHHHHHHHHHTHHHHHHHHHHHHTTTSS-HHHHHHHHHHHHHHHHHHHHHS---SSS-EEEE--TT----HHHHHHHHHHHHTT--EEE--S---HHHHHHHHHHHT-SEEEEE-SSSHHHHTS-TTTTTTSSSEEEEESTT</t>
  </si>
  <si>
    <t>----------HHHHHHHHHHHHHHHHHHHHHHHHHHHHHHHHHHHHHHHHHHHHHHHHHHHHHHHHHHHHHHHHHHHHHHHHHHHHHHHHHHHHHHHHHHHHHHHHHHHHHHHHHHHHHHHHHHHHHHHHHHHHHHHHHHHHHHHHHHHHHHHHHHHHHHHHHHHHHHHHHHHHHHHHHHHHHHHHHHHHHHHHHHHHHHHHHHHHHHHHHHHHHHHHHHHHHHHHHHHHHHHHHHHHHHHHHHHHHHHHHHHHH</t>
  </si>
  <si>
    <t>------HHHHHHHHHHHHHHHHT-SEEEEEE-SSEEEEEEEETTEEEEEEEEEGGGHHHHHHHHHHHTT--SS--SS-EEEEEEEEETTEEEEEEEEEEEETTEEEEEEEEE--GGG---GGGS---HHHHHHHHHHHT-SSEEEEEE-STTSSHHHHHHHHHHHH--TTS-EEEEESS--S--TTSEEEE-BTTTTB-HHHHHHHHTTS--SEEEES---SHHHHHHHHHHHHHT-EEEEEE--SSSHHHHHHH</t>
  </si>
  <si>
    <t>--EEEEB----STTHHHHHHHHHHHHT-S-EEEESS-TT--S-----HHHHHHHHHHHHHTT---EEEE--TT--TT-SSTHHHHHHHHHHHHHHHHHHHT--EEEE---BS-HHHHHHHHHHHHHHHT--SSSEEEEE-----TTBS--SHHHHHHHHTTSS-EEEEEHHHHHHHT--TTT-HHHHHHHHHHHT-GGG--EEE--EESS-TT-----EE-TTSSSSTTHHHHHHT-GGGTTSEEEE-S--SHHH</t>
  </si>
  <si>
    <t>--EEEEEEEEEEETTEEEEEEEEEEEETT-EEEEE-SSSSSHHHHHHHHHT-TT-EEEEEEEEETTEE-TTS-HHHHHHTTB-------TT--S-BHHHHHHHHHHHHHTS---HHHHHHHHHHHHHHHT--GGGGGSBTTTT--HHHHHHHHHHHHHHH--SEEEEE-GGGTT-HHHHHHHHHHHHHH-BTTBEEEEEESSSGGGGTS--SEEEEEETTEEEEEESHHHHHHHHHH-HHHHHHHH----</t>
  </si>
  <si>
    <t>------SHHHHHHHHHHHHHHHHHT-S-EEEE-TTS-B---B--TTS-----HHHHHHHHHHTHHHHGGGGGTTTSS----EEEE-SS-EEEEEESSTT-EEEEEE-SSS-HHHHHHHHHHHHHHHHHHHHHHH--</t>
  </si>
  <si>
    <t>---------SHHHHHHHHHHHHHHHHH--SEEEEEETTS-EEEEEE-TTS---S-HHHHHHHHHHHHHHTHHHHHHTT-SS-SEEEEE-SS-EEEEEESSTTEEEEEEE-TTS-HHHHHHHHHHHHHHHHHHHHHHH--------------------------</t>
  </si>
  <si>
    <t>---EEEE-SS---SSS-HHHHHHHTTS-EEEEEEE-HHHHSS-HHHHHHHHHHHHHHHHHHHHHT--EEEEES-HHHHHHHHHHHHT-SEEEEE---SHHHHHHHHHHHHH-SS-EEEE----SS-TT-SS--SSHHHHHTT-----------SS---------------SS-----SHHHHHHHHHHHHHHTGGGHHHHTT-SS-TTS---HHHHHTTSS-HHHHHHHHHHH-SHHHHHHHHHHHHHHHHHHHH</t>
  </si>
  <si>
    <t>--GGGSS--HHHHHHHHHHT-----HHHHHHHHHHTTT--EEEE--SSTT-THHHHHHHHTT------TT---SB--B---------HHHHHHHH-TTS----B-SSS-TTGGGTSGGG--S---B-HHHHHHHHHTT-S--TT--EEEEE-TTHHHHHT-TTTHHHHHTTS-SS-EEEEE-SS--THHHHHHHTT-SS-EEEE---</t>
  </si>
  <si>
    <t>----EEEEEEETGGGGSTT----HHHHHHHHHHHHHHT-SEEEE--TTS-HHHHHHHHHHHTS--SSEEEEEEES-HHHHHHHHHTT-SEEEEEE---TT--------HHHHHHHHHHHHHHHHHH-TTSEEEEEETTGGGS-HHHHHHHHHHHGGG-SEEEEEETTS---HHHHHHHHHHHHHHHTTT-EEEEEEB-TTS-HHHHHHHHHHHT--EEEEBGGG-SSTT-B-BHHHHHHHHHHHSHHHHHHHS-G</t>
  </si>
  <si>
    <t>--------EEEEEEE-STTSSHHHHHHHHHHHHTSSSS---TTTT--SS--SHHHHHTTS--S-EEEEEEETTEEEEEEE---SGGGHHHHHHHHHH-SSEEEEEETTT-S-HHHHHHHHHHHHTT--EEEEEE-GGG---HHHHHHHHHHHH-SEEE-EEEEEETTEEEEEEETTTTEEEEEETTEEEEE---GGGHHHHHHHHHHHHHHHHTT-HHHHHHHHHS----HHHHHHHHHHHHHTTS-EEEEE-BT</t>
  </si>
  <si>
    <t>---------------SHHHHHHHHHHHHHHHHTTTEEE-EEETTEEE--SSEEEEE-TTSTTSEEEEEE---HHHHHHHHHHHHHHHHHHTTS-HHHHHHHHHHHHHHHHHTHHHHHHHHHHHH---HHHHHHHHHHHHHHHHHHHHHHHTT-SS-------TTEEEEEEEEE--EEEEE--SSSTTHHHHHHHHHHHHTT-EEEEE--GGGHHHHHHHHHHHHHHT--TTSEEE---STTHHHHHHHT-TT--E</t>
  </si>
  <si>
    <t>---------------------------------------------------------------------------------------TTS--------B--HHHHHHHHHHHHHHTTT-EE----SEEEHHHHTTTTT--SSSTTTTSS---BEE-SS---B-TTS-B--S-EEE-SSSTHHHHHHHHH--SSEEEEEEEEEE------SS--SEEEEEEEEEEETT--HHHHHHHHHHHHHHHS-SS--EEEEE</t>
  </si>
  <si>
    <t>---HHHHHHHHHHTTBSS-TTTTHHHHHHHHHHHHHHT-SS-----EEEEEEEE--GGGGG---SS-TTHHHHHHHHHHHT-SHHHHHHHHTTEEEEEEEEE-SS-----TTEEE---SSS---TTSS-SS-HHHHHHHHHHHHHHHHHHHHTT-SEEEEEEE-TTHHHHHHHHHHHHHT--HHHH---TTT--HHHHHHHHHHHHHHHTT--TT--HHHHHHHHS-HHHHHHHHHHHHHHHTT--EEE-SHHHH</t>
  </si>
  <si>
    <t>---TTTSS--SEEEGGGTEEE-HHHHHHHHHHHHHHHHHHTT---TT-EEEEE--SSHHHHHHHHHHHHTT-EEEEEEEE---HHHHHHHHHHHHHHHHTTT--EEEEEHHHHHS--HHHHHHHH-S-HHHHHHHHHHHHHHHHHHHTT-SEEE----HHHHHHHHHHHHH-S---------SEE--BTTB-EEE-TTTTS-HHHHHHHHHHTT-----S----SSSHHHHHHHHHHHHHHHHSTTHHHHHHHHH</t>
  </si>
  <si>
    <t>---EEEEE-SSHHHHHHHHHHHTTSS--SS-EEEEE--HHHHHHHHHTT--SEEEEEHHHHTT-TTTEEE-SSS-EEESS---EEEESS--S--TT-EEEES-TTSHHHHHHHHH-SS-EEEE--GGGHHHHHHTTSSSEEEE-TTHHHHGGGGT-EEEEEHHHHHHHHHSS-EEEEEEEEEGGG-HHHHHHHHHHHHHHHHHHHHSGGGGHHHHHHH-TTS-HHHHHHHHHHH-SHHHH--HHHHHHHHHHHHH</t>
  </si>
  <si>
    <t>--SEEEEEEEE-TTS-EEEEEEEESSSEESEETTSTT-EEEEE-TT--SSS-EE-EESSSEE-SGGGHHHHHHHHHHHHHHHHHHHHH---TTTSS---EEEEEEESSS---EEE-SS-EEEE---SSSBS-GGG-HHHHHHHHHHHHHHHTT---SSHHHHHHHHHHHHHHHHHHHHHHTSS--SEESTTTBSTT--S--SEESS-GGGGT--SSGGG---SSHHHHHTTTTHHHHHHHHHHHHH-EEETTEEE</t>
  </si>
  <si>
    <t>-EEEEEEEEEEEEEEEEEEEEEEEEEEEEEEEEEEEEEEEEEEEEEEEEE---HHHHHHHHHHHHHHHHHHHHHHHHHHHHHHHHHHHHHHHHHHHHHHHHHHHHHHHHHHHHHHHHHHHHHHHHHHHHHHHHHHHHHHHHHHHHHHHHHHHHHHHHHHHHHHHHHHHHHHHHHHHHHHHHHHHHHHHHHHHHHHHHHHHHHHHHHHHHHHHHHHHHHHHHHHHHHHHHHHHHHHHHHHHHHHHHHHHHHHHHHH</t>
  </si>
  <si>
    <t>------TTS--HHHHHHHHHHHHHHT---GGGHHHHHHHHHHHHH------------HHHHHHHHHHHHHGGGGSS---SS-EEEEET-TTTTTHHHHHHH-TT-EEEEEES-HHHHHHHHHHHHHHT-SSEEEEE--HHHHTTSTTTTT-EEEEEEESS--HHHHHHHHGGGEEEEEEEEEEE-S--HHHHTTHHHHHHHHTEEEEEEEEEE-TTT--EEEEEEEEE-S---TT-S-STTHHHHS---</t>
  </si>
  <si>
    <t>----EEEEEEETGGGGSTT----HHHHHHHHHHHHHHT-SEEEE--TTS-HHHHHHHHHHHTS--SSEEEEEEES-HHHHHHHHHTT-SEEEEEE-------------HHHHHHHHHHHHHHHHHH-TTSEEEEEESSTTTS-HHHHHHHHHHHGGG-SEEEEEETTS---HHHHHHHHHHHHHHH-TTSEEEEEEB-TTS-HHHHHHHHHHTT--EEEEBGGG-SSTT-B-BHHHHHHHHHHH-HHHHHHHS-G</t>
  </si>
  <si>
    <t>--STTTS--EEEEEEETTTEEEEEEEEE-TT-HHHHHHHHHHHHHHT-EEEEEEEEEESS--STT-B-TTBSSBHHHHHHHHHT--EEE-STT-SB--EEEEEESS-EEEGGGS---TTEEES-TT-EEEEB-SS-EEEEEEEEEEEESEE-HHHH---SSTT-EE--EE---EEEEEEEEEE--BTTB---EEEEEEEEE-SSS-HHHHHHHHHHHHHHHHHTT-S----------------------------</t>
  </si>
  <si>
    <t>--S------------SHHHHHHHHHHHHHHHHTTTEEE-EEETTEEE--SSEEEEEETTEEEEEEEEEE---HHHHHHHHHHHHHHHHHHTTS-HHHHHHHHHHHHHHHHHTHHHHHHHHHHHH---HHHHHHHHHHHHHHHHHHHHHHHTT-SS-------TTEEEEEEEEE--EEEEE--SSSTTHHHHHHHHHHHHTT-EEEEE--GGGHHHHHHHHHHHHHHT--TTSEEE----TTTHHHHHHT-TT--E</t>
  </si>
  <si>
    <t>-----EETTTTEEEEEEEEE-STTSSHHHHHHHHHHHS-GGGB---EEEE-SS-EEEEEEE--TT---GGG-EEEEEEEE--S--S-SHHHHHHTTT--EEEEEEE--GGGHHHHHHHHHHHHHHHHHTT--TTSS-EEEEEE-TTSTT---HHHHHHHH-TT--S-EEE-BGGGTBTHHHHHHHHHHHHHHHHH---</t>
  </si>
  <si>
    <t>--------GGGEEEEEEEE-TTSSHHHHHHHHHHHHTSTTT------------------------S-SEEEEEETTEEEEEE-----SS-HHHHHHHHHH-SEEEEEE-TTSSS-TTHHHHHHHHHHTT--EEEEE-BTTSTT--HHHHHHHHHHTS---EEE-EEEES-GGG--EEEETTTTEEEEESSSSS--EEEE---GGGHHHHHHHHHHHHHHHGGG-HHHHHHHHHT----HHHHHHHHHHHHHTTS-</t>
  </si>
  <si>
    <t>-------------------------------GGGS--EEEEEE--SSTT--EEEEEESSS-EEEEEE-SSSTTTTT---HHHHHGGGGGG-TTS--S-EEE-TT--SSS--EEE--HHHHHHHHHHHHHHHHHHT-GGG-EEEE-STTHHHHTTTHHHHHT---EE-HHHHTTTHHHHHHHHHHSSS---SS----TTT-SEEEEES--BTTB--HHHHHHHHHHHHTT-EEEEE-SB--TTGGG-SEEE---TT</t>
  </si>
  <si>
    <t>-EEE-SSEEEEEE---------------------EEEEEEEE---EE-TTS-EE--S--TT-EEEE-TT-SEEEEETTEEEEEEEGGGEEEEE-</t>
  </si>
  <si>
    <t>-----EEEE-BSSSEEEEEEEEE--SSS-EEEEEEE-TT-SEEEEEEEEEEEETTEEEEEEEE-S-EEE-TT-EEEE-TTS-EEEEES-SS-B-TT-EEEEEEEETTTEEEEEEEEEE--</t>
  </si>
  <si>
    <t>-EEE--S-EEEETTEEEEEEEEEEES-----SS----SSEEE--HHHHHHHHTTEEEEEEESS--HHHHHHHHHTS-TTS--EEEE---HHHHHHHHHHHHHHHHHHT--EEEEETT-HHHHHHHHHTT--TTB-TTSSB--SHHHHHHHHHHHHHHHT-SEEEE--S--S-HHHHHHHHHHHHHHHHH--SS-EEEEEE------TT---HHHHHHHHHHHHHHHHHHHHHHHHHHSS-------TT--SEEEE</t>
  </si>
  <si>
    <t>-EEEEEEEE-HHHHHTSS---HHHHHHHHHTTSSEEEEEEEEE-S-HHHHHHHHHHHHHTS--SEEEEES--SSSTT--HHHHHHTT-SEE-HHHHHHHTTTT-SS--GGGG----EEEETTEEEEEE-SSHHHHHHHHHHHGGGHHHHHHHHH----------</t>
  </si>
  <si>
    <t>-TTEEHHHHHHHHT--HHHHHHHHHHHT---SSTTSEE-HHHHHHHHHHHHHHHHHHHHHHHHHHTTS--B---EEEEEE-TTTTHHHHHHHHHHHHHSS--SS------SEEEEEETTEEEEEE--SSSSSSSTT----S---SEEEEEEETTT-S-HHHHHHHHHHHHTT-EEEEEEE-TTSTT--HHHHHHHHHHTT--BGGGTSSBEEEE--TTT-TTHHHHHHHHHHHHHHHT-B--TTS--EEEEEEEE</t>
  </si>
  <si>
    <t>-GGG----TT-EEEE--SSSS--B-BGGG--TTS--EEEEEE-TTT--B-TTSGGG-EEEEE--GGGS-HHHHTT-BTTEEEEE-B-TTT--B--EEEGGGTEEE-TTT--EEEGGGTTEEEESS-SS---EE-EEEETTEEEE-SS-SS--S------------</t>
  </si>
  <si>
    <t>--EEE-TT-TTHHHHHHHTHHHHHHHHHHHHHTSSSTT---GGGTGGG-TTHHHHHHHHHHT-TT-SEEEEE--GGGTHHHHHHHHHH--S--EEEEE-S--HHHHHHHHHHS-GGGEEEEEEESSS--HHHHHHHHHHHHHHHHHHGGGGGGGEEEEE-SSSSHHHHHHHHHT-EEEE--TT--GGG-TTSHHHHHHHHHTT--HHHHHHHHHHHHHHHHS-GGG-HHHHHHHHHHHTTTSSEEEEEE--STTT</t>
  </si>
  <si>
    <t>--HHHHHHHHTT--SSGGGTT-SS----EE-TT-SEEEEES---HHHHHHS-SS-SHHHHHHHHHHHTTT--GGGSEEEES-SS--GGG----HHHHHHHHHHTHHHHHHHH--SEEEEBSHHHHHHHHTS---HHHHTT--EEETTEEE--B--HHHHHHS---STTSHHHHHHHHHHHHHHHHTT------------------</t>
  </si>
  <si>
    <t>-EEEEEE----HHHHHTB--SSS-----HHHHHHHHHHTTTS----EEE-SSHHHHHHHHHTT---EE-GGGS----GGGTT-BSTTS-HHHHHHHHHT-S---TTS--HHHHHHHHHHHHHT--S-EEEEE-HHHHHHHHHHTTS-----TT-EEEEETTTEEEEEE---------</t>
  </si>
  <si>
    <t>------HHHHHHHHHHTT----GGGT--EE--HHHHHHHHHHH-S--S-EEEE--TTSHHHHHHHHTT--EEEEES-GGGHHHHHHHTTTS-EEEEES-GGGS-GGGS-TTEEEEEE--TTTHHHHHHHHHHHT-EEEEEEEEEHHHHHHHT--TTSTT-SHHHHHHHHHEEEEEEEEE-GGGEES--SS-EEEEEEEE-S----HHHHHHHHHHHHSTTS-HHHHHHHTT--HHHHHHHHHHTT--TT--GGG-</t>
  </si>
  <si>
    <t>--EEEEEE-----GGGTTT-BTTB-GGG-B-GGG-BHHHHHHHHHTTTS-GGGEEEEEEGGGHHHHGGG-SSSEEEEESS--HHHHHHHHHHHHHHHHT-SEEEEEESS-EES-HHHHHHHHHHHHHH--TT-EEEEEE--SS--SSS-EEEEEEEETTEEEEEEEE----HHHHHHHHHTT-EEEEEEEEE-HHHHHHHHHHH-HHHHHHHHHHHTT--HHHHHHTS----HHHHTGGG-SSEEEEEE-S-EE-</t>
  </si>
  <si>
    <t>--S------------SHHHHHHHHHHHHHHHHTTTEEE-EEETTEEE--SSEEEEE-TTSTTSEEEEEE---HHHHHHHHHHHHHHHHHHTTS-HHHHHHHHHHHHHHHHHTHHHHHHHHHHHH---HHHHHHHHHHHHHHHHHHHHHGGGG-SS-------TTEEEEEEEEE--EEEEE--SSSTTHHHHHHHHHHHHTT-EEEEE--GGGHHHHHHHHHHHHHHT--TTSEEE----TTTHHHHHHH-TT--E</t>
  </si>
  <si>
    <t>--------------EEEETTEEEE---TT-SS-EEEE--HHHHHHHHHTTTHHHHHHHHHTTSTTB-S-EEEEEEEE--SSS-EEEEEEE-GGGT-EE-GGGT-SSTT-EEEEEEEEEEHHHHGGGHHHHHHHHHHHS--------------HHHHHHHHHHTHHHHHHTTSS-GGGGGGBGGGG--TT--GGGS-HHHHHHHGGGTT---SSS-EEEEEEEEEES-HHHHHHHT--TTEEEEEEEE--HHHHHH</t>
  </si>
  <si>
    <t>-HHHHHTHHHHHHTTS-S-HHHHHHHHHHHHHHTTT-S-TTS-SEEEEEES-TTSSHHHHHHHHHHHHHS-TTSEEEEETTS--SHHHHHHHTT--SSSSSTTT--HHHHHHHH--S-EEEEESGGGS-HHHHHHHHHHHHTSEEE-TTS-EEE-TT-EEEEE--TTGGGHHHHHTTTS-SSSHHHHHHHHHTTTS-HHHHTTSSEEEE-----HHHHHHHHHHHHHHHHHHHHTTT-EEE--HHHHHHHHHHH-</t>
  </si>
  <si>
    <t>-----S--HHHHHHHHHHHHHHTTTT-SEEEEEEEEEETTEEEEEEEEE--TTS-HHHHHHHHHHHHHHHHHHSTTEEEEEEEE-GGGS-----</t>
  </si>
  <si>
    <t>----------------TT--B-HHHHHHHHHHS--SSS--EEEEEEEESS-TTSGGG--EEEEE-SS--GGGS-EEEE--THHHHHHHHTT-SEEE-GGGHHHHHTT----SEEEE-GGGHHHHHHHHHHHHTTTT-S--GGGT-BSS-HHHHHHHHTTEEEEE--TTSEEEEEEEETTS-HHHHHHHHHHHHHHHHHT--TT--S-SEEEEEEEETTS-EEEB-S--</t>
  </si>
  <si>
    <t>-EEEEEEEESSHHHHHHHHHHHHHTTS-SEEEEEEEEEEEEESSS-EEEEEEEEEEEEEETTTHHHHHHHHHHHSSSSS--EEEEE-----HHHHHHHHHT--</t>
  </si>
  <si>
    <t>-EEEEEEE-TTSHHHHHHHH-HHHHHHHHHGGGHHHHHTT----EEEE----TTS--EEEEEESS---GGGS-TTSEEE---EE------TT-EEEEEEEE--SS------------HHHHHHHHHHHHHHHTTEEE-EETTEESEEEEEEEEE----------------EEEEEEEEEEEES-HHHHHHHHHH-SSS-TTTT----EEE-</t>
  </si>
  <si>
    <t>--TT----GGGEEEEEEEE-TTS-HHHHHHHHHHHH--------------------------------EEEEEETTEEEEEE---SSTT-HHHHHHHHHH-SEEEEEEETTT-S-HHHHHHHHHHHHTT--EEEEEE-TTSTT--HHHHHHHHHHTT---EEE-EEEES-GGG--EEEETTTTEEEEE-STTS--EEEE---GGGHHHHHHHHHHHHHHHTTT-HHHHHHHHHT----HHHHHHHHHHHHHTTS-</t>
  </si>
  <si>
    <t>-EEEEEEEESSHHHHHHHHHHHHHTTS-SEEEEEEEEEEEEEETTEEEEEEEEEEEEEEEGGGHHHHHHHHHHH-SSSS--EEEEE--EE-HHHHHHHHHT--</t>
  </si>
  <si>
    <t>-EEEEE--SSHHHHHHHHHHHHHHT-EEEEEEEESSSSS-HHHHHHHHHHHT-SEEEEEE-HHHHHHHTHHHHHHTT--BTTTB--TTTTTHHHHHHHHHHHHHHHT-SEEE----TTSSHHHHHHHHHHHHSTT-EEE-GGGT----SHHHHHHHHHHTT-----------EEEE-SS-EEEESGGGG-TTS---TT---SS--GGGS-SS-EEEEEEEETTEEEEETTEE--HHHHHHHHHHHHHHTT--EEE</t>
  </si>
  <si>
    <t>---EEEEEE--STTHHHHHHHHHHHHHHHHHHHT--EEEEE---THHHHHHHSSSS-HHHHHHHHHSSEEEE-----GGGTTS-GGG-HHHHHHHHHHHTTEEEEEEEEE--TT-GGGSSS-HHHHTT-EEEEEEE-S-STTT-SS-EE-SS-EE------HHHHHHHHHHHHHHHHTTTSEEEEEE-TTT-HHHHHHHHHHHHHHTT-TTSEEEEEEHHHHHHHHHH-GGG-SEEEE-HHHHHHHHHHHHTTTS</t>
  </si>
  <si>
    <t>--HHHHHHTT-S-EEEEEE---SSHHHHHHHHHHHHHHGGG--SEEEE---STT-SHHHHHHHHHHHHHTT--B-EEEE-TTS-HHHHHHHHHHHHHTT--EEEEE----STT--S----TTS-SSHHHHHHHHHHHHGGGSEEEEEE-TT--TTSS-HHHHHHHHHHHHHHH-SEEEE---S-HHHHHHHHHHHHHTT--S-EE-EE-----TTHHHHHHHTS-----HHHHHHHHHSTT-HHHHHHHHHHHHH</t>
  </si>
  <si>
    <t>------TT-EEE-TTS-EEEEEEEEEEEETTEEEEEEEEEETTTTEEEEEETT-HHHHT-EE---GGGHHHHHHHHHH------SSHHHHHHHHHHHHHH--HHHHHHHHHHHHHHHHHH---HHHHHHHHHHHHHHHHHHHHHTT--HHHHHHHTHHHHTS---</t>
  </si>
  <si>
    <t>------TTS--HHHHHHHHHHHHHHT---GGGHHHHHHHHHHH---------------HHHHHHHHHHHHGGGGSS---SS-EEEEET-TTTTTHHHHHHH-TTSEEEEEESSHHHHHHHHHHHHHHT-SSEEEEES-HHHHTTSTTTTT-EEEEEEE-SS-HHHHHHHHGGGEEEEEEEEEEE-S--HHHHTTHHHHHHHHTEEEEEEEEEE-TTT--EEEEEEEEE-S---TT-S-STTHHHHS---</t>
  </si>
  <si>
    <t>----------------EEEEEEEETTT-HHHHHHHHHT-HHHHHHHHHHHHHTT-SEEEEE---TTS-HHHHHHHHHHHHHHH--S-EEEE-S-HHHHHHHHHHSTT-EEEEEE--TT-HHHHHHHHHHHHHHT-EEEEESEETTEE--SHHHHHHHHHHHHHHHHHTT---GGGEEEE-------S--TTTTTHHHHHHHHHHHHHHHSTT-EEEEEGGGGGTTS-HHHHHHHHHHHHHHHHHHT--EEEE-GG</t>
  </si>
  <si>
    <t>-----HHHHH----HHHHHHHHHHHHHHTT---EE---SS-SS---HHHHHHHHHHHHTT--S---TT--HHHHHHHHHHHHHTT-----GGGEEEESHHHHHHHHHHHHH--TT-EEEEEES--THHHHHHHHTT-EEEEEE--GGGTT---HHHHHTT--TTEEEEEEESS-TTT-----HHHHHHHHHHHHHTT-EEEEE-TTTT-BSSS----GGGT-TTTEEEEEESTTTTT-GGG--EEEE--HHHHHH</t>
  </si>
  <si>
    <t>-EE--TTSHHHHHHHGGGSHHHHHHHTEEEEESHHHHHHHHHTT--EEEEEEETT---HHHHHHHH--------EEEEE-HHHHHHH--SSS--SEEEEEE------------TT-EEEEEES---HHHHHHHHHHHHHHT-SEEEEES---TT-HHHHHHTTTGGGTS-EEEE-HHHHHHHHHHTT--EEEE-TT-SSBGGGS---SSEEEEE--TTS---HHHHHH-SEEEB----SS-----HHHHHHHHHH</t>
  </si>
  <si>
    <t>--EEEEEE-SSEEEEEEE-SSSBS--EEEE--SS-HHHHHHHHHHHHHHHHHHHT---SSEEEEESS-EETTTTEE------TT-TT--HHHHHHHHHSS-EEEEEHHHHHHHHHHHHSTTTT-S-EEEEEESSSEEEEEEETTEE---TTS-TT-GGGSBSSTT--B-TTS-BSBHHHHHSHHHHHHHHHHHHTS---HHHHHHHHHTT-HHHHHHHHHHHHHHHHHHHHHHHHH--SEEEEESHHHHTS-HHH</t>
  </si>
  <si>
    <t>--GGGGEEEE---TT--HHHHHHHHHHHHHHT-SEEE--GGGHHHHHHH-TT-SSEEEEEESTTT--S-HHHHHHHHHHHHHTT-SEEEEE--HHHHHTT-HHHHHHHHHHHHHHSTTSEEEEE--GGGS-HHHHHHHHHHHHHHT-SEEE---SSSS----HHHHHHHHHHHTTSSEEEEESS--SHHHHHHHHHTT-SEEEETTHHHHH---------</t>
  </si>
  <si>
    <t>---EEEEEEEEEETTS---HHHHHHHHHHHHHHHHHHHTT-EEEEEEEEE--SHHHHHHHHHTT--HHHHHHHHHHHHHHHHHHHT---SEEEETTSHHHHHHHHHHHHHHHHTT-EEEEE--EEEETTTTEEE-GGGSBTTB-TTT-SB-EEE--EEEEE--GGGHHHHHHHHHH-TTSEESHHHHHHHHHHTTS----EE-EEETTT--SS-EETTEEEEEE-SHHHHTTHHHHTTTTTT-HHHHHHGGGEEE</t>
  </si>
  <si>
    <t>--EEEE----SSS-BHHHHHHHHHHHHHHHHTT-EEEE-B----TTT--TTHHHHHHHHHHHTT---SBBTTTB-TT---BGGG-HHHHHHHHHHHHHHTSEEEE---HHHHHHHHHHHSS---GGGGS-HHHHHHHHHTT---EEEE---SS-EEEEEETTTEEEEEEGGGS---EEE-TTS-B-HHHHHHHHHHHTT--EEEEEGGGGGGHHHHHHHHHHHT----EEEEE---B-TTS-B--TTTS--BHHH</t>
  </si>
  <si>
    <t>-EEEEEE--------HHHHHHHHHHHHHHHHHHHHHHHHHHHHHHHHHHHHHHHHHHHHHHHHHHHHHHHHHHHHHHHHHHHHHHHHHHHHHHHHHHHHHHHHHHHHHHHHHHHHHHHHHHHHHHHHHHHHHHHHHHHHHHHHHHHHHHHHHHHHHHHHHHHHHHHHHHHHHHHHHHHHHHHHHHHHHHHHHHHHHHHHHHHHHHHHHHHHHHHHHHHHHHHHHHHHHHHHHHHHHHHHHHHHHHHHHHHHHHHH</t>
  </si>
  <si>
    <t>----EEEETTEEEE--TT----HHHHHHHHH--SSTTT-B--HHHHHHHHHHHHHHHHHHHHTTSS-HHHHHHHHHHHHHHHTTTTGGG---BSSS-TT-HHHHHHHHHHHHHHHHHHTT--TTS-SS-IIIIITTT--HHHHHHHHHHHHHHHHHHHTHHHHHHHHHHHHHHHHHHTTT-EEEEEETTEEEEEEEHHHHHHHHHHHHHHHHHHHHHHHGGGGEE-TT-TTTSS-TTS-TTHHHHHHHHHHHHHS</t>
  </si>
  <si>
    <t>--------EEEE--TTTHHHHHHHHHHHH--SSEEEE-SSHHHHHHHHHHHHHHT--EEEE-SSS-HHHHHHHHHHHHHTSS-EEEE-HHHH-STTS--BSEEEESS--SSHHHHHHHGGGB--------EEEEE-TTTHHHHHHHHHHHT---EE-----HHHHHHHHHHHHHHHHHTS-HHHHGGGHHHHHHHHHHT-HHHHHHHHHTT-</t>
  </si>
  <si>
    <t>-EEEEEEE-GGGHHHHHHHHHHTT---EEEEEEEEE-S-----------------EEEEEEEEEE-GGGHHHHHHHHHHHS--SSTT--EEEEEE-SEEEETTT--EE--------</t>
  </si>
  <si>
    <t>---EEEEEE-STTSSHHHHHHHHHHHHHHTT--EEEEETTTSS-HHHHHHHHS----HHHHHHHHHHHHHHHHHHTHHHHHHTT-EEEEES-HHHHHHHTTTTT---HHHHHHHHHHHTTT---SEEEEEE--GGG---------------HHHHHHHHHHHHHHHHH-TTTEEEEETTS-HHHHHHHHHHHHGGG--</t>
  </si>
  <si>
    <t>-EEEEE-TTHHHHHHHHHHHHHT--EEEEE-SS-HHHHHHHHHEETTTEE-SS-EEE-SSEEEETTEEEEEE--S-GGGS-STTTTEEEEEE-SSS--BHHHHGGGGGGT-SEEEESS--BS-SEE--TTTSSTT--TTT--EEE---TTHHHHHHHHHHHHTTT-EEEEEEEEEEE--TTSBSSS---SSSSTTSBTTT--EEEE--HHHHHTTSSGGGTTSEEEEEEEES-SS-EEEEEEEEESS---HHHHH</t>
  </si>
  <si>
    <t>-EEEE-S-SSSSS---EEEEETTEEEEE------GGGGGGGGS--SS-GGG--EEE-S---HHHHTTHHHHHHTT--S-EEE-HHHHHHHHHHHHHHHHH-SS-SS-HHHHHHHHHTEEE--TT--EEETTEEEEEEE--SSTT-EEEEEEETTEEEEE------TTSSSS----B----SEEEEE-TTTT-----HHHHHHHHHHHHHHHHHTT-EEEEE--TTTHHHHHHHHHHHHGGGS----EEEE-HHHH</t>
  </si>
  <si>
    <t>---------HHHHHHHHHHHHHHHHHHHHHHH--HHHHHHHHTS-HHHHHHHSSSHHHHHHHHHHHHHHHHHHHHHHHHHSSS-HHHHHHHHHHHHHHHHHHHHHTHHHHHHHH-SS-HHHHHHHHHHHHHHHHHHHHHHHHHTSS-TTS-HHHHHHHHHT-SS------HHHHHHHHHHHHH-S--</t>
  </si>
  <si>
    <t>--------TTHHHHHHHHT--TT-EEEETT-TTSHHHHHHHHTT-EEEEEES-HHHHHHHHHT--TTEEEEES-GGGHHHHHHHTT-S-EEEEEEE-S--HHHHH-GGG---SSS--BS---SSS-S--HHHHHHHS-HHHHHHHHHHHH--TTHHHHHHHHHHHHHHS---BHHHHHHHHHHHH---SSS-TTHHHHHHHHHHHTTHHHHHHHHHHHHHHHEEEEEEEEEEE-SHHHHHHHHHHHHHH-SEES-</t>
  </si>
  <si>
    <t>--------HHHHHHHHHHHHHHHHHHHHHHHHHHHHHHHHHHHHHHHHHHHHHHHHHHHHHHHHHHHHHHHHHHHHHHHHHHHHHHHHHHHHHHHHHHHHHHHHHHHHHHHHHHHHHHHHHHHHHHHHHHHHHHHHHHHHHHHHHHHHHHHHHHHHHHHHHHHHHHHHHHHHHHHHHHHHHHHHHHHHHHHHHHHHHHHHHHHHHHHHHHHHHHHHHHHHHHHHHHHHHHHHHHHHHHHHHHHHHHHHHHHHHHH</t>
  </si>
  <si>
    <t>---------EEEEEEETTTEEEEEEEEE-TTHHHHHHHHHHHHHHHH--EEEEEEEEETT--STT-B-TTBSSBHHHHHHHHTT--EEESSTT--EEEEEEEEESS-EEEGGGS--BTTEEES-TT-EEEEB-TT-EEEEEEEEEEE-SEE-GGG--S-SSSS-EE--EE---EEEEEEEEEEE-SSS---EEEEEEEEEE-SSS-HHHHHHHHHHHHHHHHGGGSS--B-------------------------</t>
  </si>
  <si>
    <t>---------------SHHHHHHHHHHHHHHHHTTTEEE-EEETTEEE--SSEEEEEETTEEEEEEEEEE---HHHHHHHHHHHHHHHHHHTTS-HHHHHHHHHHHHHHHHHTHHHHHHHHHHHH---HHHHHHHHHHHHHHHHHHHHHHHTT-SS-------TTEEEEEEEEE--EEEEE--SSSTTHHHHHHHHHHHHTT-EEEEE--GGGHHHHHHHHHHHHHHT--TTSEEE---STTHHHHHHHT-TT--E</t>
  </si>
  <si>
    <t>-EEEEEE--TT--HHHHHHHHHHHHHSSEEEEEEE---------SS-HHHHHHHHHHHTTT-TTEEEEEE-S-HHHHHHHTT-SEEEEEE-TTS-HHHHHHHHHHHHHHTTT-EEEEEE--GGGTT--HHHHHHHHHTT---TTTS-HHHHHHHHHHTT-</t>
  </si>
  <si>
    <t>--TTS-----EEEEEEE-STTSSHHHHHHHHHHHHHHH-TT-----HHHHS-SHHHHHHTS--S-EEEEEE-SS-EEEEEE---SGGGHHHHHHHHTT-SSEEEEEETTT---HHHHHHHHHHHHHT---EEEEEE-GGG---HHHHHHHHHHHHHHHHHTTS-TTTS-EEE--HHHHHHHHHH-TT--TTS-HHHHHHHHHHHHHHHHS-------SS--EEE--EEEEETTTEEEEEEE--BSEE-TT-EEEE</t>
  </si>
  <si>
    <t>-B--TTEEEEEEEEEEETTEEEEEEEEEEETTSS-S-HHHHHHHTT-BTT-EEEEEE-GGGTT----GGGEEEEEGGGS-TT----TT-EE--B-SS--B--EEEEEEETTEEEEE-S-TTTT--EEEEEEEEEEEE--HHHHHHTS-----------</t>
  </si>
  <si>
    <t>-HHHHHHHHHHHHHHHHHHHHHHHHHHHHHHHHHHHHHHHHHHHHHHHHHHHHHHHHHHHHHHHHHHHHHHHHHHHHHHHHHHHHHHHHHHHHHHHHHHHHHHHHHHHHHHHHHHHHHHHHHHHHHHHHHHHHHHHHHHHHHHHHT------------</t>
  </si>
  <si>
    <t>---HHHHHHHHHHHHTT-TTS-EEE--TT--SHHHHHHHTT--GGGEEEEEEEE-SS-EEEEEEETT--B-HHHHHHHHTS--EE--HHHHHHHHSS-TT---SS--SS---EEEEGGGGGSS-EEEE-SSTTEEEEE-HHHHHHHH--EEE--B----------</t>
  </si>
  <si>
    <t>---B-EEE--SSS-EE-S--S--SS-EEEETTTT--EE----BTTB-B--BSS--SS--SS--EE--SSS--EEE-SS-SSS---TTS--HHHHHHHS-SB--SS----SS-SSS-B---B---TTS---TTS--B-EEETTEEE-----TT----EEE---SS-B-SSS-S-EETTS-B--S-EEE-SSS----SEE----S---SS-TTTTTTS---SS--EE----SS-STTGGGHHHHTTS--SSEEEEES</t>
  </si>
  <si>
    <t>--TTSHHHHHHHHHHHHT-HHHHHHTTT-EEEEEEEE--BGGGTBTT-EEEEEEEETTEEEEEEEEES----SEEEEE-HHHHHHHTTTSS-HHHHHHHTSSEEEES-HHHHGGGHHHHHHHHHHHHT--</t>
  </si>
  <si>
    <t>---------------SHHHHHHHHHHHHHHHHTTTEEE-EEETTEEE--SSEEEEE-TTSTTSEEEEEE---HHHHHHHHHHHHHHHHHHTTS-HHHHHHHHHHHHHHHHHTHHHHHHHHHHHH---HHHHHHHHHHHHHHHHHHHHHHHTT-SS------BTTEEEEEEEEE--EEEEE--SSSTTHHHHHHHHHHHHTT-EEEEE--GGGHHHHHHHHHHHHHHT--TTTEEE---STTHHHHHHHT-TT--E</t>
  </si>
  <si>
    <t>-----HHHHS-GGGGG----HHHHHHHHHTSTT-EEESS----GGG--HHHHHHHHHHHHHHHHHHHTS---TT--HHHHHHHHHHHTS-GGGEEEESHHHHHHHHHHHHH--TT-EEEEEES--HHHHHHHHTT--EEEEEEEETTEE-HHHHHHHHHH---S-EEE--BS-TTT--B--HHHHHHHHHHHHHHT--EEEE-TTTT-B-SS-----HHHHHHHHT---EEEEEESTTTT-GGG--EEEE--HHH</t>
  </si>
  <si>
    <t>-----EEEEEEEEE-SSSTTHHHHHHHHHHHHHHHHHHHHHTSSTTEEEEEEEEE-TT-HHHHHHHHHHHHHTT--S-EEE--HHHHHHHHHHHHHHT--EEES---GGGGSSSS-TTB-EEE--HHHHHHHHHHHHHHH-TT-EEEEEE-SSHHHHTTHHHHHHHHHHHT-EEEEEEE--TT----HHHHHHHHHTT--EEEEES-HHHHHHHHHHHHHTT---EEEE-GGG-SHHHHHHHGGGGTT-EEEESB</t>
  </si>
  <si>
    <t>----EEEEEEEEETTS-EEEEEES-GGGGGG--EEEE-TT-TTTGGGTTSEEE-TTSS-EEEEEE-TT--TTSTTS-EEE-TTT-HHHHHHHHHHT------B-TTSBB-STTS-GGGTTSBHHHHHHHHHHHHHHTT-EEEEEE-</t>
  </si>
  <si>
    <t>---EE------EEEEEE-SSHHHHHHHHHHHHHHHHHHT---EEEEETTEEEEEE-BTTTTB--HHHHHHHHHHHHTT--</t>
  </si>
  <si>
    <t>--SS----EEE-BTTEEEEEEEEEEEEEEETTEEEEEEEETTBSS--EEEE-TT-EEEEEEEE-SSS-B--EEET----TTTS-TT--B-TT-EEEEEEE--SS--EEEEEE---TTTHHHHHHTT--EEEEE--GGGGSHHHHTSEEEEEEEEEE-EETTEE----HHHHHH----SEEEETTEES-EEE-SSSEEEEEEEE--SS--EEEEETTB-EEEEEETTEEEEEEEEES-EEE-TT-EEEEEEE--SS</t>
  </si>
  <si>
    <t>---------HHHHHHHHHHB-S-S---SS-EEEEEBTEEEETT--EEEESSHHHHT-TT-BT-HHHHHHHHHHHHH-----TTS--HHHHHHHHHHHTTS-TT--EEEEESSHHHHHHHHHHHHHHHH---EEEEETT----SSHHHHHT---HHHHGGG-S-SS-EEEE-TT-HHHHHHH--TTEEEEEE-SEETTTTSEE--HHHHHHHHHHHHHHT-EEEEE-TTTTTTTTSSSSGGGTTT---SEEEE-GG</t>
  </si>
  <si>
    <t>-EEEE-HHHHTTSSSS--HHHHHHHHHHHHTT--EEEB-SS-HHHHHHTT--SSEEEGGGTEEEEETT-SS--SEEETTEEEEE-S--HHHHHHHHHHHHHHHTS--EEGGGB-HHHHHHHHT--HHHHHHHH--SS-EEEE--TTTHHHHHHHHHHTT-EEEE-SSSEEEESS--HHHHHHHHHHT-SSTTTTSSEEEEES-TT-HHHHHHSSEEEE-SSS---TT-B--SS-HHHHHHHHHHHHTGGG-----</t>
  </si>
  <si>
    <t>-HHHHHHHHHHHHHHHHHHHHHHHHHHHHHHHHHHHHHHHHHHHHHHHHHHHHHHHHHHHHHHHHHHHHHHHHHHHHHHHHHHHHHHHHHHHHHHHHHHHHHHHHHHHHHHHHHHHHHHHHHHHHHHHHHHHHHHHHHHHHHHHHHHHHHHHHHHHHHHHHHHHHHHHHHHHHHHHHHHHHHHHHHHHHHHHHHHHHHHHHHHHHHHHHHHHHHHHHHHHHHHHHHHHHHHHHHHHHHHHHHHHHHHHHHHHHHT</t>
  </si>
  <si>
    <t>----------------------HHHHHHHHHHHHHHHHHHHHTTHHHHHHHTTT---HHHHHHHSTT---HHHHHHHHHHHHHTHHHHHHHHHHHHHHHHHHHT----HHHHHHHHHHHHHHHHHHHHHHTTTS--S-TT--TTB---HHHHHHHHHHHHHHHHHHHHHHHHHHHHHHH-TTS---HHHHHHHHHHHHHHHHHHHHHHHHHHTHHHHHTTS-SEE-HHHHHHHHHHHHTHHHHHHHHHHHHHHHH</t>
  </si>
  <si>
    <t>--SSHHHHHHHHHHHHHHHHHHHTT--STTTTHHHHHHHHHGGGHHHHHHHHHHT--SSHHHHHHHHHHHHHHHHHHHHHHHHHHHHSSSS---------</t>
  </si>
  <si>
    <t>-EEEE--SS-S---TT--B--EEEEEEETTEEEEEEESSEEEEETTTTEEEEEE-TTSHHHHHHHHH-EEEEEE-BGGGHHHHHHHTSS-TTTS-GGGSSEEE-TTS-EEETT-SEEEEEEEEEEEEETTEEEEEEEEEEEEE-TTSB-TTS-B-TT-B-EEEETTEEE-B-S--B--</t>
  </si>
  <si>
    <t>-BHHHH-HHHHHHHHTTTT--TT-SS-TTSSSEEEEETTEEEEEEEEEEEHHHH--TT--HHHHHHHHHHHHHHHHHHTTEEEEEEEEEEEE-TT-BHHHHHHHHHHHHHHHHHTT-EEEEEEEEE-SS-EEEEEEEEEESS---S---TT-EEEEESS-TTHHHHHHHHHHHT---TT-HHHHHHHH-----GGGGGGTTT-SEEEEESS-HHHHHHHHHTTT-EEEE------HHHHHHHSSHHHHHHHHHS-</t>
  </si>
  <si>
    <t>-EEEEETTTSHHHHHHHHHTTTSEEEEE-S-HHHHHHHHHHHT-EE----TTSHHHHHHHHHHH-SEEEEEE-------B-S------HHHHHHHHHHHHHHHHHHH--EEEEEEEEEE---HHHHSSTTBHHHHHHHHHHHHHHHHHHHHHHTTT-EEEEE----B-SGGGGGGTS--TT-B-HHHHHHHHHHHH------S----</t>
  </si>
  <si>
    <t>----SS-HHHHHHHHHHHH---HHHHTTT---GGGGHHHHHHTT--S-HHHHHHHHHHHHHHHTT-S-SSS-SEEEEEES-SSSSHHHHHHHHHHHHSS-GGGEEEEEGGG--SSTHHHHH--------------HHHHHHHH-SS-EEEEESGGGS-HHHHHHHHHHHHHSEEE-SSS-EEE-TT-EEEEE--TTHHHHHHHHHTT--HHHHHHHHHHHHHHHS-HHHHTT-SEEEE-----HHHHHHHHHHHT</t>
  </si>
  <si>
    <t>-EEEEEE--SHHHHHHHHHHHHTT--EEEEESSSSSSHHHHHHSHHHHHHHHHHHHHHHHHHH--TTEEE--EEE-HHHHHHHHHHHHHHHHHHHHHHHHHTT-EEEES-EEESSSSEEEETTTTEEEEEEEEEE---EEE---TTB---SSSEE-HHHHTS-SS--SEEEEE--SHHHHHHHHHHHHTT-EEEEE-SSSSS-TTS-HHHHHHHHHHHHHHT-EEE-S--EEEEEEETTEEEEEETTS-EEEESE</t>
  </si>
  <si>
    <t>----EEEEEEE--SHHHHHHHHHHHHTT--EEEEESSSSS-HHHHHT-TTSEE--STT-SSEEHHHHHHHHHHHHGGG--EEEES--EEEEEEETTEEEEEETTS-EEEEEEEEE--TTSEEEE-----TTTTTTBTTTEESS-S-GGGGTT-EEEEE-SSHHHHHHHHHTTTTSSEEEEE-SSSS--S-HHHHHHHHHHHHTTSSEEETTEEEEEEEESSSEEEEEEEETTT--EEEEE-SEEEE---EEEE-G</t>
  </si>
  <si>
    <t>--TTT--HHHHHHHHHHHHHHHHHHHTHHHHHHHTTHHHHHH-GGGGGGHHHHHHHHHHHHHHHHHHHHHHHHTTSS-GGGHHHHHHHHHHHHHHHHHHHHHHHHHHHHHHT-GGGHHHHHHHHHHHHHHHHHHHHHHHHHHHHTT--GGGTHHHHHHHHHHHHHHHHHHHHHHHHH-</t>
  </si>
  <si>
    <t>-EEEEEE----HHHHTTB--SS------HHHHHHHHHTTTTS----EEE-SSHHHHHHHHHTT---EE-GGGS----GGGTT-BGGG--HHHHHHHHHT-S---TTS--HHHHHHHHHHHHHH--S-EEEEE-HHHHHHHHHHTTS-----TT-EEEEETTTEEEEEE---------</t>
  </si>
  <si>
    <t>--EEEEEEE-HHHHTTSS---HHHHHHHHTTTBS-B--EEEEE-S-HHHHHHHHHHHHHHEEEEEEES--SSSTT--HHHHHHHHHT---EE-HHHHHHHHHHHHHTT----GGGGGGGEE-TTEEEE--TTSS--EEEEEETTEEEEEE-SSHHHHHHHHHHHGGGS---B--EEEEEEEE-S--HHHHHHHHGGGS-BSSSEEEEEEEETTEEEEEEEEEHHHHHHHHHHHHHHTTTTEEEETT--HHHHHHH</t>
  </si>
  <si>
    <t>-----HHHHS-HHHHH----HHHHHHHHHTSTT-EEESS----GGGS-HHHHHHHHHHHHHHHHHHHTS---TT--HHHHHHHHHHHTS-GGGEEEESSHHHHHHHHHHHH--TT-EEEEEES--HHHHHHHHTT--EEEEEEEETTEE-HHHHHHHHHH---S-EEE--BS-TTT--B--HHHHHHHHHHHHHHT--EEEE-TTTT-B-SS-----HHHHHHHHT---EEEEEESTTTT-STT--EEEE--HHH</t>
  </si>
  <si>
    <t>----------HHHHHHHHHHHGGGHHHHHHHHHHHHHHHHHHHHHHHHHHHHHTTTS-SS---HHHHHTTTHHHHHHHHHHHHHHHHHHHHHHHHHHHHHHHHHHHHHHHHHHHHHHHS-HHHHHHS-HHHHHHHHTHHHHHHHHHHTTHHHHHHHHHHHHHHHHHHHHHH-TTHHHHHHTSHHHHHHHHHHHHHHHHHHHHHHHHHHHHHHHHHHHHHHTHHHHHHTT-HHHHHHHHHHHHHHHHHHHHHHHHH</t>
  </si>
  <si>
    <t>-TT-SEEEEEE--GGGB-TTSBB-HHHHHHHHHHHHHHHHTT----GGGGGGEEEEEEEEEE-S--BTT-EEEEEEEEEEE-SSEEEEEEEEEETTEEEEEEEEEEEEEETTEE----HHHHHHHHHHHT---</t>
  </si>
  <si>
    <t>--GGGS---HHHHHHHHHTT-----HHHHHHHHHHHTT--EEEE--SSSS-THHHHHHHHHH------TT---SEEEE-SSHHHHHHHHHHHHHH-TTS-EEEE-SSS-SHHHHHHHHH--SEEEE-HHHHHHHHHHTSS--TT--EEEEE-HHHHHHHT-HHHHHHHHHTS-TTSEEEEE-SS--HHHHHHHHHH-SS-EEEE---</t>
  </si>
  <si>
    <t>---------------SHHHHHHHHHHHHHHHHTTTEEE-EEETTEEE--SSEEEEE-TTSTTSEEEEEE---HHHHHHHHHHHHHHHHHHTTS-HHHHHHHHHHHHHHHHHTHHHHHHHHHHHH---HHHHHHHHHHHHHHHHHHHHHHHTT-SS-------TTEEEEEEEEE--EEEEE--SSSTTHHHHHHHHHHHHTT-EEEEE--GGGHHHHHHHHHHHHHHT--TTSEEE--S-TTTHHHHHHT-TT--E</t>
  </si>
  <si>
    <t>----------------------------------------HHHHHHHHHHHHHHHHHS---TT-EEEEEE-HHHHH---------HHHHHHHHHHHHHHHHTTT-EEEEE--GGGTT-EEEEHHHHHHTT--EEE-B-BTTBB-HHHHHHHHHSSSEEEES--TT-BSEEEEESS---GGGB-S-EEEE--S--EETTEEEEEEEE--EE---TT-B-SHHHHHHHHHTT-----</t>
  </si>
  <si>
    <t>-EEEEE--S--HHHHHHHHHHHHHHGGGT-EEEE----S-----------------SEEEEES------------S-SS-EEEESS--TTSEEEEE-SHHHHHHHHHHHTTSSS-EEEEEE--S--------HHHHHHHHHHHHHHHTT----GGGEEEE-SSHHHHHHHHHHHHTT--SSEEEE-SSHHHHHHHHHHHHTTS-TTTTSEEEEEES--THHHHHT-EEEE--HHHHHHHHHHHHHHHHTT--SS-</t>
  </si>
  <si>
    <t>----EEEEEEEEEESS-HHHHHHHHHHHHHHH-SSEEEEEEEEEEEEEETTEEEEEEEEEEEEEE----</t>
  </si>
  <si>
    <t>---------------------------------------------------------------------------------------TTS--------B--HHHHHHHHHHHHHHTTT-EE----SEEEHHHHTGGGT--TT-TTGGGS---BEE-SS--EE-TTS-EE-S-EEE-SSSTHHHHHHHHHS-SSEEEEEEEEEE------SS--SEEEEEEEEEEETT--HHHHHHHHHHHHHHHH-TT--EEEEE</t>
  </si>
  <si>
    <t>---HHHHHHHHHHHHHHHHTTSTTHHHHHHHHHHHHHHHHHH-HHHHHHHHHT--SHHHHHHHHHHHHHTT-SSHHHHHHHHHH--HHHHHHHHHHHHHHHHHHHHHHHHH---</t>
  </si>
  <si>
    <t>-EEEEEEEEE-TT--HHHHHHHHHHHHHHHHHTT-EEEEEEEEEEEE--SS--SS-EEEEEEEEEEE-GGGHHHHHHHHHTSTTEEEEEEEE---------</t>
  </si>
  <si>
    <t>--------------------EEEEE--TT-HHHHHHHHHHHS-SS--EEETTTTEEEEE-S---GGGGG-SS-S-EEEEEEEEE--SSSHHHHHHHHHHTS--TTHHHH--EEEEEEEES--SS-HHHHHHHHHHHHHHHH---B-SSS-SEEEEEEEETTEEEEEEE--SS-GGG--GGG-SS-S--HHHHHHHHHHTT--TT--EEESS-TTSHHHHHHHHHH-TTS-EEEEES-HHHHHHHHHHHHHTT-TT</t>
  </si>
  <si>
    <t>-EEEEEE--TTSSHHHHHHHHHH----------------EEEEEEETTEEEEEEE-GGG-SSSS--HHHHHHHHHHTTT-SEEEEEEESSS---HHHHHHHHHHHHHT--EEEEEE---SGGGGGG-GGGGGGSS-S-EE-BTTTTBSHHHHHHHHHHH--</t>
  </si>
  <si>
    <t>--EEEEEEEESTTHHHHHHHHHHHHHTTT--EEEEEE--SHHHHHHHSSSS-HHHHHHHHHSSEEEEEE----SS--TT---HHHHHHHHTT--EEEEEEE--SSTTB-SS-EEEEEEE-SSBGGG--EEEETTEEEEEEEEEHHHHHHHHHHHHHHHHTSTT-EEEEEE-TTT-TTHHHHHHHHHHHHHTT-TTSEEEEEEHHHHHHHHHH-GGG-SEEEE-HHHHHHHHHHHHHHBT-TTT-EEEEE-SS-EE</t>
  </si>
  <si>
    <t>--EEEEEEE----------GGGHHHHHHHTTHHHHHHHTT-EEEEEEE----------------TTHHHHHHHHHHHHHHHHTS-TT-EEEEEESSTTHHHHHHHHTTTTS--EEEEESSB-----GGG-----GGGSHHHHHTT-S-HHHHHHH----GGGEEEEEE-B--HHHHHHHHHHT-EEEEHHHHHHHHHHHHHHHHHHHTTTS-EEEEEEGGGB-TTT--SBSS--SS-B-HHHHHHHHHHHHHTS-</t>
  </si>
  <si>
    <t>---EEEEEEESTTSSHHHHHHHHHHHHHHTT--EEEEETTTSS-TTHHHHHT-TT--HHHHHHHHHHHHHHHHHHTHHHHHHTT-EEEEES-HHHHHHHTTTTT---HHHHHHHH----TT---SEEEEEE--GGG---------------HHHHHHHHHHHHHHHHH-TTTEEEEETTS-HHHHHHHHHHHHGGG--</t>
  </si>
  <si>
    <t>----TTTSSSGGGGTTTHHHHSSTTTSTTGGGGTSSSHHHHHHTTTTTTTTHHHHHHHHHHHHHHHHHHHHHHHHHHHHHHHHHHHHTGGG-HHHHHHHHHHHHHHHHHHHHHTT-EE---TTSB--TTTEEEEEEEESSTTBEEEEEE--EEETTEEEE-EEEEEEE---------</t>
  </si>
  <si>
    <t>----------------------EEEEEESEETTTTEES-----SSS--HHHHHHHHHHHHHHHHHHHHHHHHHT--EEE--TTSSTTTTSTT--S-HHHHHHHHHHHHHHHHHHTT-EEEE---TT--TT-SSHHHHHHHHHHHHHHHHHHHHTT-TT-EEEEE-----S-HHHHHHHHHHHHHT-HHHHTTEEEE--SSS--HHHHHHHHHHHT--EEEEHHHHHHS-TT--HHHHHHHHGGG-SSS-EEEE--</t>
  </si>
  <si>
    <t>----------------HHHHHHHHHHHHHHHHHHHHHHHHHHHHHHHHHHHHHHHHHHHHHHHHHHHHHHHHHHHHHHHHHHHHHHHHHHHHHHHHHHHHHHHHHHHHHHHHHHHHHHHHHHHHHHHHHHHHHHHHHHHHHHHHHHHHHHHHHHHHHHHHHHHHHHHHHHHHHHHHHHHHHHHHHHHHHHHHHHHHHHHHHHHHHHHHHHHHHHHHHHHHHHHHHHHHHHHHHHHHHHHHHHHHHHHHHHHHHHH</t>
  </si>
  <si>
    <t>-EEEEEE----HHHHHTB--SS------HHHHHHHHHHTTTS-S--EEE-SSHHHHHHHHHTT---EE-GGGS----GGGTT-BGGGS-HHHHHHHHTT-S---TTS--HHHHHHHHHHHHHH--S-EEEEE-HHHHHHHHHHTTS-----TT-EEEEETTTEEEEEE---------</t>
  </si>
  <si>
    <t>------HHHHHHHHHHTT-EEEEEETTEEEEE-TTS-EEEEE-SSSS--HHHHHHHHHHTT--HHHHHH-</t>
  </si>
  <si>
    <t>---------SHHHHHHHHHHHHHTT-EEEEEE--S---SHHHHHHHHHHHHHHHHHHTT-SS-EEEEEEGGGGTTTT-HHHHHHHHHHHHHHHGGGTEEEEEE---GGGHHHHHHHHHHHHHTT--SEEEEEETTBTTHHHHHHHHGGG---EEEE---S---TTTB-S-HHHHHHHHHHHHHHHHHTT--EEEE---HHHHHHHHHHHHHHT--GGGEEEEEETTSSHHHHHHHHHTT-EEEEEEEE-------</t>
  </si>
  <si>
    <t>------TTHHHHHHHHHHHHTTT---SS--TT-EEEEEE----SSS--BHHHHHHHHHHHHHHHHHHHTT-EEE----B--SSHHHHHHHHHTT--HHHHHHHHHHHHHHHHHHTT----GGG--BTTSHHHHHHHHHHHHHHHHTT-EEEEEEEEEEETTTTEEE-GGGEETTEESS-TTSB-EEEEEEEEEE-GGGGHHHHHHTTTT-BS-HHHHHHHHHHH-EEEEEEEEEEBTTSS-EEEEEES-GGGGGG</t>
  </si>
  <si>
    <t>-B--TTEEEEEEEEEEETTEEEEEEEEEEETTSS-S-HHHHHHHTT-BTT-EEEEEE-GGGTT----GGGEEEE-GGGS-S----STT-EE----SSSS---EEEEEEETTEEEEE-S-TTTT--EEEEEEEEEEEE--HHHHHHTS-----------</t>
  </si>
  <si>
    <t>----------------------------------EEEE--STTHHHHHHHHHHTT-EEEE---B-S--EE-TTHHHHHHHHTT--SEEEE--HHHHHHHHHHHHHTT---HHHHHHSEEEESSHHHHHHHHHTT---SEE-SSSGGGGGGG-----EEEEEE-SSS--HHHHHHHHHTTEEEEEE--EE--B-HHHHHHHHHHHHTT--SEEEE-SHHHHHHHHHH-S-HHHHHHHHHHTSEEEEESHHHHHHHH</t>
  </si>
  <si>
    <t>--EEEE-TT--HHHHHHHHHHHHHHHSEEEEEE-SHHHHHHHHHHHHHHHHHHGGGTEEEEEEEEEEEEEETTEEEEEEEEEEEEEES--</t>
  </si>
  <si>
    <t>--------SSS--B-HHHHHHHHHHHHHHHHHHTTT---EEEEEETTTHHHHHHHHTT--S--EEEEEEE--------------EEE---S--TT-EEEEEEEEESSSHHHHHHHHHHHTT--SEEEEEEEEE-GGG-SS----SEEEEE--S--EEBTTB-BTTB-TT-SSBEE------</t>
  </si>
  <si>
    <t>-EEEEE-SSSSS-EEEE-------TTEEEEEEEEEE--HHHHHHHHT-HHHHTT--SSEE---EEEEEEEEE-TT--SS-TT-EEEE--EE--SSSHHHHTT-GGG-TT-EEBTTTB--SSBSEEEEEGGGEEEE-TTS-HHHHHTHHHHHHHHHHHHSTT--TT--EEEE--SHHHHHHHHHHHHTT--SEEEE-S-HHHHGGGTTT-SEEE-TTTS-HHHHHHHHHSS-EEEEEE-S--HHHHHHHHHHEEEE</t>
  </si>
  <si>
    <t>--EEEEEEEEEEETTEEEEEEEEEEEETT-EEEEE-STTSSHHHHHHHHHT-TT-EEEEEEEEETTEE-TTS-HHHHHHTTB-----------S-BHHHHHHHHHHHHHTS---HHHHHHHHHHHHHHHT--GGGGGSBTT------HHHHHHHHHHHHH--SEEEEE-GGGTT-HHHHHHHHHHHHHH-STT-EEEEE-SSSGGGGTS--SEEEEEETTEEEEEESHHHHHHHHHH-HHHHHH------</t>
  </si>
  <si>
    <t>--HHHHHHHHHHHHHHHHHTT--HHHHHHHHHHHHHHHH--S-HHHHHTT-HHHHHTSTT--HHHHHHHHHHHHHSS-HHHHHHHHHS-HHHHHHHTSTTT-HHHHHHHHHTS---SHHHHHHHHHHTGGGGSTT--HHHHHHHHHHHHHHHHHT--EEHHHHHHHHHHHHHHHHTSTT--EEEE-HHHHTT-SEESSEEEEEE-SSHHHHHHHHHTSTTEEEEEEE-SSEEEEEETTS-EEEEEEE-GGGHHHH</t>
  </si>
  <si>
    <t>---EEETTEEE--SEEEE-SS-S-HHHHHHHHHHTT-SEEEEEEEE----------HHHHTTTSEEEEB-TT--SHHHHHHHHHHHHHHH--SEEB----S-TTTT---HHHHHHHHHHHHHTT-EE--EE-S-HHHHHHHHHHT-S-BEEBSSSTTT---STTHHHHHHHHHTTTTSS-BEEES---SHHHHHHHHHTT--EEEESHHHHTSSSHHHHHHHHHHHHHHHHHHHHH-------------------</t>
  </si>
  <si>
    <t>--EEEEEEESSEE----TTT--TT---SS--HHHHHHHHHHHHT--TTS--HHHHTSEEEEEEEE--EEEEE---------------------------------------------EEEEES-EEEEEEE--HHHHHHHHHHHHS-SS---SSSTT---SS-S--TT-EESS-HHHHHHHS--SSSBS-SS-EEEEEEESSSEEEEEEE-S-GGGT-EEEEEEEEEEE-GGGS--B-----------</t>
  </si>
  <si>
    <t>------EEEEEEE-SEEEEEEEEEE--TTHHHHHHHHTTTTT--EEEEE---------EEE-EEEEEHHHHHHHHHHHHHHHHHHS-EEEEE--EEEEEEEESS-TTSTHHHHHHHHHHHHTT----EEEE-SSEEEEEEEGGGHHHHHHHHHHH------------</t>
  </si>
  <si>
    <t>---------------------------------------------------EEEEEEE-TT-HHHHHHHHHHHHHHHHTTTTEEEEEEETTT-HHHHHHTT--SSSEEEEEETTEEEEEEES---HHHHHHHHHHHHT--</t>
  </si>
  <si>
    <t>-EEEEEE----HHHHHTB--SS------HHHHHHHHHHTTTS-S--EEE-SSHHHHHHHHHTT---EE-GGGS----GGGTT-BGGGS-HHHHHHHHTT-----TTS--HHHHHHHHHHHHHH--S-EEEEE-HHHHHHHHHHTTS-----TT-EEEEETTTEEEEEE---------</t>
  </si>
  <si>
    <t>--BGGGS--TT-EEEEE------EETTEES--HHHHHHHHHHHHHHHTT-EEEEE---S--SS--GGG-SHHHHHHHHHH-TTEEE--S-TTSHHHHHHHHT--TT-EEE-S-GGGSTTTTTT-HHHHHHHGGG-SEEEE--GGGTTS--IIIIIGGGTS-EEE-HHHHHHHHHHHTTTSS--SSEEEEE--S-GGGTHHHHHHHGGG-SEEEE-STTHHHHHHHTT-B-TT----GGGHHHHHHHHHHHHHHT-</t>
  </si>
  <si>
    <t>----EEEEEEESTTHHHHHHHHHHHHHHHHHHH----EEEE---THHHHHHHSSSS-HHHHHHHHHSSEEEEEE---GGGTTS-GGG-HHHHHHHHHHHTTEEEEEEEEE--TT-GGGSSB-HHHHTT-EEEEEEE-S-STTT-SS-EE-SSEEEEEEEEEHHHHHHHHHHHHHHHHTTTSEEEEEE-TTT-HHHHHHHHHHHHHHTT-TTSEEEEEEHHHHHHHHHH-GGG-SEEEE-HHHHHHHHHHHHTSSS</t>
  </si>
  <si>
    <t>--EEEEEEE-HHHHTTSS---HHHHHHHHTTTBS-B--EEEEE-S-HHHHHHHHHHHHHHEEEEEEES--SSSTT--HHHHHHHHHT---EE-HHHHHHHHHHHHTTT----GGGGGGGEE-TTEEEE--TTSS--EEEEEETTEEEEEE-SSHHHHHHHHHHHGGGS---B--EEEEEEEE-S--HHHHHHHHGGGS-B-SSEEEEEEEETTEEEEEEEEEHHHHHHHHHHHHHHTTTTEEEETT--HHHHHHH</t>
  </si>
  <si>
    <t>----BTTEEEEEEE-SSTT-EEEEEEEEETTEEEEE----SSHHHHHHHHHHHHHTT--GGG--EEEES--SHHHHTTHHHHHHTT-EEEEEGGGTTTHHHHHH-TTTSHHHHHHHHHHTT-----------HHHHHHTT----SS-EEE-TT-EEEETTEEEEEEE--SSSTT-EEEEETTTTEEEEETS--SSS-------TTS-S-HHHHHHHHHHHHHTS--SEEEESSSS-BS-HHHHHHHHHHHHHHHH</t>
  </si>
  <si>
    <t>------------HHHHHHHH---HHHHHHHHHHHHHHHHHHHHHHHHHHHHHTTSTT--SS-HHHHHHHHHHHHHHHHHHTHHHHTTTHHHHHHHHHHHT-SS-S-HHHHHHHHHHHHHHHHHHHHGGGSTT-S--STTTT-TTHHHH--SSHHHHHHHHHHHHHHHHHHHHHHHHHHHH-S-TT--GGGS-HHHHHHHHHHHHHHHHTHHHHHHHHHHHHHHHH---SS-GGGT--HHHHHHHHHHHHTHHHHH</t>
  </si>
  <si>
    <t>---HHHHHHHHHHHH-TTS-GGG--S-HHHHHHHHH--EEE--SSS--EEEEEEEEEE---SS-HHHHHHTT---EEEEEEEEEEEETTT--EEEEEEEEEEEE---TTS-EEETTEEEE----SSS-HHHHHHHHHHHHHHHHHHHHHHHHHHS-GGG--HHHH---HHHHHHHHHHHHT-EE----</t>
  </si>
  <si>
    <t>-EEEEEEEEE-SSSSHHHHHHHHHHHHHHHHHHHT---GGGEEEEEEEE-TT--S--HHHHHHHTTGGGS-EEEEE----TT--SSEEEEEEEEE----GGG---EEEGGGGGG-GGG----</t>
  </si>
  <si>
    <t>--GGGS---HHHHHHHHHTT--S--HHHHHHHHHHHTT--EEEE--TTS-HHHHHHHHHHHH------TT---SEEEE-SSHHHHHHHHHHHHHH-TTS-EEEE-SSS-SHHHHHHHHH--SEEEE-HHHHHHHHHHTSS--TT-SEEEEESHHHHHHTT-HHHHHHHHHTS-TTSEEEEE-SS--HHHHHHHHHH-SS-EEEE---</t>
  </si>
  <si>
    <t>--EEEEEE-SSTTHHHHHHHHHHHHHH-SS-EEEEEE-TTS-EE-HHHHHHHHHHT-----SB-SS----GGG-SEEEEE--STTTTSSHHHHHHHHHT--BSS--HHHHHHHT-TTHHHHHHHHTT-----EEEEESSS-----S-S-EEEEES------S-EEESSHHHHHHHHHHHTTT-SEEEEEE--SS-EEEEEEEESSSS-EE---EEEEEE--EEETTTEEE--EEEEESS-S--HHHHHHHHHHHH</t>
  </si>
  <si>
    <t>----EEEEESSTTSHHHHHHHHHHHTTTTT-TT--EEEEEE--TTTHHHHHHHHHHHHTTT-TTEEEEEEES-HHHHTTT-SEEEE-------SS--HHHHHHHHHHHHHHHHHHHHHHS-TT-EEEE-SSSHHHHHHHHHHT-TTS-GGGEEE--HHHHHHHHHHHHHHHTS-GGGEE--EEEB-SSTT-EEE-SS-EETTEEGGGTS-HHHHHHTHHHHHHHHHHHHHHHHSS--HHHHHHHHHHHHHHHHTB</t>
  </si>
  <si>
    <t>--SEEEEE-STTSSHHHHHHHHHHHHT--EEEHHHHHHHHHHHHHHHT--TT-HHHHHHHHHHTT-EEE--TT--EEEETTEE-GGGSSSHHHHHHHHHHHT-HHHHHHHHHHHHHS-S-EEEEESSIIIII-TT-SEEEEEE--HHHHHHHHHHTSSS-HHHHHHHHHHHHHT--------TT-EEEETTTS-HHHHHHHHHHHHH-</t>
  </si>
  <si>
    <t>---EEEEEEEEEETTEESHHHHHHHHHHT---EEE--SS--TTSS--EEE-----GGGTS-HHHHTTS-HHHHHHHHHHHHHHHHHT--GGGS-GGGEEEEEE-SS--HHHHHHHHHHHHHH-GGGS-TTHHHHHSTTHHHHHHHHHHT--S-B--B--GGGHHHHHHHHHHHHHHTTS-SEEEEEEEE---SHHHHHHHHHTT-B---TT-HHHH--TTBTT---B-BB-EEEEEEEEEHHHHHHTT----EEE</t>
  </si>
  <si>
    <t>-EEEEEEESS-TT-SHHHHHHHHHHHTT--EEEEEEE--GGGHHHHHHHHHHH-SEEEE-TT-TTGGGGG-SEE-HHHHHHT---EEEEETTEEEEE--HHHHHHHHHHHTT----S-EEEE--SHHHHHHHHHHHHTT--EEEE-SSHHHHHHHHHHHT-EE--GGGGGG-SEEEE-SSTTTT-TT--SS-GGGS-SSSEEEES--SSSS-HHHHHHHHTT-EEE-SHHHHHHHHHHHHHHHHS----HHHHHH</t>
  </si>
  <si>
    <t>--SEEEE---EEEEEESSSS-GGG--EEEEEEE-HHHHHHHHHHHHT--EEEEEEE-SSHHHHHHHHHHHHHT-B-TTEEE-SS---EEEEE--TTS--EEEEE-TT-GGG---TTSS-GGGGTT-SEEEEETTHHHH-HHHHHHHHHHHHHHHHTT-EEEEE----TTT--HHHHHHHHHHHGGG-SEEEEEHHHHHHHHSSHHHHHHH---SEEEEE-TTS-EEEEETTEEEE--------S--TTHHHHHHH</t>
  </si>
  <si>
    <t>-EEEEEE----HHHHHTB--SS------HHHHHHHHHHTTTS-S--EEE-SSHHHHHHHHHTT---EE-GGGS----GGGTT-BGGGS-HHHHHHHHTT-----TTS--HHHHHHHHHHHHHT--S-EEEEE-HHHHHHHHHHTTS-----TT-EEEEETTTEEEEEE---------</t>
  </si>
  <si>
    <t>--BEEEEEE-HHHHHTSS---HHHHHHHHTTTBS-B--EEEEE-S-HHHHHHHHHHHHHH-SEEEEES--SSSTT--HHHHHHHHHT---EE-HHHHHHHHHHHHTTT----GGGGGGGEE-TTEEEE--TTSS--EEEEEETTEEEEEE-SSHHHHHHHHHHHGGGS---B--EEEEEEEE-S--HHHHHHHHGGGS-BSSSEEEEEEEETTEEEEEEEEEHHHHHHHHHHHHHHTGGGEEEETT--HHHHHHH</t>
  </si>
  <si>
    <t>---------HHHHHHHS--B-SS---SGGGEEE---TT---BGGG----EE-SSSEESSSEEEEEE--------HHHHHHHHHHHHHT-EEEEEEGGGGTT----------TTT-SSS-EEEE--GGGGGT--HHHHHHHHHHHT-SEEEEE--HHHHHHHTS--B-TTHHHHHHHT-S-SS-EEEE-SSS---HHHHHTTTTS--SEEE---BTSB-HHHHHHHHHHSS-S-HHHHT-S-BHHHHHHHHHHH-S</t>
  </si>
  <si>
    <t>---TTS--HHHHHHHHHHHHHHHHHTGGGHHHHHHH----HHHHHHHHTTTGGGSSS-GGGT-----HHHHHHHHHHHHHH-HHHHHHHHHHHHTHHHHHHHH--HHHHHHHHHHHHTSSS-EEEE--BTTBSSSGGG---EEEEETTEEEEEEEEEEEETTTT-SEEEEEEE-S--S-GGGTTTTEEEEEEE--SSSEEE------SS-TTS-EEEEEEEEEEEEGGGEESSTTBHHHHHHHHHHHHHHHHHHH</t>
  </si>
  <si>
    <t>-EEE--TTS----SS--SEEEETTEEEEEEE-SB-TTS-B--SSHHHHHHHHHHHHHHHHHHTT--GGGEEEEEEEES-GGGHHHHHHHHHHH--SS--EEEEEE-S--GGG-SEEEEEEEE--</t>
  </si>
  <si>
    <t>--TTSS--EEEE-GGGS---S---SS---S----TTS---SS------HHHHHHTHHHHHHHT--EEEE---EEESSTT--SEEEEEEE-GGGT-HHHHHHHHHHHHHTT-EEEEEE--SB--TTSHHHHHHHHHGGG-TTGGGB-B-SSS--TTSSS-SB-BGGG-TTSBBB-TTSHHHHHHHHHHHHHHHHHT--EEEESSGGG---HHHHHHHHHHHHHH-TT-EEEE--SS--SGGGSSSS-SEEB-HHHH</t>
  </si>
  <si>
    <t>----------EEETTEEESTTS--EEEEE--S-TT-HHHHHHHHHHHHHHT-SEEEEE--SHHHHHHHHHHHHHHHHTT----EEEE--SSHHHHHHH-HHHHHH-SEEEE-TTSS-SHHHHHHHHHHHHHHHHHHT--EEEEEEGGG--HHHHHHHHHHHHTSSS---HHHHHHHHHHHHHHHHHHHHHHTT--GGGEEEEEE-SSHHHHHHHHHHHHHH--S-BEE--TT-EEHHHHHHHHHHHHHHHHHTT-</t>
  </si>
  <si>
    <t>--SEEEEE--SSHHHHHHHHHHHHHHHHHT-EEEEEEEE-----------------HHHHHHHHHHHHHHHHH---GGGEEEEESSHHHHHHHHHHHTT-SEEEEESS-TT--S-SSS-HHHHHHHHH-SS-EEEE-</t>
  </si>
  <si>
    <t>--EEEEEE--SSS---EEEEEE-SS-SSS--EEEEEEEE---SSSS---EE-HHHHHHHHHTT----HHHHHHHTTTT-SS-------</t>
  </si>
  <si>
    <t>--S--TT-EEEEETTTSHHHHHHHHHHHHHT-EEEEEE-TT-TT-EETTEEEESSHHHHHHHS--SEEEE---HHHHHHHHHHHHHTT-SEEEE--S---HHHHHHHHHHHHHHT-EEEESSS-EEEETTTEEEESS-GGG--EEEEEEEES-HHHHHHHHHHHHHTT--EEEEEE--SSS--SS-HHHHHHHHHT-TT--EEEEEE-SSSSHHHHHHHHHHHH--S-EEEEES---------------------</t>
  </si>
  <si>
    <t>---------EEEEEEEEEEEEEEE-HHHHHHS-HHHHHHHHHHHHHHHHHHHHHHHTTS-EEEEEEE-STT-SEEEEEEESSHHHHHHHHHHHHHSSGGGGEEEEEEEEEEEEEEESSS---TT-TTTGGGGS----SSSEEEEEEEEE-EETTEEGGGS-HHHHHHHHHHHHHHHHTTTTT-EEEEEE-TTTSSSSEEEEEEES-HHHHHHHHHHHTTSHHHHHHEEE---EEEEE--HHHHHHHTT-</t>
  </si>
  <si>
    <t>-----------------EEETTTSS-EEEEETTEEEEE-HHHHHHTGGG-S-B--S-HHHHHHHHHHHHHHHHHHTT---SHHHHHHHHHHTS--SHHHHHHHHHHGGG-EEE-SS--TTS-TT--SSS-EEGGGGS----------------------B-HHHHHHHHHHHHHH---EE---TT--EE---TTSSB-EEEEE-SSHHHHHHTT------TT---GGGS----HHHHGGG--EEES--HHHHHT-</t>
  </si>
  <si>
    <t>---------------HHHHHHHHHHHHHHHHHHHHHHHHHHHHHHHHHHHHHHHHHHHHHHHHHHHHHHHHHHHHHHHHHHHHHHHHHHHHHHHHHHHHHHHHHHHHHHHHHHHHHHHHHHHHHHHHHHHHHHHHHHHHHHHHHHHHHHHHHHHHHHHHHHHHHHHHHHHHHHHHHHHHHHHHHHHHHHHHHHHHHHHHHHHHHHHHHHHHHHHHHHHHHHHHHHHHHHHHHHHHHHHHHHHHHHHHHHHHHHHH</t>
  </si>
  <si>
    <t>-EEEEE--STT--HHHHHHHHHHHHHTT--EEEE---HHHHHHHHHHTT----EEE-SS--EEE---HHHHHHHHHHHTTHHHHHHHHHHHHTT--EEEEETTGGG-EEE-B---EEEEETTEEEEES---BB---EE-HHHHHHHHHTT-EEEEE--EEETTS-EEB--HHHHHHHHHHHTT-SEEEEEESSSS-BSSTT-GGGB--EE-GGGTTSHHHHHHHHSSSHHHHHHHHHHHHTT-S-EEEEESSSSS</t>
  </si>
  <si>
    <t>--------------------------SSEEEEEE---TT--S-BB----S-----GGGTTSTTS--HHHHHHHHT--TTSHHHHHH-STTHHHHHHHH--B--HHHHHHHHHHHHHHHHHTT--EEEEE-S--SSSSHHHHHHTTHHHHHHHHHHT--EE--SGGGGG-HHHHHHHHHH--SEE--SS-EETTT--BSS-SEEEEEETTEEEEEEEE--TTHHHHS-GGGGTTEE----HHHHHHHHHHHHHTT-</t>
  </si>
  <si>
    <t>-EEES--BS-GGG-SBTTTTBEEEEEEEEEEESSEE--HHHHHHHHHHHHTTT--EEEEESEE-HHHHHHHHHHHHTTS--EEEEE--SSHHHHHHHHHHHHHHHT--EE-TTTT--GGG--GGG-EEEEEEEE-SS-EEEEEE-</t>
  </si>
  <si>
    <t>----------EEETTEEESTTS--EEEEE--S-TT-HHHHHHHHHHHHHHT-SEEEEE--SHHHHHHHHHHHHHHHTTT----EEEE--SSHHHHHHH-HHHHHH-SEEEE-TTSS-SSSHHHHHHHHHHHHHHHHT--EEEEEEGGG--HHHHHHHHHHHTTSSS---HHHHHHHHHHHHHHHHHHHHHHTT--GGGEEEEEE-SSHHHHHHHHHHHHHH--S-BEE--SS-BSHHHHHHHHHHHHHHHHHTT-</t>
  </si>
  <si>
    <t>---EEEEEEE-TTSSHHHHHHHHHHHHHHTT--EEEEETTTSS-TTHHHHHT-TT--HHHHHHHHHHHHHHHHHHTHHHHHHTT-EEEEES-HHHHHHHHTTTT---HHHHHHHH----TT---SEEEEEE--GGG---------------HHHHHHHHHHHHHHHHHSTTTEEEEETTS-HHHHHHHHHHHHGGG--</t>
  </si>
  <si>
    <t>-EEEESGGG----SSS-EEEEEEE-SS-EEEEEEE-TT-EEEEE--TT-EEEEEEEES-EEEEETTEEEEE-TTEEEEE-TT--EEEE--SSS-EEEEEEEES--</t>
  </si>
  <si>
    <t>--HHHHHHHTTS-EE-EEEEEEETTEEEEEEES-EEEEETTTTEEEEEEETT-THHHHHHHHTEEEEEE-BTT-HHHHHHTTT---TT---BTTB-TT-SEEEEEEEEEEEEETTEEEEEEEEEEEEE-----B-EE-SSSEE-B----</t>
  </si>
  <si>
    <t>-EEEE--TTTHHHHHHHHHHHHHHHHBTTB-HHHHHT--HHHHHHHHHHHHS-TT---EEEEEE-TT--EEEEEEEEE--S---TT--EEEEEEEE-GGG-SSSHHHHHHHHHHHHHHHTT-SEEEEEEESS-HHHHHHHHHTT-EEEEEEEEEETTEEEEEEEEEEE-SSS--</t>
  </si>
  <si>
    <t>----------------HHHHH-HHHHHHHHHHHHHHHHHHHHHTTHHHHHHHTTT---HHHHHHH-TT---HHHHHHHHHHHHHTHHHHHHHHHHHHHHHHHHHT----HHHHHHHHHHHHHHHHHHHHHHHTTS--STTTT-TTB---HHHHHHHHHHHHHHHHHHHHHHHHHHHHHHHSTT----HHHHHHHHHHHHHHHHHHHHHHHHHHTHHHHHTTSSSEE-HHHHHHHHHHHHTHHHHHHHHHHHHHHH</t>
  </si>
  <si>
    <t>---S------STT-EEEE-SS-EEEE-SSGGG-EEE-</t>
  </si>
  <si>
    <t>-EEEEEE----HHHHHTB--SSS-----HHHHHHHHHHTTTS----EEE-SSHHHHHHHHHTT---EE-GGGS----GGGTT-BSTTS-HHHHHHHHHT-S---TTS--HHHHHHHHHHHHHH--S-EEEEE-HHHHHHHHHHTTS-----TT-EEEEETTTEEEEEE---------</t>
  </si>
  <si>
    <t>-EEEEE-TTS-EEEEEE-TT-S-EEEEEEES-SGGGS-GGGTTHHHHHHHHHTT--TT--HHHHHHHHHHTT-EEEEEE-SS-EEEEEEE-GGGHHHHHHHHHHHTS----HHHHHHHHHHHHHHHHHHHH-HHHHHHHHHHHHHHTT-GGG--SS--HHHHHH--HHHHHHHHHHH--GGGEEEEEEES--HHHHHHHHHHHHTT-----------------EEEEEE-TT-SSEEEEEEEE---TT-TTHHHH</t>
  </si>
  <si>
    <t>-------------------------STT-EEEEET-SSHHHHHHHHHHHHTT-EEEEEES-GGGGTTTS-EEE--TT-HHHHHHHHHHSS--SEEEE-------B-TTT--HHHHHHHHHHHTHHHHHHHHHHHHHHHTTT-EEEEEE--GGGT---TTBHHHHHHHHHHHHHHHHHHHHHGGGTEEEEEEEE-SB--HHHHHHHTHHHHHHHHHHHSTTSS-B-HHHHHHHHHHHHSGGGTT--S-EEEESTTT</t>
  </si>
  <si>
    <t>----------------------------------------------------------------SHHHHH-SHHHHTHHHHHHHHHHHHHHHHHHHHHHHHHTT---HHHHHHHSTT--SHHHHHHHHHHHHHTHHHHHHHHHHHHHHHHHHH-----TTHHHHHHHHHHHHHHHHHTTTTTTSS-STTTT-SSB---HHHHHHHHHHHHHHHHHHHHHHHHHHHHHHHSTTS---HHHHHHHHHHHHHHHHHHH</t>
  </si>
  <si>
    <t>--EEEEEEEEEE-STTT-EEEEE-GGGGG--EEEEETS-EEEEEEEEEETTEEEEEESS--SHHHHHHTSS-EEEEETTTS----</t>
  </si>
  <si>
    <t>--------------HHHHHHHHHHHHHHHHHSEEEEEHHHHHHHHHHHHHHHHHHHH-SHHHHHHHHHHS--HHHHHHHHHTHHHHTSS--S--EEEEEEEEE-TTT--EEEEEEE--</t>
  </si>
  <si>
    <t>----HHHHTGGGTT--TTS----S------EEE----HHHHTTT-EEEEEEGGGSTTSBTTHHHHHHHHHHHHHTT-SEEEES-SSHHHHHHHHHHHHHTSEEEEEEETT-S-HHHHHHHHHTT-EEEEEES-HHHHHHHHHHHHHHSSEEE-STT-HHHHHHHHHHHHHHHHHHSS--SEEEEE-SSSHHHHHHHHHHHHHHHHTS-SS--EEEEEEEGGG-HHHHTS--SS---S-GGG--SS-TTHHHHHHH</t>
  </si>
  <si>
    <t>----HHHHHHHHHHHHHHHHHHHHHHHHHHHHHHHHHHHHHHHHHHHHHHHHHHHHHHHHHHHHHHHHHHHHHHHHHHHHHHHHHHHHHHHHHHHHHHHHHHHHHHHHHHHHHHHHHHHHHHHHHHHHHHHHHHHHHHHHHHHHHHHHHHHHHHHHHHHHHHHHHHHHHHHHHHHHHHHHHHHHHHHHHHHHHHHHHHHHHHHHHHHHHHHHHHHHHHHHHHHHHHHHHHHHHHHHHHHHHHHHHHHHHHHHHHH</t>
  </si>
  <si>
    <t>--EE-GGGHHHHHHTT-EEEE--------S--SS--EE--HHHHTTT-----SS-EEEE-SSSHHHHHHHHHHHHHT--EEEETTGGG------</t>
  </si>
  <si>
    <t>----HHHHHHHHHHHHHHHHTHHHHHHHHHHTT---HHHHHHHHHTTGGGTTS-GGGTS----HHHHHHHHHHHHHH-HHHHHHHHHHTSHHHHHHHHH--HHHHHHTHHHHHTTSS-EEEE---SS-SS-GGG---EEEEETTEEEEEEEEEEEETTTT-SEEEEEEEETTEEEEEEEETT-TTEEE------SS-TTS-EEEEEEEEEEEEGGGEESSTT-HHHHHHHHHHHHHHHHHHHHHHHHHHHHHHHH</t>
  </si>
  <si>
    <t>-----HHHH----SSS-EEEEEEEETTEEEEEEEE-TT-EEEEE--SS-EEEEEEEES-EEEEETTEEEEE-TT-EEEE-TTS-EEEE--SSS-EEEEEEEES--</t>
  </si>
  <si>
    <t>--SEEEEETTTSHHHHHHHHHHHHTT-EEEEEESS-HHHHHHHT-EEEE--TTTS-HHHHHHHHHHHHTS--EEEE---------TTT--HHHHHHHHHHHTHHHHHHHHHHHHHHHHHT-EEEEEE--GGGTS--TTS--HHHHHHHHHHHHHHHHHHHHHGGGTEEEEEEEE-SB-STTTTTTTTSHHHHHHHHHT-TTSS-B-HHHHHHHHHHHTSGGGTT--S-EEEESTTTTT-</t>
  </si>
  <si>
    <t>-----S-HHHHHHHHHHHHHHHHTT-SEE-HHHHHHHH--SSSSHHHHHHHTTSS-HHHHHHHHHHHHHTS----GGGTT-EE-HHHHHHHHHHHHHHHTTT-SS--HHHHHHHHHHHSTTS--HHHHHHHHTSS-S--SS-SS------SHHHHHEEEHHHHHHTT-S----S-HHHHHHHHHHHH-SS----EEEE-TTS-HHHHHHHHHHHHHHT-S-TTSTT-EEEEE--------------HHHHHHHHH</t>
  </si>
  <si>
    <t>-----------------------------------------------TTT--HHHHHHGGGGS-HHHHHHHHHHS-HHHHHHHHHTS-HHHHHHHHHHS-HHHHHHHHHTS-HHHHHHHHHHHHHH-HHHHHHHHTTS-HHHHHHHHHHHTS-TTBHHHH-BS---EEETT-BHHHHHHHHHHHSTT-S-TTEEEEE-SSSBEEEEEEHHHHHHS-TTSBSTTT-BSS----BSS-BHHHHHHHHHHHT-SEE--</t>
  </si>
  <si>
    <t>---------------------HHHHHHHHHHHHHHHHHHHHHHHHHHHHHHHHHHHHHHHHHHHHHHHHHHHHHHHHHHHHHHHHHHHHHHHHHHHHHHHHHHHHHHHHHHHHHHHHHHHHHHHHHHHHHHHHHHHHHHHHHHHHHHHHHHHHHHHHHHHHHHHHHHHHHHHHHHHHHHHHHHHHHHHHHHHHHHHHHHHHHHHHHHHHHHHHHHHHHHHHHHHHHHHHHHHHHHHHHHHHHHHHHHHHHHHHHH</t>
  </si>
  <si>
    <t>---------------HHHHH-THHHHHHHHHHHHHHHHHHHHTTHHHHHHHTTT---HHHHHHHSTT---HHHHHHHHHHHHHTHHHHHHHHHHHHHHHHHHHT----HHHHHHHHHHHHHHHHHHHHHHHTTS--S-TT--TTB---HHHHHHHHHHHHHHHHHHHHHHHHHHHHHHHSTT----HHHHHHHHHHHHHHHHHHHHHHHHHHTHHHHHHTSSSEE-HHHHHHHHHHHHTHHHHHHHHHHHHHHHH</t>
  </si>
  <si>
    <t>--------------HHHHHHHHHHHHTT--HHHHHHHHHHHHHH-TT--HHHHHHHHHTT--</t>
  </si>
  <si>
    <t>----------EEETTEEESTTS--EEEEE--S-TT-HHHHHHHHHHHHHHT-SEEEEE--SHHHHHHHHHHHHHHHHTT----EEEE--SSHHHHHHH-HHHHHH-SEEEE-TTSS-STHHHHHHHHHHHHHHHHHT--EEEEEEGGG--HHHHHHHHHHHHTSSS---HHHHHHHHHHHHHHHHHHHHHHHT--GGGEEEEEE-SSHHHHHHHHHHHHHH--S-BEE--TT-EEHHHHHHHHHHHHHHHHHTT-</t>
  </si>
  <si>
    <t>-----HHHHSS---HHHHHHHTTTTTSSSS---EETT--S-SS---HHHHHHHHHHHHHT--S---TT--HHHHHHHHHHHHHTT-----GGGEEEESHHHHHHHHHHHHS--TT-EEEEEES--THHHHHHHHHT-EEEEEE--TTTTT---HHHHHTT--TTEEEEEE-SS-TTT-----HHHHHHHHHHHHHTT-EEEEE-GGGG-BSSS----TTTT-TTTEEEEEESTTTTT-GGG--EEEE--TTGGGH</t>
  </si>
  <si>
    <t>-EE-SSSS----HHHHGGGGS----TT-HHHHHHHHHHHHHHHHHH---TT-EEEEESS-HHHHHHHHHHT-S---EEEEE-SHHHHHHHHHHHHTT--EEEEE--TTS---HHHHHHHHHHS--SEEEEESEETTTTEE--HHHHHHHHHHHT-EEEEE-TTTTTTS---HHHHT-SEEE--TTSTT---SS-EEEEE-HHHHHH----S-STT-HHHHHHHHTT---SS---HHHHHHHHHHHHHHHHH-HHH</t>
  </si>
  <si>
    <t>----HHHHTGGGSS--TTS----S------EEE----HHHHTTTEEEEEEEGGGSTTSBTHHHHHHHHHHHHHHTT-SEEEEE-SSHHHHHHHHHHHHHT-EEEEEEETT-S-HHHHHHHHHTT-EEEEEES-HHHHHHHHHHHHHHSS-EE-STTSHHHHHHHTHHHHHHHHHHSS--SEEEEE-SSSHHHHHHHHHHHHHHHTTS-SS--EEEEEEEGGG-HHHHTS--SS---S-GGG--SS-TTHHHHHHH</t>
  </si>
  <si>
    <t>-------------SSSHHHHS-HHHHHHHHHHHHHHHHHHHHTTHHHHHHHTTT---HHHHHHHSTT---HHHHHHHHHHHHHTHHHHHHHHHHHHHHHHHHT-----HHHHHHHHHHHHHHHHHHHHHHHTTS--STTTT-TTB---HHHHHHHHHHHHHHHHHHHHHHHHHHHHHHHS-S----HHHHHHHHHHHHHHHHHHHHHHHHHHTHHHHHHTSSSB--HHHHHHHHHHHHTHHHHHHHHHHHHHHHH</t>
  </si>
  <si>
    <t>----------------------EEEEEESEETTTTEES-----GGG--HHHHHHHHHHHHHHHHHHHHHHHHTT--EEE--TTSSTTTTSTT--S-HHHHHHHHHHHHHHHHHHTT-EEEE---TT--TT-S-HHHHHHHHHHHHHHHHHHHHTT-TT-EEEEE----SS-HHHHHHHHHHHHTT-HHHHTTEEEE--SSS--HHHHHHHHHHHT--EEEEHHHHHHS-TT--HHHHHHHHGGG-SS--EEEE--</t>
  </si>
  <si>
    <t>-EEEEEEESTTHHHHHHHHHHHHHHHHHHHT---EEEE---THHHHHHHSSSS-HHHHHHHHHSSEEEEEE---HHHHTS-GGGSHHHHHHHHHHHTTEEEEEEEEE--TTGGGGSSB-HHHHTT-EEEEEEE-S-TTTT-SS-EE-SSEEEEEEEEEHHHHHHHHHHHHHHHHHTTSEEEEEE-TTT-HHHHHHHHHHHHHGGG-TTSEEEEEEHHHHHHHHHH-GGG-SEEEE-HHHHHHHHHHHTTTTS-GG</t>
  </si>
  <si>
    <t>-----HHHHHHHHTTTHHHHHHHHHHHHHHHHHH--S-EEEEE--SS--TTSHHHHHHHHHHHHHHHHT-EEEE-S-SHHHHHHHHHHHHTT--EEEEEE--TT-----S--SEEEEES-HHHHHHHHHHTEEEEEE-S--HHHHHHHHHHHHHHHTTSS----EEEE-HHHHHHHHHHHHHHHHTTSS-TTGGGGSEEES-HHHHHHHHH------</t>
  </si>
  <si>
    <t>--HHHHHHHHHHHHHTSTTHHHHHHHHHHGGGS-TT--GGGHHHHHHHHTTS---HHHHHHHHHHHHHHHHTTT-B-TT--HHHHHHHHHTS-TTHHHHHHHHHT--TTTHHHHHHHHHHHS-S-B-HHHHHHHHHTTT-TT-HHHHHHHHHHHH--------------</t>
  </si>
  <si>
    <t>-HHHHHHHHHHHHT--EE--TTT--EEE--HHHHHHHHHHHHHHT--EEEEEEEEETTSSSS--SSSEEEEEEEE--SBTTTB---EEEEEEEE-SSS-EEE--TTT-TTHHHHHHHHHHHH--EEETS-----</t>
  </si>
  <si>
    <t>----------HHHHHHS--B-SS---SGGGEEE---TT---BGGG----EEETTEEESSSEEE------------HHHHHHHHHHHHT-EEEEEE-TTGGGS---SSSS--TTT-SSS-EEEE--GGGGGT--HHHHHHHHHHHT-SEEEEE--HHHHHHTT---B-TTHHHHHHHT-S-SS-EEEE--SS---HHHHHHHTSS--SEEE---BTSB-HHHHHHHHHHSS-S-HHHHT-S-BHHHHHHHHHTT-S</t>
  </si>
  <si>
    <t>------HHHHHT--TT--HHHHHHHHHHHHTTS-TTT---HHHHHHHHHHHHHHHHHSSHHHHHHHHTSSSS-S-----SS----TTS-GGGS-HHHHHHHGGG---S---EEEEEEE-HHHHHH-EEEEEEETTEEEEEEE-TT--TT-EEEETT-SS-SSS---EEEEEEE---SS-EEETTEEEEEEEEEHHHHHHT-EEEEE-SS-EEEEE--SS--TT-EEEETT-S---SS----EEEEEEEE--SS--</t>
  </si>
  <si>
    <t>-HHHHHHHHHHHHHHHHHHHHHHHHHHHHHHHHHHHHHHHHHHHHHHHHHHHHHHHHHHHHHHHHHHHHHHHHHTTTTTTTTHHHHHHHHHHHHHHHHHHHHHHHHHHHHHHHHHHHHHHHHHHHHHHHHHHHHHHHHHHHHHHHHHHHHHHHHTTTTTTTTTTTHHHHHHHHHHHHHHHHHHHHHHHHHHHHHHHHHHHHHHHHHHHHHHHHHHHHHHHHHHHHHHHHTTTTTTTTTTTHHHHHHHHHHHHHHH</t>
  </si>
  <si>
    <t>--EEEEEE-HHHHHTT-HHHHHHHHHHHT-EEEEEEEE---HHHHHHHSGGGSSSTTHHHHHHHHTSS-EEEEEEESTTHHHHHHHHH--SSTTT--TTSHHHHH---STT-SEEE-SSHHHHHHHHHHH--GGG--</t>
  </si>
  <si>
    <t>-EEE--TT-EEEEES--SSSSHHHHHHHHHHHTT-EEEEEES-GGGHHHHHHHHHHTT--EEEE--TT-HHHHHHHHHHHHHHHSSEEEEEE------HHHHSS-GGG--HHHHHHHHHHHTHHHHHHHHHHTTTEEEEEEEEEEE-GGGTSB-TT-THHHHHHHHHHHHHHHHHHHHGGGT-EEEEEEE-----SGGGG-TTHHHHHHHHHHHSTTSS---HHHHHHHHHHHHSGGGTT--S-EEEESTTGGGB</t>
  </si>
  <si>
    <t>----EEEEEEEEEESS--EEEE-TT--EEEEEEEEEEEE---------EEEEEEEEEEEHHHHHTTTTT--TT-EEEEEEEEEEE----------EEEEEEEEEEEE--TT--EEE-TTS-EEEET-EEEEEEEEEESS--EEEE-TT--EEEEEEEEEEE-------EEEEEEEEEEHHHHHHHTT--TT-EEEEEEEEEEEEEE-SSS-EEEEEEEEEEEEE-------------------------------</t>
  </si>
  <si>
    <t>------SBEE-----EE-TTS-EE-TTTS-SSEEEEEE-TT-HHHHHHHHHHHHHHHHH---EEEEE--TT--HHHHHHHHTT-TTEEE-B--SS--HHHHHTTSSB-SS-EEEEE-TTSEEEEEEESB--HHHHHHHHHHTT-----------</t>
  </si>
  <si>
    <t>-EEEE-S-SSSSS---EEEEETTEEEEE------GGGGGGGGS--SS-GGG--EEE-S---HHHHTTHHHHHHTT--S-EEE-HHHHHHHHHHHHHHHHS-SS-SS-HHHHHHHHHTEEE--TT--EEETTEEEEEEE--SSTT-EEEEEEETTEEEEE------TTSSSS---------SEEEEE-TTTT-----HHHHHHHHHHHHHHHHHTT-EEEEE--TTTHHHHHHHHHHHHGGGS----EEEE-HHHH</t>
  </si>
  <si>
    <t>-EEEEE--GGGSS--S-HHHHHHHHHHTT-SEEEE--B----TTS-GGGS--GGGHHHHHHHHHHHHHH-TTSEEEE-EEEE--TT-HHHHHHHHHHS--S-EEEE---BTTB-TT-GGGGGGGGGS-HHHHHHHHHHHHHHHHTSS--SEES-TTGGGTTS----HHHHHHHHHHHHHHHHHHT-EEEEEGGGGGSTT-S-BS-HHHHHHHHHTT--EEEE--BSSGGGTTTTHHHHHHHHHHHT--EEEEEET</t>
  </si>
  <si>
    <t>---SS-GGG--GGGTT-EEEEEEEEEEEEEETTEEEEEEEETTEEEEEEE-SSSTTHHHHHH--TT-EEEEEEEEEE-SS--TTSTTTTEEEEEEEEEEEE-B---SS--SGGGGT-------HHHHHHTHHHHTTSHHHHHHHHHHHHHHHHHHHHHHHTT-EE----SSB----SSSB--EEE-TTSTTEEEE--S-SHHHHHHHHHTT--EEEEEEEEE-BS---TT--SEEEEEEEEEES--HHHHHHHHH</t>
  </si>
  <si>
    <t>-EEEEE--SSHHHHHHHHHHHHHH--EEEEEEEESS-SS-HHHHHHHHHHHT-SEEEEEE-HHHHHHHTHHHHHHTT--BTTTB--TTTTTHHHHHHHHHHHHHHHT-SEEE----SSSSHHHHHHHHHHHH-TT-EEE-HHHH----SHHHHHHHHHHTT-----------EEEE-SS-EEEESGGGGSTTS---TT---SS--GGGS-SS-EEEEEEESSSSEEEETTEE--HHHHHHHHHHHHHHTT--EEE</t>
  </si>
  <si>
    <t>-EEEE-TBTTTB-TTSS-TTHHHHHHHHHHTT--EEEB-SS-HHHHHHTT--SSEEEGGGTEEEEETT-SS--SEEETTEEEEE-S--HHHHHHHHHHHHHHHTS--EEGGGB-HHHHHHHH---HHHHHHHH--SS-EEEE--GGGHHHHHHHHHHTT-EEEE-SS-EEEESS--HHHHHHHHHHT-SSTTTTSSEEEEE-SGGGHHHHHTSSEEEE-SSS---TT-EE-SS-HHHHHHHHHHHHTGGG-----</t>
  </si>
  <si>
    <t>--HHHHHHHHHHHHHHHHHHHHH-SS-SHHHHS-B-STTT-EEEEEEE--SSS--HHHHHHHHHHHHHHHHHH--SS-EEEEETTTEEEEEEEE--HHHHHHHHHHHHS---EEE------TT-B-HHHHHHHHHHSS---HHHHHHHB---SS----SEES--EEEEEEEEETTTEEEEEEEE-HHHHHHHHHHHHHTTTS---EEETTEEEE----SS---SSEEE------SSHHHHHHHHHHHHHS----E</t>
  </si>
  <si>
    <t>--EEEEEE-BTSSGGGS-HHHHHHHHH-SEEE--HHHHHHHHHHT--TTSEEE-TT--SHHHHHHHHHHHHHTT-EEEEEESB-TTSSSSHHHHHHHHHHTT-EE-S---SSSEEEEETTEEEEEEEE----HHHHHHHTTEETTSS-EEEEE---TTS-HHHHHHHHHHHHHTT-EEEEES---SS-TTHHHHHHHHHTTTS-TT-EEEEEESTTSTT-EEEEEETGGGGG----TTEEEEE--TT-EEETTEE</t>
  </si>
  <si>
    <t>--EEEEEEEEEEEETS--EETTEE---SEEEESSS---HHHHHHHHHHHHHTT---HHHHS-TTSTTTTT--HHHHHHHHHHHHHHTT--EEEEEEEEE-SSS--GGGHHHHHHHHHHHHT--GGGEEEEEE--TTSSTTEEEEEEEEEE--</t>
  </si>
  <si>
    <t>---EEETTTTEEEEEEE-SSSHHHHHHHHHHHHHHHHHT---EEEEETTEEEEEE-BTTTTB--HHHHHHHHHHHHT---</t>
  </si>
  <si>
    <t>----------------------EEEEEESEETTTTEES-----GGG--HHHHHHHHHHHHHHHHHHHHHHHTTT--EEE--TTSSTTTTSTT--S-HHHHHHHHHHHHHHHHHHTT-EEEE---TT--TT-S-HHHHHHHHHHHHHHHHHHHHTT-TT-EEEEE----SS-TTHHHHHHHHHHHS-HHHHTTEEEE--SSS--HHHHHHHHHHHT--EEEEHHHHHHS-TT--HHHHHHHHGGG-SS--EEEE--</t>
  </si>
  <si>
    <t>---TTHHHHHHHHHHHHTT--TT-EEEE--SHHHHHHHHHHHHHHHTTSS-S-EEEESSHHHHHHHHHTT--B----TT-EEEEEE--SEEEGGGEEE--TTS-HHHHHHHHHTEEEEEEEEEGGGB-SSS-SS-EEEEE-STTHHHHHHHHHTTT--EEE-EETTEE---TTS-EEEEE---S-S-HHHHHHHHHTSTTEEEESEE-S--SEEEEEETTEEEEE--</t>
  </si>
  <si>
    <t>-EEE--SSS-EEE--EEETTEEE--S-EEEEE-TT-TT-EEEEEE---HHHHHHHHHHHHHHHHHHHTS-HHHHHHHHHHHHHHHHHHHHHHHHHHHHHH---HHHHHHHHHHHHHHHHHHHHHTT-----EEE-SSTTEEEEEEEEE-SEEEEE--SSSTTHHHHHHHHHHHHTT-EEEEE--TTSHHHHHHHHHHHHHHT--TTSEEE----STTSHHHHHHHGGGGT--SEEEEES-HHHHHHHHHHHHHTT</t>
  </si>
  <si>
    <t>-EEE-SHHHHHHH--SS-EEEEEE-SS--HHHHHHHHHHHHH-SEEEEEE---GGG--TTSSTTTS---HHHHHHHHHHTT-SEEE---HHHHS-TT--EEEEE-SHHHHSTHHHHSTTHHHHHHHHHHHHHHHH--SEEEEEGGGHHHHHHHHHHHHHHT---EEEEE---B-TTS-B--GGGGG--HHHHHHTTHHHHHHHHHHHHHHTT--HHHHHHHHHHHHTT-TT-EEEEEEEE-TTT--B-SS--TT-</t>
  </si>
  <si>
    <t>--TTEEEEE-----HHHHHHHHHHHT--HHHHHHHHHTT--SGGGTS--------TTHHHHHHHHHHHHHTT-EEEEE--SSHHHHHHHHHHHHHHHHTT-EEEE-------------------------EEEES------------------EEEEE-------------EE-GGGSTT------HHHHHHHHHHHHHHHTT----GGGHHHHHHHHHHTT---SHHHHHHHHHHHHHGGG-SSHHHHHHHHHT</t>
  </si>
  <si>
    <t>--------------------S-THHHHHHHHHHHHHHHHHHHHTTHHHHHHHTTT---HHHHHHHSTT---HHHHHHHHHHHHHTHHHHHHHHHHHHHHHHHHTT----HHHHHHHHHHHHHHHHHHHHHHHTTS--S-TT--TTB---HHHHHHHHHHHHHHHHHHHHHHHHHHHHHHHSTT----HHHHHHHHHHHHHHHHHHHHHHHHHHTHHHHHHTSSSEE-HHHHHHHHHHHHHHHHHHHHHHHHHHHH</t>
  </si>
  <si>
    <t>--S-SS------S-S--SSS-SS-----SSSEEEEESS-EEEEHHHHHHHHHHHHHH-TT--EE-------EE----S--TT-SSS------EEEEE-TTEEEE-EESS-HHHHHHHHHHHHHTSSS-EEEEETTB-----</t>
  </si>
  <si>
    <t>--EEEEEEEE--SEEEEHHHHHTTSS--HHHHHHHT---EEEE--TT--HHHHHHHHHHHHHHHSTTTTTTEEEEEEE-SS-SEEES-HHHHHHHHTT---EEEEEE-STTHHHHHHHHHHHHHHTTS-SEEEEEEEE-GGGTS-TT-HHHHTTB--EEEEEEEE---TT-EEEEEEEEE-GGG-TTEEEESS-SB-TTS-B--SS-EE-HHHHHHHHHHHHHHHHHHHHHHHT--GGG-SEEEE--S-HHHHHH</t>
  </si>
  <si>
    <t>---EEEEEEEEE--SSSGGGTTEEEEEESSHHHHHHHHHHT-SEEEE-SS-HHHHHHTT-------HHHHHHHHTT-SS-EEEEEETT-HHHHHHHHHTT-SEEEEETTS--S-SS----GGG-SS-EEEEESSHHHHHHHHHTT-SEEEE---SSS--THHHHHHHHHHHHHHHHHHHS-GGGHHHHHHHHT--HHHHHHHHHHSS-SS-EEB-SS--SHHHHHHHHHTT-SEEEE-GGGGGSS-HHHHHHHHH</t>
  </si>
  <si>
    <t>--GGGSS--HHHHHHHHHTT--S--HHHHHHHHHHTTT--EEEE--TTS-HHHHHHHHHHHH------TT---SEEEE-SSHHHHHHHHHHHHHH-TTS-EEEE-SSS-SHHHHHHHHH--SEEEE-HHHHHHHHHHTSS--TT-SEEEE-SHHHHHHTT-HHHHHHHHHTS-TTSEEEEE-SS--HHHHHHHHHH-SS-EEEE---</t>
  </si>
  <si>
    <t>--------------------------EEEEE------------GGG-B-SSSBHHHHHHHHTTT-SEEEEEE-TT----TT-S-EEEE--SSHHHHHHHHHHH--SSEEEE--TT-----HHHHHHHHHHHHHHSEEEEEEE--SEEEEE-SSS-EEEE-GGG-EEE-S-EEEEHHHHHHHHHHHHHHT---SSHHHHHHHTT---EEEE--TT-----SHHHHHHHHHHHT----</t>
  </si>
  <si>
    <t>-EEEE-THHHHHHT-SEEE---SBHHHHHHHHHHH-GGGHHHHEETTEE-TT-EEEETTEEGGGTTGGG-B--TT-EEEEE-S--SEEEEEEEET--HHHHHHHHHHTT-EEEETTEEEETTEEEEEEEEEEEEETTEEEEEEEEEEEETTHHHHHHHHHHHHT----</t>
  </si>
  <si>
    <t>--SEEEES--EEEEE-SSSS-GGG--EEEEEEE-HHHHHHHHHHHHT--EEEEEEE-SSHHHHHHHHHHHHHT-B-TTEEE-SS---EEEEEE-TTS-EEEEEE-TT-SGGG--TTSS-GGGGTT-SEEEEETTGGGS-HHHHHHHHHHHHHHHTTT-EEEEE----TTTS-HHHHHHHHHHHGGG-SEEEEEHHHHHHHHSSHHHHHHHT--SEEEEE-GGG-EEEEETTEEEE--------S--TTHHHHHHH</t>
  </si>
  <si>
    <t>-----------EEEEE-SSEEEEEETTEEEEEE--EEEEEEEETTEEEEEE--BTTTTB--BB-SEEE--TT--HHHHHHHHHHHHHSEEEEEEEEEEEES-TTTB--EEEEEEEEEEEE-----------EEEEE-HHHHHHHHHTTS--B-HHHHHHHHHHHHHT---</t>
  </si>
  <si>
    <t>-------TTTTTS--TT--B-HHHHHHHHHTT--SSS--EEEEEEEESS-TT-GGG--EEEEE-SSS-STTS-EEEE--THHHHHHHHTT-SEEE-GGGHHHHHTT----SEEEE-GGGHHHHHHHHHHHHHHHT-S--TTTT-B-S-HHHHHHHHHTTEEEEE--TTSEEEEEEEETTS-HHHHHHHHHHHHHHHHTT--TT--S-SEEEEEEE-TTS--EEE-TT-</t>
  </si>
  <si>
    <t>---EEEEEE-SSEEEEEEE-TTS-EEEEEEEE--EE-SSTT--EE-HHHHHHHHHHHHHHHHHHTT--GGG--EEEEEE-SS-BEEEETTT--BSS-EE-TT--TTHHHHHHHHHTT-HHHHHHHTS--S-TTSHHHHHHHHHHHSSSHHHHHHHT-EEEE-HHHHHHHHHTTTS--EE-HHHHTTSSSEETTTTEE-HHHHHHTT--STT--EE--TTS---B--HHHHSS--BEEEEEEHHHHHHHHTT--ST</t>
  </si>
  <si>
    <t>---TTT-S--SEEEGGGTEEE-HHHHHHHHHHHHHHHHHHTT---TT-EEEEE--SSHHHHHHHHHHHHTT-EEEEEEEE---HHHHHHHHHHHHHHHHHHT--EEEEEHHHHHS--HHHHHHHH-S-HHHHHHHHHHHHHHHHHHHHT-SEEE----HHHHHHHHHHHHH-----------SEE--BTTB-EEE-TTSSS-HHHHHHHHHHTT--------SS-SS-HHHHHHHHHHHHHHHSTTHHHHHHHHH</t>
  </si>
  <si>
    <t>---B-TTT--BS-EEEEEE-TT--HHHHHHHHHHTT--EEEEEEETTEEEEEE-TT-----TT-EEEE--S-----------------</t>
  </si>
  <si>
    <t>---HHHHHH-HHHHHHHHHHTT----HHHHHHHHHHHHHHHHHHHHHHHHHHHHHHHTTT--GGGTHHHHHHHHHHHHHHHHHHHHHHHHHHHHHHHHTT------TTS--SSGGG-EEEEEES-----SS----HHHHHHHHT-B-TTHHHHH-SS---EEHHHHHHHHHHHHHHHHHHHHTT-EEEE--SEEEHHHHHHHT-TTTTGGG--BBTTSSEEE-SSTHHHHHHTTTT-EEEGGG-SEEEEEEEEEE</t>
  </si>
  <si>
    <t>--TTEEEEE-----HHHHHHHHHHHT--HHHHHHHHHHT--STTTTS--------TTHHHHHHHHHHHHHTT-EEEEE--SSHHHHHHHHHHHHHHHHTT-EEEEE-------------TTHHHHHHH-SEEEESS--SS--GGGHHHHTT--EEEEE--S---SS--SSEEE-GGGSSS------HHHHHHHHHHHHHHHTT----GGGHHHHHHHHHHTT---SHHHHHHHHHHHHHGGG-SSHHHHHHHHHT</t>
  </si>
  <si>
    <t>--SSEEEEEEEEE-SSS-EEEEEEE-TTS-EEEEEEB-SS-EEEEEEEB-TTSEEEEEEEEEGGGTEEEEE--EEE--TT--HHHHHHHHHHHHH-EE-S-EEE---B-S-TTTB--EEEEEEE-S-EE-S-----TT--EEEEEEEHHHHHHHHHTT----HHHHHHHHHHHHHHHHHT--</t>
  </si>
  <si>
    <t>--------SSS--B-HHHHHHHHHHHHHHHHHHTTTS--EEEEEETTTHHHHHHHHTT--S--EEEEEE-----------------B---S--TT-EEEEEEEEESSSHHHHHHHHHHHHT--SEEEEEEEEE-GGG-SS----SEEEEE--S--EEBTTB-BTTB-TT-SSBEE------</t>
  </si>
  <si>
    <t>---EEEEEEEEEEESS-HHHHHHHHHHHHHHH--SEEEEEEEEEEEEEETTEEEEEEEEEEEEEE----</t>
  </si>
  <si>
    <t>----------------------------------HHHHHHHHHHHHHHTT--TTSGGGTTHHHHHHHHHHHHTGGGG--HHHHHTT-EEE-S-SS-EEEEEEEEEEEETTT--EEEEEEEEEEE-SSEEE-HHHHHHHHHHHHSSEE-HHHHHHHHHHHHHHHH--SEEEEEEEEEEHHHHSSTT--SS-EEEEEEEEEHHHH-HHHHHHHHHHT-----</t>
  </si>
  <si>
    <t>----HHHHHHHHHHHHHHHHHHHTT--EE-HHHHHHHHTS-HHHHHHHHHHTT----TTT-EEHHHHHHHHHHHHTTTS-EEEEEE--SHHHHHHHH-S---SSEEEEEEEES-TTTTT-EETTEEEEEGGGHHHHSTTT--EEEE-S-HHHHHHHHHHHHHHT--EEEE-SSS-----TTSEEEE--SHHHHHHHHHHHHSTT--GGGG-</t>
  </si>
  <si>
    <t>----HHHHHHHHHHHHHHHHHHTTT--GGGHHHHHHHHHHHHTTHHHHHHHHHHH--SHHHHHHHHHHHHHHHHHHHHHHHHHHHHGGGSS---</t>
  </si>
  <si>
    <t>-EEEEEEEEE-TT--HHHHHHHHHHHHHHHHHTT-EEEEEEEEEEEEEEEEETTEEEEEEEEEEEEE-GGGHHHHHHHHHTSTTEEEEEEEE-SS------</t>
  </si>
  <si>
    <t>--EEEEEEEEEEEE--EEETT---</t>
  </si>
  <si>
    <t>-EEEEEEEE-HHHHTTSS---HHHHHHHHTTTBSEE--EEEEE-S-HHHHHHHHHHHHHHEEEEEEES--SSSTT--HHHHHHHHHT---EE-HHHHHHHHHHHHTTT----GGGGGGGEE-TTEEEE--TTSS--EEEEEETTEEEEEE-SSHHHHHHHHHHHGGGS---B--EEEEEEEE-S--HHHHHHHHGGGS-B-SSEEEEEEEETTEEEEEEEEEHHHHHHHHHHHHHHTTTTEEEETT--HHHHHHH</t>
  </si>
  <si>
    <t>---EEEEE---EETTS---HHHHHHHHHHHHHHHHHHHTT-EEEEEEEEE--SHHHHHHHHHHTS-HHHHHHHHHHHHHHHHHHTT---SEEEETTSHHHHHHHHHHHHHHHHTT-EEEEEEEEEEETTTTEE--TTTSBTTB-TTT-SB-EEEEEEEEEE-GGGGHHHHHHHHHT-TTSEESHHHHHHHHHHHTS----EE-EEETTT--SS-EETTEEEEEE-HHHHHHTHHHHTTTTTT-HHHHHHGGGEEE</t>
  </si>
  <si>
    <t>-------EEEE-TTS-EEEEEGGGTEEEEESSHHHHHHHHHHHHHHHTT-S----------------</t>
  </si>
  <si>
    <t>---EEEEEETTTSHHHHHHHHHHHT-TTEEEEEEB-STTTTSBGGGT-GGGTTT---B-B-GGG----SEEEE---TTHHHHTHHHHHTT-SEEEE-SSTTT-S-HHHHHHHH---S-GGGTTS-EE--HHHHHHHHTT-SEEE---HHHHHHHHHHHHHHHHT-B-SS-EEEEEEE-GGGG-S---GGG-HHHHTT--EEEESS--THHHHHHHTSTT---EEEEEEE-S-SS-EEEEEEEEB-TT--HHHHHH</t>
  </si>
  <si>
    <t>-EEE-SEESS-----SS--HHHHHHHTHHHHSTTSHHHHHHHHHHHHHH-S-TTTTHHHHHHHHHHHHHHHHHHHHHHHHHHHHH-SSTT--------GGG-TTGGGGGSS-SHHHHTSSS---SB-TTS-B-BGGG----S-HHHHHHHHHHHHHHHHHHHHHHHTT---HHHHHHHHHHHHHHHHHHHHHHHHHHHHH---GGGG-SSSS--GGGSHHHHHHHHTTGGGEEEE-SSS--TTGGGTS-SB-TTT</t>
  </si>
  <si>
    <t>----------------------HHHHHHHHHHHHHHHHHHHHHHHHHHHHHTTT---HHHHHHHSTT---HHHHHHHHHHHHHTHHHHHHHHHHHHHHHHHHHT----HHHHHHHHHHHHHHHHHHHHHHHTTS--S-SS--TTB---HHHHHHHHHHHHHHHHHHHHHHHHHHHHHHHSTT----HHHHHHHHHHHHHHHHTHHHHHHHHHTHHHHHHTSSSEE-HHHHHHHHHHHHTHHHHHHHHHHHHHHHH</t>
  </si>
  <si>
    <t>----------------HHHHH-HHHHHHHHHHHHHHHHHHHHHHHHHHHHHHHTT---HHHHHHHSTT---HHHHHHHHHHHHTTHHHHHHHHHHHHHHHHHHHT----HHHHHHHHHHHHHHHHHHHHHHHTTS---TTT--TTB---HHHHHHHHHHHHHHHHHHHHHHHHHHHHHHHSTT----HHHHHHHHHHHHHHHHHHHHHHHHHHTHHHHHHTSSSEE-HHHHHHHHHHHHHHHHHHHHHHHHHHHH</t>
  </si>
  <si>
    <t>-EEEE-----HHHHHHHHHHT-SEEEEE--TT-TTB--HHHHHHHHHHS-SSSEEEEEESS--HHHHHHHHHHTT-SEEEE-S---HHHHHHHTTTS-EEEEEE-SSS--GGGGGSS-SEEEEE-SSTTS-----GGGGHHHHHTTS-EEE-SS--STTHHHHHHH--SEEEESGGGEEETTEE-HHHHHHHHHHHHHT----</t>
  </si>
  <si>
    <t>----------------------EEEEEESS-HHHHHHHHHHHHHHH--EEEEEE--HHHHHHHHTT--SSS--SEEEES-HHHHHHHHHTT-B----HHHHTSSSS---SS--SEEEEEEEEEEEE-TTTS-GGGS-SSGGGHHHHHHHHT-TT-EEE-TT-HHHHHHHHHHHHHH-HHHHHHHHHHHHTT--EE-SSHHHHHHHHHHTS-SEEEEEHHHHHHHHHTT---EEE--STT-GGG-EEEEEEEEBTT</t>
  </si>
  <si>
    <t>----EEEEESSTTSHHHHHHHHHHHTTTTT-TT--EEEEEE--GGGHHHHHHHHHHHHTTT-TTEEEEEEES-HHHHTTT-SEEEE---------------HHHHHHHHHHHHHHHHHHS-TT-EEEE-SSSHHHHHHHHHHT-TTS-GGGEEE--HHHHHHHHHHHHHHHT--GGGEE--EEEB-SSTT-EEE-SS-EETTEEGGGTS-HHHHHHTHHHHHHTHHHHHHHHHSS--HHHHHHHHHHHHHHHHH-</t>
  </si>
  <si>
    <t>---------------EEEEE-SSEEEEEEEETTTTEEEEEEEEE--TTSEETTEES-HHHHHHHHHHHHHHHT----EEEEEE-GGG-EEEEEEEE---HHHHHHHHHHHHGGG-SS----EEEEEEESS-GGGS-TTSEEEEEEEEEEHHHHHHHHHHHHHTT-EEEEEEEHHHHTTGGGHHHHHTSTT-EEEEEEE-SS-EEEEEEETTEEEEEEEES-SHHHHHHHHHHHTT--HHHHHHHHHHT-------</t>
  </si>
  <si>
    <t>----EEEEESSTTSHHHHHHHHHHHTTTTT-TT--EEEEEE--GGGHHHHHHHHHHHHTTT-TTEEEEEEES-HHHHSTT-SEEEE-------SS--HHHHHHHHHHHHHHHHHHHHHHS-TT-EEEE-SSSHHHHHHHHHHT-TTS-GGGEEE--HHHHHHHHHHHHHHHT--GGGEE--EEEB-SSTT-EEE-SS-EETTEEGGGTS-HHHHHHTHHHHHHHHHHHHHHHHSS--HHHHHHHHHHHHHHHHTB</t>
  </si>
  <si>
    <t>---------B--B------THHHHHHHHHHSTT-EEEEE-TTS-EEEEEHHHHHHHHHHHHHHHHHTT--TT-EEEEE--SSHHHHHHHHHHHHTT-EEEE--TTS-HHHHHHHHHHTT-SEEEE-GGGHHHHHHHGGG-SS--EEEESSS---TT-EEHHHH--S--------TTBEEEEEEE-SSSSS-EEEEEEHHHHHHHHHHTTSTTTT---TT-EEEE-S-TTSHHHHTHHHHHHHHT-EEEE-TT--S</t>
  </si>
  <si>
    <t>-----EEEE-BSSSEEEEEEEEE--SSS-EEEEEEE-TTEEEEEEEEEEEEEETTEEEEEEEE-S-EEE-TT-EEEE-TTS-EEEEEEESS-B-TT-EEEEEEEETTTEEEEEEEEEE--</t>
  </si>
  <si>
    <t>-------------------------HHHHHHHHHHTSHHHHHHHHHH-HHHHHHH---SSHHHHHHHHHHHHHTT-EEEEEEE-S---SHHHHHHHHHHHHHHHHHHTT-SS-EEEEE-GGGGTTTT-HHHHHHHHHHHHHHHGGGTEEEEE----GGGHHHHHHHHHHHHHTT--SEEEEEETTBTTHHHHHHHHGGG---EEEE---S---TTTB-S-HHHHHHHHHHHHHHHHHTT--EEEE---HHHHHHH</t>
  </si>
  <si>
    <t>---EEEEEEESTTSSHHHHHHHHHHHHHHTT--EEEEETTTSS-HHHH---------HHHHHHHHHHHHHHHHHHTHHHHHHTT-EEEEES-HHHHHHHHTTTT---HHHHHHHHHHHTTT---SEEEEEE--HHHHHHH-----------HHHHHHHHHHHHHHHHHSTTTEEEEETTS-HHHHHHHHHHHHGGG--</t>
  </si>
  <si>
    <t>--HHHHHHHHHTT----HHHHHHHHHHHHTT-S-HHHHHHHHHHHHHH---HHHHHHHHHHHHTSSB----TTSSSBEEEEEESSS--STHHHHHHHHHTTT-BEEEE----BTTB--HHHHHTTSTT------HHHHHHHHHHTSEEEES-GGGBSHHHHHHHHHHHTTT----HHHHHHHHHHHHHHHT-SEEEEEEEESSSTT-B-HHHHHHHHHHHHHHHHHTT-EEEEEEEE-SS-SSSEEESHHHHHHH</t>
  </si>
  <si>
    <t>---SSS---GGGS-SEEEE-S-HHHHHHHHHHH-EEEEEEE-GGG--EEEEEETTEEEEEE---SSHHHHHHHHHHHHHTT--EEEEEEEEEESSTTS-TT-EEEEEEEEEESHHHHHHHTT--------HHHHHHHHHHHHHTT--EEEEEEEEES-TTT--HHHHHHHHTTTEEEEESSHHHHHHHHHHHT-EEEEEEEEEEE--------HHHHHHHHHHHHHHHHHHHTT-</t>
  </si>
  <si>
    <t>-TTHHHHHHHHHHHHHHHHHHHHHT-HHHHHHHHHHHHHHHHHHHHHHTT----SS-HHHHHHTS-TTS---HHHHHHHHHHHTTSSTTT-GGGSSSS-GGGG--HHHHHHHHHHHHHHHHHHHHH-</t>
  </si>
  <si>
    <t>-------EE-B-SSEEEE-EEEE--SSS-EEEEE---SSEEEEEEEEEEEEESSSSEEEEEEE-S-EEE-TT-EEEE-TTTEEEEEEEESS-B-TT-EEEEEEEETTTEEEEEEEEEE--</t>
  </si>
  <si>
    <t>--SS-EEEEESSSSEEEEEE-SEEEEEEE-SS-EEEEEEETTTEEEEEETTEEEEETTTHHHHHHHHHHHHHHHSS---EEEEEE-TTSHHHHHHTTSTT--EEEEEES-HHHHHHHHHH-HHHHTTGGG-TTEEEEES-HHHHHHH----EEEEEEE----BSTT-GGGGGSSHHHHHHHHHTEEEEEEEEEEEEEE------HHHHHHHHHHTT-SEEEEEEEEEGGGTEEEEEEEEESSS-TT---TTHHHH</t>
  </si>
  <si>
    <t>----GGGT---SS-EEES--HHHHHHHHHHTTS-EE-TTS-EEE--TT--S--GGGEEEE--TTTTTTS-BTTTBEEE-HHHHHHHHHHHHHHHHTS-EEEEEEEE-SSTTT-EEEEEEES-HHHHHHHHHHSB-GGGG-----------SEEEEEETT----HHHH--SSS-EEEEETTTTEEEEES---THHHHHHHHHHHHHHGGGGT-EEEE-EEEE-TT--EEEEEE-TTS-HHHHT-BTTB-EEESSEE</t>
  </si>
  <si>
    <t>-EEEEEEESTTHHHHHHHHHHHHHHHHHHH----EEEE---THHHHHHHSSSS-HHHHHHHHHSSEEEEEE---GGGSSSS--TTHHHHHHHHHTTEEEEEEEEE--TT-GGGSSS-HHHHTT-EEEEEEE-S-STTT-SS-EE-SS-EE------HHHHHHHHHHHHHHHHTTTSEEEEEE-TTT-HHHHHHHHHHHHHHTT-TTSEEEEEEHHHHHHHHHH-GGG-SEEEE-HHHHHHHHHHHHHTTS-GGG-</t>
  </si>
  <si>
    <t>------------EEEEEEEE-STTSSHHHHHHHHHHHS-TTSB---EEEE-TTS-EEEEEEEEEE--------EEEEEEE---SGGGHHHHHHHTTT--EEEEEE---GGGHHHHHHHHHHHHHHHHHTT--TTSS-EEEEE--TTSTT---HHHHHHHH-TT--S-EEE-BTTTTBTHHHHHHHHHHHHHTT-----</t>
  </si>
  <si>
    <t>-EEEEEEEEE-SS--HHHHHHHHHHHHHHHHHHTT---GGGEEEEEEEE-TT--S--HHHHHHHTT-SSS-EEEEE----TT--SSEEEEEEEEE----GGG---EE-GGGGGG----------------</t>
  </si>
  <si>
    <t>-EEEEEEEE--SHHHHHHHHHHHHTGGGGGGGTEEEEEEEEE-S-TTS--SS-GGGEESS----TT-SEEEE----SHHHHHHHHHHHHTT--EEE--HHHHHHSHHHHHHHHHTT-EE-GGGTTTTSSSHHHHHHHTTSEEEEEEEE--HHHHHHHHHHHTT--HHHHHHHHHHTTSS-SS-HHHHTTHHHHHHHHHHHHHHT-TT--GGG-EE--STT--HHHHHHHHHTTEEEEEEEEEEEETTEEEEEEEE</t>
  </si>
  <si>
    <t>---EEEE--STTHHHHHHHHHTTS-EEEE-SSTHHHHHHHHHH--EE--GGGGGG-SEEEE--SSHHHHHHHHHHHTTT--TT-EEEE-S---HHHHHHHHHHHHTTT-EEEE--EESHHHHHHHT-EEEEEES-HHHHHHHGGG-TTEEEEEEEESTTHHHHHHHHHHHHHHHHHHHHHHHHHHHHHTT--HHHHHHHHTTSTT-BHHHHHTHHHHTTTS----SSBHHHHHHHHHHHHHHHTTT----HHHHH</t>
  </si>
  <si>
    <t>--------------------S-----SSEEEEEE---TT--S-BB----S-----GGGTTSTTS--HHHHHHHHT--TTSHHHHHH-STTHHHHHHHH--B--HHHHHHHHHHHHHHHHHTT-EEEEEE-S--SSSSHHHHHTTTHHHHHHHHHHT--EE--SGGGGG-HHHHHHHHHH--SEE--SS-EETTT--BSS-SEEEEEETTEEEEEEEE--TTHHHHS-GGGSTTEE----HHHHHHHHHHHHHTT-</t>
  </si>
  <si>
    <t>----------------------EE-EEESEETTTTEES-----SSS--HHHHHHHHHHHHHHHHHHHHHHHHHT--EEE--TTSSTTTTSTT--S-HHHHHHHHHHHHHHHHHHHT-EEEE---TT--TT-S-HHHHHHHHHHHHHHHHHHHHHT-SS-EEEEE-----S-HHHHHHHHHHHHTT-HHHHTTEEEE--SSS--HHHHHHHHHHHT--EEEEHHHHHHS-TT--HHHHHHHHGGG-SSS-EEEE--</t>
  </si>
  <si>
    <t>------SSTT-EEE-STTTTS-HHHHHHHHHHTT-EEES--SSS---BEE-SSSSTTHHHHH-SSS--EEHHHHHHHHHHHH-S-SSS-S--</t>
  </si>
  <si>
    <t>-EEGGG--TT-EEEETTEEEEEEEEEEEEETTS--EEEEEEEESSSS-EEEEEEETT-EEEE--EEEEEEEEEEEETTEEEEEETTT--EEEEEGGGBTTGGG--TT-EEEEEEETTEEEEEE--SEEEEEEEE--SSS--SSSS-SEEEEEETTS-EEEEETT--TT-EEEEETTTTEEEEE-</t>
  </si>
  <si>
    <t>---S--HHHHHHHHHHHHHHHHHH--SEEEEEETTS-EEEEEE-TTS---S-HHHHHHHHHHHHHHTHHHHHHTTSS--SEEEEE-SS-EEEEEE-STTEEEEEEE-TTS-HHHHHHHHHHHHHHHHHHHHHH---</t>
  </si>
  <si>
    <t>--SEEEEEE--SSSHHHHHHHHHHHH--SSEEEE-SSHHHHHHHHHHHHTTT--EEEE-S---THHHHHHHHHHHHTS--EEEE-STTT-STT----SEEEESS--SSTTHHHHHHT---------EEEEEE-SSTHHHHHHHHHHHT---EE-----HHHHHHHHHHHHHHHHTTS-HHHHHTTHHHHHHHHHHT-HHHHHHHHHHHHT-----B-TTT--BS-B-EEEE-TT--HHHHHHHHHHTT-----EE</t>
  </si>
  <si>
    <t>------------------------TTS-EEEEESSSTTHHHHHHHHHH-TT--EEEEE-TTS---TTS-HHHHHHHHHHHHHHHHHTT-SEEEE--HHHHHHHTTHHHHHBSS-EE-SSHHHHHHHTTSSSEEEEE-HHHHHHTTGGGTS--SEEEE-TTHHHHHHTT-TTSHHHHHHHHHHHTTS-TT--EEEEESTTGGGGHHHHHHHSTT-EEEEHHHHHHHHHHHHHHHTT-S--SS---EEEEESS-HHH</t>
  </si>
  <si>
    <t>---------------SSSEEEEBTTTB-HHHHHHHHHHHHHHHHHTT--EEEEEE-SSTTHHHHHHHHHHHHHHHT-EEEEESSS--HHHHHHHHHHTT-SEEEEE--TTS-TTEEEEEEEETTTEE--HHHHHHHHHT--S---------EEE--HHHHHHHHHTTS-HHHHTT--S-EEEE-TTSTTTTHHHHHHHHTT----EEEES-S--TTGGGS-S--SGGG-HHHHHHHTT--TT-EEEEE-TTSSBE</t>
  </si>
  <si>
    <t>-------------SSTHHHHSTHHHHHHHHHHHHHHHHHHHHTHHHHHHHHTTT---HHHHHHHSTT---HHHHHHHHHHHHHTHHHHHHHHHHHHHHHHHHHT----HHHHHHHHHHHHHHHHHHHHHHHTTS--STTT--TTB---HHHHHHHHHHHHHHHHHHHHHHHHHHHHHHHSTT----HHHHHHHHHHHHHHHHHHHHHHHHHHTHHHHHHTS-SEE-HHHHHHHHHHHHTHHHHHHHHHHHHHHHH</t>
  </si>
  <si>
    <t>-EEEEEEESTTHHHHHHHHHHHHHHHHHHHT---EEEE---THHHHHHHSSSS-HHHHHHHHHSSEEEEEE---HHHHTS-STTSHHHHHHHHHHHTTEEEEEEEEE--GGGGGGSSS-HHHHTT-EEEEEEE-S-STTT-S-EEE-SS-EEE-----HHHHHHHHHHHHHHHHTTT-EEEEEE-TTT-SHHHHHHHHHHHHGGG-TTSEEEEEEHHHHHHHHHHSGGG-SEEEE-HHHHHHHHHHHTTSS-STT</t>
  </si>
  <si>
    <t>-HHHHHHHTT--EEEEEEE-SSSS-EEEEEEEGGGHHHHHHS---B---HHHHHHHHHTT-EEEEE---</t>
  </si>
  <si>
    <t>----EEEEEEEBS-TTTTT-SSEEEEEEES-GGGGGG--EEEE-SSSEEEEEEETTEEEEEEHHHHHHHH-TTS-EEEEEEHHHHTT-BB--SS----SS-SBEEE-TT--SSSTTS-EEE-TTT-HHHHHHHHHHT------B-TTSBB-STT-TT-BHHHHHHHHHHHHHHHT-EEEEE-----</t>
  </si>
  <si>
    <t>----S------HHHHHHHHHHHHHS-B-EEETTEEE--TT--EEEEEETTTTEEEEEEE---HHHHHHHHHHHHHHHHHHHHS-HHHHHHHHHHHHHHHHHTHHHHHHHHHHHH---HHHHHHHHHHHHHHHHHHHTTGGGTT-EEE--BTTTEEEEEEEEE---EEEE--SSSHHHHHHHHHHHHHHTT--EEEE--TTS-HHHHHHHHHHHHTT--TTSEEE----TTTHHHHHHH-TT--EEEEES-HHHHH</t>
  </si>
  <si>
    <t>-EEEEEE----HHHHHTB--SS------HHHHHHHHHTTTTS----EEE-SSHHHHHHHHHTT---EE-GGGS----GGGTT-BGGGS-HHHHHHHHTT-S---TTS--HHHHHHHHHHHHHH--S-EEEEE-HHHHHHHHHHTTS-----TT-EEEEETTTEEEEEE---------</t>
  </si>
  <si>
    <t>----GGGGG-----HHHHHHHHHHHT-EE----S-SS---HHHHHHHHHHTTTS-S---TT--HHHHHHHHHHHTS-GGGEEEESSHHHHHHHHHHHH--TT-EEEEEES--TTHHHHHHHTT-EEEEEE-EEETTEEE--HHHHHTT--TTEEEEEEESS-TTT-----HHHHHHHHHHHHHTT-EEEEE-TTTT-BSSS----HHHH-TTTEEEEEEHHHHTT-GGG--EEEE--TTTHHHHHHHHHHHTSS-</t>
  </si>
  <si>
    <t>-HHHHHHHHHHHHHHHHHHHHHHHHHHHHHTTT--------HHHHHHHHHHHHHHHHHHHHHHHHHHHHHHHHHHHHHHHHHHHHHHHHHHHHHHHHHHHHHHHHHHHHHHHHHHHHHHHHHHHHHHHHHHHHHHHHHHHHHHHHHHHHHHHHHHHHHHHHHHHHHHHHHHHHHHHHHHHHHHHHHHHHHHHHHHHHHHHHHHHHHHHHHHHHHHHHHHHHHHHHHHHHHHHHHHHHHHHHHHHHHHHHHHHHHH</t>
  </si>
  <si>
    <t>-EEEEEEEEETTTTEEEEE-TTS--EEEEGGGB-SSS-SS--TT-EEEEEEE--S--SSSEEEEEEEEE----</t>
  </si>
  <si>
    <t>-EEEEEE--SSEEEEEEEEE-SSSSS-EEEEEEEEEE--SSS-HHHHHHHHHHHHHHHHHHH--SEEEEE-----------HHHHHHHHHHHHHHHHHT--EEEE-HHHHHHHHHSSTT--HHHHHHHHHHHHT-SS--SSHHHHHHHHHHHHHHHHHHTT---B-</t>
  </si>
  <si>
    <t>-EEEEEEEE-SSEEEEES--S--SS-EEEETTT---EEEEEESSS-EEEEESS---S--SS-EEEE------EEE-S--SS----TT---HHHHHHHSSS---SS----SS-SS-EEE--B-S-SS-EE-TT-B-B-EEETTEEE--B--SS--EEEEEE--SSEEESS-EEEEETTS-EEES-EEE-SSS----SEE----S------GGGTTTS---TT---EE---SSSSTTGGGTTGGGT--SSEEEEEEB</t>
  </si>
  <si>
    <t>--S-------S-GGGGTTTS-HHHHHHHHHTHHHHHHHHHHHHHHT-GGGTT--HHHHHHTGGGS-GGGHHHHHHHHHHHHHHHHHHHHT-TTS-SS--HHHHHHHHHHHSSHHHHHHHHHHHHHT--SSEEEEEEE-TTS-EEEEEEETT--GGGGT-EEEEEEE-SGGGTHHHHTT-HHHHHHHHTTT--HHHHHHHHHT-</t>
  </si>
  <si>
    <t>--HHHHHHHHHHHHHHHHHHHHHHHTTS-HHHHHHHHHHHHSTTTT------HHHHHHHHHHHHHHHHHHHHT--HHHHHTTHHHHHHHHHHHHHHHHHHHHHHHHHTT--HHHHHHHHHTT-----HHHHHHHHHTT-TTSHHHHHHHHHHHHHHHHHHHHHHHHHHHHHHSS--HHHHHHHHHHHHHHHHHHHHHHHHHHHS-TTSS--S-HHHHHHHHHHHHHHHHHHHTS-HHHHHHHHHHHHHTTTTTTT</t>
  </si>
  <si>
    <t>-EEEEEEEETT--HHHHHHHHHHHHHHHHHHTT--GGGEEEEEEEE-GGGEEETTEEHHHHT--</t>
  </si>
  <si>
    <t>--HHHHHHHHHTTS--HHHHHHHHHHHHHHTGGG--EEEE-HHHHHHHHHHHHHHHHTT---STTTT-EEEEETTS-BTTB---TT-SS------SS-HHHHHHHHTT-EEEEEE--SGGG--SS---TTT---B-SS-TTBB--SSSHHHHHHHHHTSSS-EEEE-SSSTTHHHHHHHT-EEEE-STTSS--TTS--S-TTT--EEEEESSHHHHHHHHHHHHTS--------S-EEEE-HHHHTT-S-HHHHH</t>
  </si>
  <si>
    <t>-----TT--HHHHHHHHHHHHT--------------HHHHHTSSS-EEEEEE-S--TTT----S--HHHHHHHHHHTT-SEEEEE---SSS---HHHHHHHHHH--S-EEEES---SHHHHHHHHHTT-SEEEEEHHHHGGGHHHHHHHHHHHT-EEEEEE-SHHHHHHHHHHT-SEEEEESB-TTT--B-TTHHHHHHHHHHHTT--SEEEEES---SHHHHHTTTTT-SEEEE-HHHHTSS-HHHHHHHHH-</t>
  </si>
  <si>
    <t>--SSEEEEEEEEE-SSS-EEEEEEE-TTS-EEEEEEB-SS-EEEEEEEB-TTSEEEEEEEEETTTTEEEEE--EEE--TT--HHHHHHHHHHHHH-EE-S-EEE---B-S-TTTB--EEEEEEE-S-EE-S-----TT--EEEEEEEHHHHHHHHHTT----HHHHHHHHHHHHHHHHHT--</t>
  </si>
  <si>
    <t>------------------SS-HHHHHHHHHHHHHHHHHHHHHTHHHHHHHHHTT---HHHHHHH-TT---HHHHHHHHHHHHHTHHHHHHHHHHHHHHHHHHHT----HHHHHHHHHHHHHHHHHHHHHHHTTS--STTTT-TTB---HHHHHHHHHHHHHHHHHHHHHHHHHHHHHHHSTT----HHHHHHHHHHHHHHHHHHHHHHHHHHTHHHHHTTS-SEE-HHHHHHHHHHHHTHHHHHHHHHHHHHHHH</t>
  </si>
  <si>
    <t>--BS----TT-B----EEE-TTS-EEEGGG--SSEEEEEEE-SS-HHHHTTHHHHHHHHHHTTTTEEEEEEE---TTT-GGGSHHHHHHHHHHHT--S-EEE-SSSHHHHHTT--EESEEEEE-TT-BEEEEE-SSS-TT-GGG----HHHHHHHHHHTT----SS-----SEE----TT-----B--</t>
  </si>
  <si>
    <t>--EEEEEEEETTEEEEES-TT--TTEEEEETTTTEEEEEEEEETTEEEEEESS--TT--TT-EEEEEEEESEEEESTT-TT-EE-TTS-BHHHHHHHH-SB--TT----SS-SSS-EEEEE---TT-EE-TT-EEEEEEETTEEEEEE--TT--EEEEEE--SEEE-TTS-SEEETT--EE-S-EEEETTS----SEEE-S-SEE--S-HHHHTTS-EETT-EEEE---TTS-HHHHHHHHHHHSS-SEEEEEEE</t>
  </si>
  <si>
    <t>-------EEEE--SSSSSSHHHHHHHHHHHHHHTT--EEEEE--TT-HHHHHTT---SSSHHHHHTT--STTT-EEETTEEEE---TTGGGGHHHHTT-TTHHHHH---TT-SEEEEE--SS-SHHHHHHHHH-SEEEEEEESSTTHHHHHHHHHHHHHHHHHHT-TT-EEEEEEEESB-TT-SHHHHHHHHHHHHHGGGB-S---B--HHHHHGGGGT--HHHH-TTSHHHHHHHHHHHHHHHHHHH-------</t>
  </si>
  <si>
    <t>---HHHHHHHHHHHHHHHHHHHHHHTTT--HHHHHHHHHHHHSTTTT--S---HHHHHHHHHHHHHHHHHHHHT--HHHHHTTHHHHHHHHHHHHHHHHHHHHHHHHHHT--HHHHHHHHHHHH---HHHHHHHHHHTT-TTSHHHHHHHHHHHHHHHHHHHHHHHHHHHHHTSS--HHHHHHHHHHHHHHHHHHHHHHTSTTTS-GGGS--S-HHHHHHHHHHHHHHHHHHHTS-HHHHHHHHHHHTTTSHHHH</t>
  </si>
  <si>
    <t>---------S-BSSSTT--HHHHHHHHHHHHHHHHHT----TTTT-EEEEEESS--HHHHHHHHHHHHHTT-EEEEEEGGGS-TTT---HHHHHHHHTTT-SEEEEE-SSHHHHHHHHHH-SS-EEEEE-SS--HHHHHHHHHHHHHHHS--TT-EEEEES---HHHHHHHHHHHHHT-EEEEE--TT----HHHHHHHT-EEES-HHHHHTT-SEEEE-------------HHHHHTTT--B-HHHHTTS-TT-</t>
  </si>
  <si>
    <t>---EEEEEE--TTSSHHHHHHHHHHHHHHTT--EEEEETTTSS-TTHHHHTS-TT--HHHHHHHHHHHHHHHHHHTHHHHHHTT-EEEEES-HHHHHHHTTTTT---HHHHHHHH----TT---SEEEEEE--HHHHHHHS---GGGTT--HHHHHHHHHHHHHHHHHSTTTEEEEETTS-HHHHHHHHHHHHTTT--</t>
  </si>
  <si>
    <t>--EEEEEEEEEEEETS-EEETTEEE--SEEE-SSS---HHHHHHHHHHHHTTT---HHHHS-TTSTTTTT--HHHHHHHHHHHHHHTT--EEEEEEEEE-SSS--GGGHHHHHHHHHHHHT--GGGEEEEEE--TTSSTTEEEEEEEEEE--</t>
  </si>
  <si>
    <t>---------------------------------EEEEEEESS-TTSHHHHHHHHHHHHHHHHTTTSEEEEEE-TTSSS-GGGHHHHHHHTSSSEEE-BGGGGTTT-GGGGGSS--TTS--SHHHHHHHHHTSSHHHHHHHHHHHTTEEEEEEE------EEESS---SGGGGTT-EEE--SHHHHHHHHHTT-EEE---GGGHHHHHHTTS-SEEE-S-HHHHHHTTHHHH-SEEEE--TTSS-SS-SS--EEEE</t>
  </si>
  <si>
    <t>----SHHHHHHHHHHHT-EEEE-SSSS-EEEE-TTSTT-EEEESSHHHHHHHHHHHHHHHHHHHHHTT-----BTTB----------</t>
  </si>
  <si>
    <t>---------------------B------HHHHHHHTEEEEEE-SEETTTEEE-TTS-EESHHHHHHHHHHHHTT-EEEEEE--GGGHHHHHHHTS-SEEEEEEE--HHHHTTEEE-S-SEEEEEEEEEETTS--SGGGGBT-EEEEETTSHHHHHHHT-TTBSEEEEESSHHHHHHHHHTTS-SEEEEEHHHHHHHHHHTT-TTTEEEEEEEEEEEEEEEEETT-HHHHHHHHHHHHHHHHSSHHHHHHHHHHSS</t>
  </si>
  <si>
    <t>---THHHHHHHHHHHHHHHHHHHHHHHHT---------------------------HHHHHHHHHHHHHHHHHHHHHHHHHHHS-TTTHHHHHHHHHHHHHHHHHHHHHHHHH------</t>
  </si>
  <si>
    <t>-EEEEEEEEE-TT--HHHHHHHHHHHHHHHHHTT-EEEEEEEEEEEEEEEEETTEEEEEEEEEEEEE-HHHHHHHHHHHTTSTTEEEEEEEE-SS------</t>
  </si>
  <si>
    <t>----------GGGSS-TT--B-HHHHHHHHHHH--SSS--EEEEEEEESS-TT-GGG--EEEEE-SSS-STTS-EEEE--THHHHHHHHTT-SEEE-THHHHHHHTT----SEEEE-GGGHHHHHHHHHHHHHHHT----GGGT-BSS-HHHHHHHHHTTEEEEE--TTSEEEEEEEETTS-HHHHHHHHHHHHHHHHHT--TT--S-SEEEEEEE-SSS--EEB-TT-</t>
  </si>
  <si>
    <t>----HHHHHHHHHHTTSEEETTGGGT--TT-EEE-HHHHHHHHHHHHHHHHHHTTS-SSEEEEB--SEEETTHHHHTSHHHH-EEEEEE-------------------------------------------------------------------------EEEE-BEEEE-SS---GGGEEEE-SSSHHHHHHTHHHHHHHHT--SSEEEEEEEEEEB--SS--TGGGS-SEEEEEEEEEEE-GGGHHHHHHH</t>
  </si>
  <si>
    <t>-EEEEEETTEEEEEE--GGGTT-B-HHHHHHHHHHHHHHHH-TT--EEEEEESTT-SB--B-GGGTTTS---HHHHTHHHHHHHHHHHT-SS-EEEEE-SEEETHHHHHHTT-SEEEEETT-EEE--GGGGT----TTHHHHHHHHH-HHHHHHHHHH---EEHHHHHHHTS-SEEE-GGGHHHHHHHHHHHHHTS-HHHHHHHHHHHHHGGGS-HHHHHHHHHHHHHHHHTSHHHHHHHHHHHTTS-------</t>
  </si>
  <si>
    <t>---------------S--B--TTTTTTSSTTT-GGG-EEEEETTEEEEEEEEETTEEESSSEEEETTSEEEEEEEBSSS-EEEEETTSS-EEEE-BTB-EEEEEE--S-EEEEEE--S--STTSTT-EEEEEEE-</t>
  </si>
  <si>
    <t>---------HHHHHHHHHHHHHHTTHHHHHHHTTTTS-B--B------TTS---TTHHHHHHHHTHHHHHHHTTT-B-----EE---SHHHHHHHHHHTT--SHHHHHHH-HHHHHHHHHHHTTTTHHHHHHHHHHTT-----TT-EETTSHHHHHHHHHHHHHHHHHT-EEEEEEEEEEETTTTEE--HHHHHH-EEEEEEEEEEEEEEBS--GGGT-SSEEEEEEES-GGGGGG--EEEE-TT-EEEEEEETT</t>
  </si>
  <si>
    <t>---------------------------------EEEEEEESS-TTSHHHHHHHHHHHHHHHHTTTSEEEEEE-TTSSS-GGGHHHHHHHTSSSEEE-BGGGGTTT-GGGGGSS--TTS--SHHHHHHHHHTSSHHHHHHHHHHTTTEEEEEEE------EEESS---SGGGGTT-EEE--SHHHHHHHHHTT-EEE---GGGHHHHHHHTS-SEEE-S-HHHHHHTTHHHH--EEEE--TT-S-SS-SS--EEEE</t>
  </si>
  <si>
    <t>----HHHHHHHHHHHHHHHHHT---GGGTT-EEEEEEE-TTSSEEEEEEE-SS-HHHHHHHHHHTHHHHHHHHHTTS--SS--EEEEEEGGG---</t>
  </si>
  <si>
    <t>--SS----EEE-BTTEEEEEEEEEEEEEEETTEEEEEEEETTBSS--EEEE-TT-EEEEEEEE-SSS-B--EEET--S-TTTS-TT--B-TT-EEEEEEE--SS--EEEEEE---TTSHHHHHHTT--EEEEE--GGGGSHHHHTSEEEEEEEEEE-EETTEE----HHHHHH----SEEEETTEES-EEE-SSSEEEEEEEE--SS--EEEEETTB-EEEEEETTEEEEEEEEES-EEE-TT-EEEEEEE--SS</t>
  </si>
  <si>
    <t>--------HHHHHHHHHHHHHHHTSEE--TT-----HHHHHHHTSGGGG----EETTEESSS--HHHHHHHHHHHHHHHHHHT-SEEE---SSHHHHHHHHHHHH--TT-EEEEE-GGGT--GGGT-TTSHHHHHSEEEEE---TTTSS--HHHHHHHHHHH--SEEEE--SS--S---HHHHHHHHHHHT-EEEEE-TTTHHHHHTT-S---TTT-SEEEEESSGGG---S-EEEEES-HHHHHHHHHHHTTTT</t>
  </si>
  <si>
    <t>--EEHHHHHHHHS--HHHHHHHHHHHT---SSTT-EE-THHHHHHHHHHHHHHHHHHHHHHHHHHHS--B---EEEEEE-TTSSHHHHHHHHH-SSS------------SEEEEE-SS-EEEEE-------------------SEEEEEEETTT---HHHHHHHHHHHHHT-EEEEEEE--SSTT--HHHHHHHHHHHT--BTTTTSSBEEEE--SSS-TTHHHHHHHHHHHHHHTT-B--SSSS-EEEE---EE</t>
  </si>
  <si>
    <t>---EEHHHHHHHTT--HHHHHHHHHHHT---SSTTSEE-HHHHHHHHHHHHHHHHHHHHHHHHHHSSS--B---EEEEE-STTSSHHHHHHHHHHHHTSSS---------SEEEEEETTEEEEEE--S------------S---SEEEEEEETTT---HHHHHHHHHHHHTT-EEEEEEE--SSTT--HHHHHHHHHHTT--BGGGTSSBEEEE--TTT-TTHHHHHHHHHHHHHHHT-B--TTS--EEEEEEEE</t>
  </si>
  <si>
    <t>---HHHHHHHHHHHHSS---HHHHHHHHHHHHHHHHHHHHHHHHHHHHHT---SSHHHHHHHHHHHTSS---HHHHHHHHHHHHGGGTTSHHHHHHHHTTHHHHHHHHHHHHHHHT---</t>
  </si>
  <si>
    <t>-EEE--S-EEEETTEEEE--EEEEES-----SS----SSEEE--HHHHHHHHTTEEEEEEESS--HHHHHHHHHHS-TTSEEEEEE---HHHHHHHHHHHHHHHHHTT--EEEEETT-HHHHHHHHHTT--TTB-TTSSB-SSHHHHHHHHHHHHHHTT-SEEEE--TTBS-HHHHHHHHHHHHHHHHH--SS-EEEEEE--------------HHHHHHHHHHHHHHHHHHHHHHHSS-------SS-SSEEEE</t>
  </si>
  <si>
    <t>-EEEEEE-BSS-GGGSBHHHHHHHHH-SEEEE-TTS-HHHHTT--SEEEE----------HHHHHHHHHHHHHTSSEEEEEESB-TTSSSSHHHHHHHHHHTT--EEEE----GGGTT---SSBTTTBSEEEEEESS-GGG-----TTTTT-SSEEEES-STTHHHHHHHHHHTT--TT-EEEEEETTTSTT-EEEEEEHHHHHTT-----SSEEEEESGGGGG---------------</t>
  </si>
  <si>
    <t>----EEEEEEETGGGGSTT----HHHHHHHHHHHHHHT-SEEEE--TTS-HHHHHHHHHHHTS--SSEEEEEEES-HHHHHHHHHTT-SEEEEEE-------------HHHHHHHHHHHHHHHHHH-TTSEEEEEETTTTTS-HHHHHHHHHHHGGG-SEEEEEETTS---HHHHHHHHHHHHHHHTTTSEEEEEEB-TTS-HHHHHHHHHHTT--EEEEBGGG-SSTT-B-BHHHHHHHHHHH-HHHHHHHS-G</t>
  </si>
  <si>
    <t>-EEEE--SHHHHHHHHHHTTBT--EEEEES-TT-GGGGTSEEEE--TT-HHHHHHHHTT-SEEEE--TT--HHHHHHHHHHS-BSS-HHHHHHHT-HHHHHHHHHHHT-----EEEESSHHHHHHHHTTT-SSEEEEE---------EEEE-SHHHHHHHHTTT-SSSEEEEE----SEEEEEEEEE-TTS-EEE---EEEEEETTEEEEEEES-TT--HHHHHHHHHHHHHHHHHHT--EEEEEEEEEETTEEE</t>
  </si>
  <si>
    <t>---------------HHHHH--HHHHHHHHHHHHHHHHHHHHHHHHHHHHHHTT---HHHHHHHSTT---HHHHHHHHHHHHTTHHHHHHHHHHHHHHHHHHHT----HHHHHHHHHHHHHHHHHHHHHHHTTS--STTTT-TTB---HHHHHHHHHHHHHHHHHHHHHHHHHHHHHHHSTT----HHHHHHHHHHHHHHHHHHHHHHHHHHTHHHHHHTS-SEE-HHHHHHHHHHHHTHHHHHHHHHHHHHHHH</t>
  </si>
  <si>
    <t>--EEEEEEEESS-HHHHHHHHHHHTT-BHHHHHHHHHH---TTHHHHHHHHHHHHHHHHHTS---GGGEEEEEEEEEEEEEE-S-SSS---S--EEEEEEEEEEEESS--</t>
  </si>
  <si>
    <t>--HHHHHHHHHT---B-EEEEEEETTEEEEEEE--EEEEETTTTEEEEEEESSSHHHHHHHHH-EEEEEE-BTT-HHHHHHTTS---EETTEETTEEEEE-TTT--EEETTSSEEEEEEEEEEEEETTEEEEEEEEEEEEES----B-BHHHHT-----</t>
  </si>
  <si>
    <t>---TTS--HHHHHHHHHHHHHHHHHTGGGHHHHHHH----HHHHHHHGGGTGGGTTS-GGGTS----HHHHHHHHHHHHHH-HHHHHHHHHHHHTHHHHHHHH--HHHHHHHHHHHHHTSS-EEEE--BTTBSTTGGG---EEEEETTEEEEEEEEEEEETTTT-SEEEEEEE-S--SSTT-TTTTEEEEEEE--SSSEEE-----BSS-TTS-EEEEEEEEEEEEGGGEESSTTBHHHHHHHHHHHHHHHHHHH</t>
  </si>
  <si>
    <t>----------------HHHH-THHHHHHHHHHHHHHHHHHHHTHHHHHHHHTTT---HHHHHHH-TT--SHHHHHHHHHHHHHTHHHHHHHHHHHHHHHHHHTT----HHHHHHHHHHHHHHHHHHHHHHHTTS--S-TT--TTB---HHHHHHHHHHHHHHHHHHHHHHHHHHHHHHHSTT----HHHHHHHHHHHHHHHHTHHHHHHHHHTHHHHHTTS-SEE-HHHHHHHHHHHHTHHHHHHHHHHHHHHHH</t>
  </si>
  <si>
    <t>--HHHHHHHHHHHHHHHHHTT--HHHHHHHHHHHHHHHH--S-HHHHHTT-HHHHTTSTT--HHHHHHHHHHHHHSS-HHHHHHHHHS-HHHHHHHTSTTT-HHHHHHHHHHH---SHHHHHHHHHHTGGGGSTT--HHHHHHHHHHHHHHHHSS--EEHHHHHHHHHHHHHHHHTSTT--EEEE-HHHHTT-SEESSEEEEEE-SSHHHHHHHHHTSTTEEEEEEE-SSEEEEEETT--EEEEEEE-GGGHHHH</t>
  </si>
  <si>
    <t>--EEEETTTTSHHHHHHHHHHHTTT-EEEEEESS-HHHHHHHHHHHHHTT-S-EEEEE--TTSHHHHHHHHHHHHHHHT---EEEE-------B-GGG--HHHHHHHHHHHTHHHHHHHHHHHHHHHHHT-EEEEEE--THHHH--SSBHHHHHHHHHHHHHHHHHHHHHGGGTEEEEEEEE-SB--HHHHTS-HHHHHHHHHT-TT-S-B-HHHHHHHHHHHTSGGGTT--S-EEEESTT-S--</t>
  </si>
  <si>
    <t>---EEEEEEEESTTHHHHHHHHHHHHHHHHHHHT--EEEEE---THHHHHHHSSSS-HHHHHHHHHSSEEEEEE---GGGTT--GGGSHHHHHHHHHHHTT--EEEEEEE--TT-GGGSSB-HHHHTT-EEEEEEE-SSGGGT-SS-EE-SSEEEEEEEEEHHHHHHHHHHHHHHHHTTTSEEEEEE-TTT-HHHHHHHHHHHHHHHT-TTSEEEEEEHHHHHHHHHH-GGG-SEEEE-HHHHHHHHHHHHTTTT</t>
  </si>
  <si>
    <t>-----------S--GGG--S-HHHHHHTHHHHHHHH-TTHHHHTT-----EEEEE--SSS-HHHHHHHHHHHTT--EEEEEHHHHHHS-TTHHHHHHHHHHHHHHTT-S-EEEEE-THHHHS----------HHHHHHHHHHHHHHHS--TT---EEEEEES-GGGS-GGGGSTTSS--EEE--S--HHHHHHHHHHHTTTS-B-TT--HHHHHHT-TT--TTHHHHHHHHHHHHHHHTT-SSB-HHHHHHHT-</t>
  </si>
  <si>
    <t>--HHHHHHHHHHHHHHHHHHHHHHHHHHHHHHHT--GGGHHHHHHHHHHHHHHHHHHHT-HHHHHHHHHHTTSGGGSSTTSHHHHHHHHHHHHHHHHHHS-HHHHHHHHHHHHHHHHHHHHHTTTT-HHHHHHHHHHHHHHHHHHHHHHHTS---TTS----SHHHHHHHHHSTT--HHHHHHHHHHHHHHHHHHHHHHHT-S----GGGGGS---HHHHHHHHHHHHHHHT--GGGEEEEE-SS--EEEEETTE</t>
  </si>
  <si>
    <t>-EEE-TT-EEE-TTSB---EEEEEES-EEEEEE-TTS-EEEEEEE-TT-EE-GGGGT-SB-SSEEEESSSEEEEEE-GGG--HHHHHHHHHHHHHHHHHHHHHHHHHTSS-HHHHHHHHHHHHTTSTTEEEETTEEEEE--HHHHHHTTTS-HHHHHHHHHHHHHHTSEEEETTEEEE--HHHHHHHH-S-----</t>
  </si>
  <si>
    <t>---------B--B------THHHHHHHHHHSTT-EEEEE-TTS-EEEEEHHHHHHHHHHHHHHHHHTT--TT-EEEEE--SSHHHHHHHHHHHHTT-EEEE--TTS-HHHHHHHHHHHT-SEEEE-GGGHHHHHHHGGG-SS--EEEESSS---TT-EEHHHH--S--------TTSEEEEEEE-SSSSS-EEEEEEHHHHHHHHHHTTSTTTT---TT-EEEE-S-TTSHHHHTHHHHHHHHT-EEEE-TT--S</t>
  </si>
  <si>
    <t>-EEEEESS--TT---SSEEEEE-TTTHHHHHHHHHHTT-SEEEE-SSHHHHHTT--TT-EEEE-BTTB--TT-SB-S-HHHHHHSS-TTSEEEEE-SSHHHHHHHHHTT-SEEEEE-STTHHHHHHHHHHH-SSEEEEEE--BTTB--HHHHHHHHHHHHHHHHTS--EE-HHHHHHHHHHHH-SSHHHHHHTSHHHHHHHHTT-TTHHHHHT--S-----EEEEEEETTEEEEEE-</t>
  </si>
  <si>
    <t>-EEEE-TBTTTB-TTS--TTHHHHHHHHHHTT--EEEB-SS-HHHHHHTT--SSEEEGGGTEEEEETT-SS--SEEETTEEEEE-S--HHHHHHHHHHHHHHHTS---BGGGB-HHHHHHHHT--HHHHHHHH--SS-EEB---TTTHHHHHHHHHHTT-EEEESSSSEEEESS--HHHHHHHHHHT-SSHHHHSSEEEEE-SGGGHHHHHTSSEEEE-SSS---TT-EE-SS-THHHHHHHHHHTTTTT-----</t>
  </si>
  <si>
    <t>---------------------SEEEEEESEETTTTEES-----GGG--HHHHHHHHHHHHHHHHHHHHHHHHHT--EEE--GGGSTTTTSTT--S-HHHHHHHHHHHHHHHHHHTT-EEEE---TT--TT-S-HHHHHHHHHHHHHHHHHHHHTT-TT-EEEEE----TT-HHHHHHHHHHHHTT-HHHHHHEEEE--SSS--HHHHHHHHHHHT--EEEEHHHHHHS-TT--HHHHHHHHGGG-SS---EEE--</t>
  </si>
  <si>
    <t>--STTTT----EEEE-SSS-EEEEEEEE-TTHHHHHHHHHHHHHHHT-EEEEEEEEEESS--STT---TTBSS-HHHHHHHHHH--EEESSTT-SEEEEEEEE-SSB--BGGGS---TTEEES-TT-B---B-TT--EEEEEEEEEEESEE-HHHH---SSTT-EE--EE---EEEEEEEEEE---SS-S--EEEEEEEEE-SSS-HHHHHHHHHHHHHHHHHTS-S----------------------------</t>
  </si>
  <si>
    <t>----EEE-HHHHHHHHHHHHHHHHHHHHHHHHHHHHHHSS----SHHHHHHHHHHHHHHHHHHHHHHHHHHEEE--SS-S----TT-EEEEEETTTTEEEEEEEE-TTT-BTTSSS-EEETTSHHHHHHTT--TT-EEEE--SS--EEEEEEEE--</t>
  </si>
  <si>
    <t>-TTTT-EEEEESTTSHHHHHHHHHHHHTT-EEEEEES-HHHHHHHHHTTT-EEEE--TT-HHHHHHHHHHHHHHHSS--EEEE---------GGG--HHHHHHHHHHHHHHHHHHHHHHHHHHTTT--EEEEEE--GGGG--TT-HHHHHHHHHHHHHHHHHHHHHGGGTEEEEEEEE-SB--TTTSSS-HHHHHHHHHT-TT-S-B-HHHHHHHHHHHHSGGGTT--S-EEEESTTTTTT----</t>
  </si>
  <si>
    <t>-------------S--EEEEEEESBSBSS--EEEEEETTEEEEE----B---TTSTT--EEEE--HHHHHSGGGEEEEE-----HHHHTTHHHHHHHHT-S-EEEEEEE-HHHHHHHHHHHHHTT--TTSEEEEE--TT-EEEETTTEEEEEEE---SSSS-EEEEEEETTEEEEE--S----SS-TTS-----HHHHHHHHH--SEEEEE-TBTT--S----HHHHHHHHHHHHHT-SS-EEEE--TT-HHHHH</t>
  </si>
  <si>
    <t>-EE--HHHHHHHHHHHHH-HHHHHHHHHHH-SEEEE--TT--EEEE-SHHHHHHHHH-TTEE--SHHHHHHHHHH-SSTTT--HHHHHHHHHHH-GGGSHHHHHTTHHHHHHHHHHHHHT--S--EEHHHHHHHHHHHHHHHHHHSS---HHHHHHHHHHHHHHHHHHH-GGGGG-HHHHHHHHHHHHHHHHHHGGGTTSTTGGGS-HHHHHHHHHHHHHHHSHHHHHHHHHHHHHHTT-HHHHHHHHH-HHHHH</t>
  </si>
  <si>
    <t>--EEEEEEEEEE-TTS--HHHHHHHHHHHHTT---SEEEEEEEEEEEEE-SSHHHHHHHHHHHHHHHS-TTTEEEEEEEEEEE-</t>
  </si>
  <si>
    <t>-B--TTEEEEEEEEEEETTEEEEEEEEEEETTSS-S-HHHHHHHTT-BTT-EEEEEE-GGGTT----GGGEEEEEGGGS-TTS---TT-EE-EEETT--B--EEEEEEETTEEEEE-S-TTTT--EEEEEEEEEEEE--HHHHHHTS-----------</t>
  </si>
  <si>
    <t>-------------SS-TTGGGSSSSHHHHHHHHHHHGGG--THHHHHHHH-HHHHHHHHHHHHHHS-TT-SS-HHHHHHHHHHHHHHHT-HHHHHHHHHHHHHHT--HHHHHHHHHHHHHHHHHHHHHT-HHHHTT-</t>
  </si>
  <si>
    <t>-EEEEEEEEE-TT--HHHHHHHHHHHHHHHHHTT-EEEEEEEEEEEEEEEEETTEEEEEEEEEEEEE-HHHHHHHHHHHHTSTTEEEEEEEE-SS------</t>
  </si>
  <si>
    <t>--EEEEEEEEE-SSSSHHHHHHHHHHHTT-EEEEEE-TTS-EEEEEES-HHHHHHHHHHHHH-STT-EEEEEEEEEE------SEEE-</t>
  </si>
  <si>
    <t>-EEEEESS-TTHHHHHHHHHTTT--EEEEESS--HHHHHTT--SEEEE---SS-TT-TTS----GGGGGS---EEEETHHHHHHHHTTT-EEE--S-S-EEEEE-SEE-SGGGTT--S--EEEEE-S-EEEE-STT-EEEEE-SS-S-SEEE-TTSSEEEESB-TTSTTSTTHHHHHHHHHHHTT------HHHHHHHHHHHHHHHHTTSEEEEEE-SSHHHHHHHHHHHHHT-EEEEEEEE-S-S-TTHHHHHH</t>
  </si>
  <si>
    <t>-EEEEEEESS-TT-SHHHHHHHHHHHTT--EEEEEEE--GGGHHHHHHHHHHH-SEEEE-TTTTTGGGGG-SEE-HHHHHHT---EEEEETTEEEEE--HHHHHHHHHHHTT----S-EEEE--SHHHHHHHHHHHHTT--EEEE-SSHHHHHHHHHHHT-EE--GGGGGG-SEEEE-SSTTTT-TT--SS-GGGS-SSSEEEES--SSSS-HHHHHHHHTT-EEE-SHHHHHHHHHHHHHHHHS----HHHHHH</t>
  </si>
  <si>
    <t>----HHHHH--EEEEETTEEEEE-TT-SSSS-HHHHHHHTT----SSEEEESS-TTSTTTGGGBTTBEEEEEE-BHHHHHHHHHTT---EE--GGGS-TT-EEEEEEE--GGG-HHHHHHHHHHHHHHEEEEEEEEEEEEGGGTHHHHHHHHHHHHS-EEEEEEETTEEEEEEE--S---------EEEEEEETTEEEEEEE-TT-TTTTS--HHHHHHHHHHHHHH-TTTTTT-EEEEET-TTSTTHHHHHHTT</t>
  </si>
  <si>
    <t>---------HHHHHHHHHHHHHHHTTSEEE-SSTT-EEE-HHHHHHHHHHHHHHHHHHHHTT-EE-B--SEEESTT------------TT-EEEEEESSSEEEEEEEE-S-SHHHHHHHHHHH--BGGG--EEEEEEEEEE---SS-BTTTB-SEEEEEEEEEEESSHHHHHHHHHHHHHHHHHHHHHHH----EEEE--TTTS-TTSSEEEEEEEE-TTS-EEEEEEEEEEETHHHHHTT-EEE-TTS-EEE-E</t>
  </si>
  <si>
    <t>-----------EEEEE-SS-EEEEETTEEEEE---EEEEEEEETTEEEEEE--BTTTTB--BB-SEEE--TT--HHHHHHHHHHHHHSEEEEEEEEEEEES-TTTB--EEEEEEEEEEEE-----------EEEEE-HHHHHHHHHTTS--B-HHHHHHHHHHHHH----</t>
  </si>
  <si>
    <t>-------------------------------EEEEES---HHHHHHHHHHHHHHT--EEEESS-SS-TT-HHHHHHTTT-GGG--EEEESSHHHHHHTS-TT--EEEE-TT-SEEGGG----TT-EEEE--TTT-S-HHHHHHS-EEE----SS-S---HHHHHHHHHHHHHHHHT--</t>
  </si>
  <si>
    <t>--HHHHHHHS-EEEEEEEEEEE-TT-SS--EEEEEE-GGG-EEEEEE--TTT--HHHHTT-EEEEE-SS--EEETTEEE-SEE-EEE-TTS-EEEEEESS---TT-B--</t>
  </si>
  <si>
    <t>-EEETTTTEEEEETT--HHHHHHHHTTTTEE-SS-SEE-TTHHHHHHHTT-SSBSS-GGGGEEEEEEE-TTS-EEEEE-SS-SSSS-S-HHHHHTT-TTTT-EEEEEEEE-EE-SEEEEEEEE--SS----SS--SEEEEEE-SS-EEEEEEEEESHHHHHHHHHHH-SEE---EE-GGG-TT-EEEEEEEEEESS-EEEET-B-----HHHHHHHT--</t>
  </si>
  <si>
    <t>-EEEEEES-HHHHGGGHHHHHHTT--EEEEETTEEEEEESS----TT--EEEE--HHHHHHHHHHH---EEETTEEEE-TT----SSSEEEE-----------SHHHHHHHHHHHHH--TT-EEEEET-TT-HHHHHHHHTT-EEEEEES-GGGHHHHHHHHHHTT---EEEES-HHHHGGG--EEEEEEES-HHHHHHHHHHHHHHEEEEEEEEEEEEEGGGHHHHHHHHHHTT-EEEEEEEETTEEEEEEE-</t>
  </si>
  <si>
    <t>-EEE---GGGHHHHHHHSTTS---HHHHHHHHTSS--EEEEETTEEEEEEEEEEEE-SSSEEEEEEEEEESSHHHHHHHHHHHHHHHHHTT--EEEE---TT-HHHHHHHHHTT----S----------------------</t>
  </si>
  <si>
    <t>-------------------HHHHHHHHHHHHHT---TTS--EEEEET-TTSTTHHHHHTTT-EEEEEES-HHHHHHHHHHTTTS-TTEEEEE--GGG--S-TT-EEEEEEES-GGG-S-HHHHHHHHHHHEEEEEEEEEEEEEE--SHHHHHHHHHHHHHHHTT------HHHHHHHHHHHHHHHTT---EEEEEEEEEEEE-HHHHHHHHHTT-SGGGSSS-HHHHHHHHHHHHHHHHHHSS-TTS-EEEEEEE</t>
  </si>
  <si>
    <t>--EEEEEE--SSS-HHHHHHHHHHHHHHHHS--TTEEEEEEETTEEEEEE-TTTS-HHHHHHHHHH----------EEEEEEE---TTHHHHHHHHT--HHHHHHHHHSS-EEEEEE-SSTT-EEEE---GGG-----SS-EEEE-TTEEEEETTEEEE-SS-EEE-SEEEEEESS-SB-TTSSS-BS--TT-EEEEEE-----------B--S-SS-SSEEEEEEE--SS-EEE-S---S-GGGT----S-SSH</t>
  </si>
  <si>
    <t>--HHHHHHHHHHHHHTS-HHHHHHHHHHHHHHHHHHHT--EEE-----TT----TTHHHHS--EEEEEEEETTEEEEEES--B---------B-S--B-GGG-SEEEE--SEEETTS-EE--SS-HHHHHHHH--SEEEEE--GGGEES-----TT----SEEEETTEEEE-------------</t>
  </si>
  <si>
    <t>--HHHHHHHHHHHHHHHHHHHHHHHHHHHHHHHHHHHHHHHHHHHHHHHHHHHHHHHHHHHHHHHHHHHHHHHHHHHHHHHHHHHHHHHHHHHHHHHHHHHHHHHHHHHHHHHHHHHHHHHHHHHHHHHHHHHHHHHHHHHHHHHHHHHHHHHHHHHHHHHHHHHHHHHHHHHHHHTTTTT---</t>
  </si>
  <si>
    <t>-----EEEEE-HHHHHHHHHTTSEEEE-SSHHHHHHHHHHHHHH---SEEEEETTT-S-HHHHHHHHTT-----EEEEES-GGGGGSSS-HHHHHHHHHHHHHS-----</t>
  </si>
  <si>
    <t>-EEE--S-EEEETTEEEE--EEEEES-----SS----SSEEE--HHHHHHHHTTEEEEEEESS--HHHHHHHHHTS-TTSEEEEEE---HHHHHHHHHHHHHHHHHTT--EEEEETT-HHHHHHHHHTT--TTB-TTSSB--SHHHHHHHHHHHHHHTT-SEEEE--S-BS-HHHHHHHHHHHHHHHHH--SSEEEEEEE-------------HHHHTHHHHHHHHHHHHHHHHHHHSS-------SS-SSEEEE</t>
  </si>
  <si>
    <t>---HHHHHHHHHHHTB-BS-B-SSTT--S-EEHHHHHHHHHHHTTT-HHHHHHHHHHHHHHH--TT----SEEE--S-B----------SS-EEE-EE-SS----THHHHHHHHHHH-S-HHHHHHHHHHHHHHHHHHHHHHHHHH-TT--S---BSSGGGGT-TT-GGGHHHHHTS-------------------------HHHHHHHHHHHHHHTTT-HHHHHHH-S--EE-HHHHHHHHHHHHHHHHHHHHT</t>
  </si>
  <si>
    <t>----------TTTS-TT--EEHHHHHHHHHHH---SS--EEEEEEEESS-SS-GGG--EEE---TT----EEE--TTSEEEEEEEETTS-HHHHHHHHHHHHHHHGGG--TT--S-SEEEEEEE-SSS--EEEES--</t>
  </si>
  <si>
    <t>--SEEEEE--SSHHHHHHHHHHHHHHHHHT-EEEEEEEE----------------HHHHHHHHHHHHHHHHHH---GGGEEEEESSHHHHHHHHHHHTT-SEEEEESS-TT--S-SSS-HHHHHHHHH-SS-EEEE-</t>
  </si>
  <si>
    <t>-EEEEEES--GGG-HHHHHHHHHHHHH-TT-EEEEEE---GGGHHHHHHHHHHHHTT---SEEEEETTHHHHHHTTTTT-B---HHHHHHHTHHHHS-HHHHHHTEETTEE--EE--BEES-EEEE-HHHHHHTT----SSHHHHHHHHHHHHHTT-S--EE--SHHHHHHHHHHHHHHHHHHHHHHHHHHTSS-TTSHHHHHHHHHHHHHHTTB-TTGGG--HHHHHHHHHHTS-SEEE--THHHHHHHHTT--</t>
  </si>
  <si>
    <t>---EEEE--SHHHHHHHHHHHHTT--EEEE--TTTS--SS--S--TT---S--EEEE-STT-HHHHHHHHHHHTT-HHHHHHHHHEE--TTEEEE-HHHHHHHHHHHHHT-TTEEEE-S---S--SSSEEE---TT--HHHHHHHHHHH-TTSEEEEEEE--EEEGGGS-GGG-EE---TTS-TT-EEEEE-HHHHHHHHHHHHHH-------------------HHHHHHT-HHHHHHTTT--TT--BTTTTB-</t>
  </si>
  <si>
    <t>------EEEEEEE-TTSSHHHHHHHHHHHHGGGEEEEEGGG-B---TTS-HHHHHS--TTSGGGB-HHHHHHHHHHHTTT--EEEEEEETTTTEEEEEEEEE---SEEEEESTTTTSSHHHHTT-SEEEEEE--HHHHHHHHHHHHHHSS---HHHHHHHHHHTHHHHHHHTTGGGGGG-SEEEESTTS-HHHHHHHHHHHTT--------</t>
  </si>
  <si>
    <t>----HHHHHHHHHTT-HHHHHHHHHHHHHH--HHHHHHHHHHHHHHHHHHHHHTT---HHHHHHHHHHHTT--SSBTTB-HHHHHHHHHHHHT-</t>
  </si>
  <si>
    <t>-EEEEE--SHHHHHHHHHHHHTT--SEEEEE-SSHHHHHHHHHHHHTTGGGS---EEEE--GGGGTTEEEEEE-------TT--HHHHHHHHHHHHHHHHHHHHHH-TT-EEEE-SSSHHHHHHHHHHHHT--GGGEEE-TTHHHHHHHHHHHHHHHTS-GGGEEEEEEB-SSTT-EEEEEEEEETTEEHHHHHHHTT----HHHHHHHHHHHHTHHHHHHHHHS---HHHHHHHHHHHHHHHTT--EEEEEEEE</t>
  </si>
  <si>
    <t>-EEEEEEE-STTHHHHHHHHHHTT---EEEEEEEEEEEEEEE--STT--EEEEEEEEEEEE--EE-GGGHHHHHHHHHHHH--SSTT-EEEEEEE-SEEEETTTTEE---------</t>
  </si>
  <si>
    <t>-EEEEEES-HHHHGGGHHHHHHHT--EEEE-SSEEEEEESS----TT--EEEE----TTTTTTGGG---EEETTEEEE-TT----SSSEEEE------------HHHHHHHHHHHHH--TT-EEEEET-TTSHHHHHHHHTT-EEEEEES-TTTHHHHHHHHHTTT---EEEESSHHHHGGG--EEEEEEE--HHHHHHHHHHHHHHEEEEEEEEEEEEEGGGHHHHHHHHHHTT-EEEEEEEETTEEEEEEE-</t>
  </si>
  <si>
    <t>-EEEEEE---TT-S--HHHHGGGGS-SEETTEEEEEEEE-S-HHHHHHHHHHHHTT--SEEEEEEE-TT-SSEEEE-EEES-B--SS--TT-----SB-SSTTS-SEEE-BS-HHHHHHHHHHTT--EEEES---SSHHHHHHHHHHHHS-TTS-EEEEEE---HHHHHHS------HHHHHHHHHHHHTT-</t>
  </si>
  <si>
    <t>--EEEEEEEE-TTSSEEEEEEEEES-HHHHHSHHHHHHHHHHHHHHHHH--SBSSGGGS-HHHHHHHHHHHHHHHHTTT--HHHHHHHHHHHHHHHHHHHBGGGSEETTEEEEEHHHHHHHHHHHH-S--EEEEEEEEETT----</t>
  </si>
  <si>
    <t>-TT-EEEEEEE-SSEEEE-HHHHHHTSTT--EEEEEE---SSEEEEEE--SSHHHHHHHHHHHHHHS-S--TT---TTS-HHHHHHHHHH-SEEEEEEETTEE---TT-EEEEEESS-SEEEEEEEEE-</t>
  </si>
  <si>
    <t>----------------------------B---S--S--GGGS-S-HHHHHHHHHHHHHHH-SHHHHTTT-----EEEEE--TTSSHHHHHHHHHHHTTS-EEEEETHHHHTS-TTHHHHHHHHHHHHHHTSSS-EEEEE-GGGTS---SSSTTTSSHHHHHHHHHHHHHHHT--TTS--EEEEE-S-STTS-GGGGSTTS----EE-----HHHHHHHHHHHHTSS---TT--HHHHHHH--S--HHHHHHHHHH</t>
  </si>
  <si>
    <t>---HHHHHHHHHHHGGGS----EEE-HHHHHHTTSEEEEEEGGGSGGGBTHHHHHHHHHHHSSS---EEEE-SSHHHHHHHHHHHHHT--EEEE--------HHHHHHHTT-EEE-TT--TTTHHHHHHHHHHHH--EE--SSSSHHHHHHHHHHHHHHHHHHHHHT---SEEEEE-SSSHHHHHHHHHHHHH-TTSEEEEEEEGGG-HHHHHHHHTS----SS----S-GGG--SS--TTTHHHHHHH--EEEE</t>
  </si>
  <si>
    <t>-----------EEEEE-SSEEEEEETTEEEEEE--EEEEEEEETTEEEEEE--BTTTTB--BB-SEEE--TT--HHHHHHHHHHHHHSEEEEEEEEEEEES-TTTB--EEEEEEEEEEEESSSS----TT-EEEEE-HHHHHHHHHTTSS-B-HHHHHHHHHHHHHT---</t>
  </si>
  <si>
    <t>-----EE-TT--SB--HHHHHHHHTTS---TT---EEE-SS-EEE----B--SS-B----EEE----S-SS-EEEEEE--STTHHHHHHHHHHHHT-SEEEEEE-TT-S-----HHHHHHHHHHHHHHTTTTT--S--EE---EEGGG----SSEEEE-SS----GGGT--TTS-EEEEE--SS---HHHHHHHHTTTEEEE---SS---HHHHHHHHHHHHTTTTT-</t>
  </si>
  <si>
    <t>-----HHHHH----HHHHHHHHHHHHHHTT---EE----S-SS---HHHHHHHHHHHHTT--S---TT--HHHHHHHHHHHHHHH-----GGGEEEESHHHHHHHHHHHHH--TT-EEEEEES--THHHHHHHHTT-EEEEEE--GGGTT---HHHHHTT--TTEEEEEEESS-TTT-----HHHHHHHHHHHHHHT-EEEEE-TTTT-B-SS----GGGT-TTTEEEEEESTTTTT-GGG--EEEE--HHHHHH</t>
  </si>
  <si>
    <t>--EEE-HHHHHHHHTT--EE-GGGEEE--SS-EEEEEEETTEEEEEEEE-TTSSS-EEEEESS--S-HHHHHHHHHHHHHHHHHHHHHH-TTSEEEEEEGGGGT-TTEEEEEETTEEEEEE-SHHHHTTHHHHHHHHGGG-SEEEEEE--THHHHTT---EEEEEES---SEEEEEETTEEEEEE-STTS-----GGGHHHHHHGGG--EEEEEEET-TTTHHHHHHHHHEEEEEEEES-HHHHHHHHHHHHHTT</t>
  </si>
  <si>
    <t>---------EEETTTSS-EEEEETTEEEEE-HHHHHHTGGG-SEE--S-HHHHHHHHHHHHHHHHHHTT---SHHHHHHHHHHTS--HHHHHHHHHHHGGG-EEE-SS--TTSBTTS--SS-EEGGGGS--B-------------------B-HHHHHHHHHHHHHH---EEEEETTEEEE---TTSSS-EEEEE-SSHHHHHHHH------TT---GGGS--B-HHHHGGG--EEES--HHHHHT---EEEEEE</t>
  </si>
  <si>
    <t>-------------------------------GGGS--EEEEEE--SSTT--EEEEEESSS-EEEEEE-SSSTTTTT---HHHHHGGGGGG-TTS--S-EEE-TT--SSS--EEE--HHHHHHHHHHHHHHHHHHT-GGG-EEEE-STTHHHHTTTHHHHHT---EE-HHHHTTTHHHHHHHHHHSSS---SS----GGG-SEEEEES--BTTB--HHHHHHHHHHHHTT-EEEEE-SB--TTGGG-SEEE---TT</t>
  </si>
  <si>
    <t>---THHHHHHHHHHHHH-TTT-THHHHHHHGGG---S-HHHHHHHHHHHHHHHHHHTTTTHHHHTTGGGS--THHHHHHHHHHHHHHHHHTT--SSS---SS---SS-HHHHHHHHHHHHHH---GGGHHHHHHHHHHHTTT--HHHHHHHHHHHHHHHHHHHHHHHHHHHHHHHH-SHHHHHHHHHHHHHHHHHHHHHTT-SSHHHHHHHHHS-HHHHTT-----------</t>
  </si>
  <si>
    <t>--HHHHHHHHHHHHHHHHHHHHHHHHHHHHHHHHHHHHHHHHHHHHHHHHHHHHHHHHHHHHHHHHHHHHHHHHHHHHHHHHHHHHHHHHHHHHHHHHHHHHHHHHHHHHHHHHHHHHHHHHHHHHHHHHHHHHHHHHHHHTTTEEEEEEEEEEEEEEEEEEEEEEEEEEEEEEEEEEEEEEEEEEEEEEEEEEEEEEEEEEEEEEEEEEEEEEEEEEEEEE----------</t>
  </si>
  <si>
    <t>---EEEEEEESTTSSHHHHHHHHHHHHHHTT--EEEEETTTSS-HHHHHHHHH----HHHHHHHHHHHHHHHHHHTHHHHHHTT-EEEEES-HHHHHHHTTTTT---HHHHHHHH----TT---SEEEEEE--GGG---------------HHHHHHHHHHHHHHHHH-TTTEEEEETTS-HHHHHHHHHHHHGGG--</t>
  </si>
  <si>
    <t>---TT-GGGGS-HHHHHHHHHHHHHHHHHTHHHHHHHHHTT---GGGHHHHHHHT-SSTTS-GGGT-----HHHHHHHHHHHHHH-HHHHHHHHHHHHTTHHHHHHHS-HHHHHHHHHHHHTTSS-EEEE---TT-TTSTTTT---EEE----EEEEEEEEEEEETTTT-SEEEEEEE-----EEEEEEETTSTTEEEEE--SBSSS-SS-EEEEEEEEEEEEGGGB-TT--STHHHHHHHHHHHHHHHHHHHHH</t>
  </si>
  <si>
    <t>-------------S-THHHH--HHHHHHHHHHHHHHHHHHHHHHHHHHHHHTTT---HHHHHHHSTT---HHHHHHHHHHHHHTHHHHHHHHHHHHHHHHHTTT----HHHHHHHHHHHHHHHHHHHHHHHTTS--STTTT-TTB---HHHHHHHHHHHHHHHHHHHHHHHHHHHHTTTSTTS---HHHHHHHHHHHHHHHHTTHHHHHHHHTHHHHHHTS-SEE-HHHHHHHHHHHHTHHHHHHHHHHHHHHHH</t>
  </si>
  <si>
    <t>--EEEEEEGGGHHHHHHHHHHHT-EEEEE--GGGTT-HHHHHHHHHH--S-EEEE---TT--TT-SSHHHHHHHHHHHHHHHHHHHHTT-SEEEEE----TT--HHHHHHTHHHHHHHTHHHHHHHHHHT-EEEEE-SS-SSGGGTHHHHHHHTTSSEEEEEHHHHHHHSS--SSHHHHTT--SEEEE-B--SSS---B-TTSSSS-GGGTSGGGTTSEEEE--SS-THHHHHHHHHHHH--------------</t>
  </si>
  <si>
    <t>-----------HHHHHHHHHHHHHT---EEE--SSS----GGGTTEEEEEE-SS-EEEEEE-TTTTTSSSTTT--S----------------</t>
  </si>
  <si>
    <t>--B----S-EEEEEEE-STTSSHHHHHHHHHHHHHHH-TT-----HHHHS-SHHHHHHTS--S-EEEEEE-SS-EEEEEE---SGGGHHHHHHHHTT-SSEEEEEETTT-S-HHHHHHHHHHHHTT---EEEEEE-GGG---HHHHHHHHHHHHHHHHHTTS-TTTS-EEE--HHHHHHHHHH-TT--TTS-HHHHHHHHHHHHHHHHS------SSS--EEE--EEEEETTTEEEEEEE--BSEEETT-EEEEE</t>
  </si>
  <si>
    <t>-----EEEEEEEEETT--SS-SSGGGT-SSSS-HHHHHHHHHHHHHHS-SEEEEEEEEEETTTEEE----SSTTHHHHHHHHT-----SS--SS-SSEE-HHHHHHHHHTT-SSSS--SHHHHHHHHHHHHHHTT-EES-S---S--</t>
  </si>
  <si>
    <t>---------------THHHHHHHHHHHHHHHHHHHHHHHHHHHHHTTT---HHHHHHH-TT---HHHHHHHHHHHHHTHHHHHHHHHHHHHHHHHHHT----HHHHHHHHHHHHHHHHHHHHHHHTTS--S-TT--TTB---HHHHHHHHHHHHHHHHHHHHHHHHHHHHHHHSTT----HHHHHHHHHHHHHHHHHHHHHHHHHHTHHHHHTTS-SEE-HHHHHHHHHHHHTHHHHHHHHHHHHHHHHTHHHHT</t>
  </si>
  <si>
    <t>-----EEE-TT--HHHHHHHHHHHHHHHHHTT-SEEEEE--STTSHHHHHHHHHHHH-TTEEEEEE--TTTTGGGEEEEEE--</t>
  </si>
  <si>
    <t>---------------HHHHH-HHHHHHHHHHHHHHHHHHHHHTHHHHHHHHHTT---HHHHHHHSTT---HHHHHHHHHHHHHTHHHHHHHHHHHHHHHHHHHT----HHHHHHHHHHHHHHHHHHHHHHHTTS--S-TT--TTB---HHHHHHHHHHHHHHHHHHHHHHHHHHHHHHHSTT----HHHHHHHHHHHHHHHHHHHHHHHHHHTHHHHHHTS-SEE-HHHHHHHHHHHHTHHHHHHHHHHHHHHHH</t>
  </si>
  <si>
    <t>-----HHHHHHHHHHHHHHHTS-TTT----SS-EEGGGTSS---TTEEEEEEEE-TTSS-EEEEEEE------EEEEETTTTEEEEE--------</t>
  </si>
  <si>
    <t>--TTS----EEEEEE-SSSEEEEEEEEE-TTHHHHHHHHHHHHHHHH--EEEEEEEEETT--STT---TTBSS-HHHHHHHHHT--EEESSTT--EEEEEEEE-SSEEEEGGGS---TTEEES-TT-EEEEE-TT--EEEEEEEEEE-SEE-GGG----SSTTEEE--EE---EEEEEEEEEEEEETTEEEEEEEEEEEEE-SSS-HHHHHHHHHHHHHTTGGGGSS--B-------------------------</t>
  </si>
  <si>
    <t>-EEEEETTTSHHHHHHHHHHHTTT-EEEEE---SS--GGGS-TT--EE---TT-HHHHHHHHHHH--SEEEE--S---HHHHHH-HHHHHHHHTHHHHHHHHHHHHTT-SEEEEEEEHHHHH----TT--B-TTS-----SHHHHHHHHHHHHHHHHHHHH---EEEEEE-EEE-TT--SSSTTHHHHHHHHHHHHT--EEEE-SSSTTS---EE-EEEHHHHHHHHHHHHHH--EEEEES-S--EEHHHHHHHH</t>
  </si>
  <si>
    <t>-EEEEEES-HHHHGGGHHHHHHTT--EEEE-SSEEEEEESS----TT--EEEE--HHHHHHHHHHH---EEETTEEEE-TT----SSSEEEE----SSS-SS-SHHHHHHHHHHHHH--TT-EEEEET-TTSHHHHHHHHTT-EEEEEES-TTHHHHHHHHHHHTT---EEEES-HHHHGGG--EEEEEEES-HHHHHHHHHHHHHHEEEEEEEEEEEEEGGGHHHHHHHHHHTT-EEEEEEEETTEEEEEEE-</t>
  </si>
  <si>
    <t>----EEEEEEEBS-TTTTT-SSEEEEEEES-GGGGGG--EEEE-TTSEEEEEEETTEEEEEEHHHHHHHH-TTS-EEEEEEGGGGTT-BB--SS----SS--EEEE-TT--SSSTTSEEEE-GGG-HHHHHHHHHHT------B-TTSBB-STT-TT-BHHHHHHHHHHHHHHHT-EEEEE-</t>
  </si>
  <si>
    <t>----------------------------------------------------------------STHHHH--HHHHHHHHHHHHHHHHHHHHHHHHHHHHHHTT---HHHHHHHSTT---HHHHHHHHHHHHHTHHHHHHHHHHHHHHHHHHHT----TTHHHHHHHHHHHHHHHHHHHHHTTS--S-TT--TTB---HHHHHHHHHHHHHHHHHHHHHHHHHHHHHHHSTT----HHHHHHHHHHHHHHHHHHH</t>
  </si>
  <si>
    <t>---EE---S-EEEEEEE-STTSSHHHHHHHHHHHHHTT-TTS----HHHH----------------EEEEE-SS-EEEEEE----GGGHHHHHHHHHT-SSEEEEEETTT-S-HHHHHHHHHHHHTT---EEEEEE-GGG---HHHHHHHHHHHHHHHHHTTS-TTTS-EEE--HHHHHHHHHH-TT--TTS-HHHHHHHHHHHHHHHHS------TTS--EEE--EEEEETTTEEEEEEE--BSEE-TT-EEEE</t>
  </si>
  <si>
    <t>--------EEEEETS-TTTS-TTSHHHHHHHHHTT-SEEEEEEEE-TTS-EEE-S-SEETTEEGGGS-HHHHHHH-TT--BHHHHHGGGGTSTT-EEEEEE---TTSHHHHHHHHHHHTTT-SSEEEEES-HHHHHHHHHH-TTS-EEEEESS--GGGGGGS--SEEEEBGGG--HHHHHHHHHTT-EEEEB----HHHHHHHHHTT-SEEEES-HHHHTT---</t>
  </si>
  <si>
    <t>-EEEEE--GGGSS--S-HHHHHHHHHHTT-SEEEEEEE----TTSSGGGS--GGGHHHHHHHHHHHHHH-TTSEEEEEEEEE--TT-HHHHHHHHHSS--S-EEEE---BTTB-TT-GGGGGGGGGS-HHHHHHHHHHHHHHHHTSS--SEES-TTGGGTTS----HHHHHHHHHHHHHHHHHHT-EEEEEGGGGGSTT-S-BS-HHHHHHHHHHT--EEEE--BSSGGGTTTTHHHHHHHHHHHT--EEEEEET</t>
  </si>
  <si>
    <t>-EEEEE--SHHHHHHHHHHHHTT--SEEEEE-SSHHHHHHHHHHHHHHGGGSS--EEEEE-GGGGTT-SEEEE-------TT--HHHHHHHHHHHHHHHHHHHHHH-TT-EEEE-SSSHHHHHHHHHHHH---GGGEEE-TTHHHHHHHHHHHHHHHTS-GGGEEEEEEB-SSTT-EEEEEEEEETTEEHHHHTTSSSS---HHHHHHHHHHHHTHHHHHHHHHS---HHHHHHHHHHHHHHHTT--EEEEEEEE</t>
  </si>
  <si>
    <t>-EEEEEEE----SSS--SGGGHHHHHHHTTHHHHHHHHT-EEEEEEE----------------TTHHHHHHHHHHHHHHHHTS-TTEEEEEEESSGGGHHHHHHHHTTTS--EEEEE-SB-----TTT-SS--GGGSHHHHHTT-S-HHHHHHH----GGGEEEEEE-B--HHHHHHHHHHT-EEEEHHHHHHH-HHHHHHHHHHHTTTS-EEEEEEGGGB-TTT---BSS--SS-B-HHHHHHHHHHHHHHT-E</t>
  </si>
  <si>
    <t>--------EEEEE--HHHH---TTSTT---BHHHHHTTSTTSSTTS--SSSTT-HHHHHHHHHHHHHHHT--EEEEE--HHHHSTTSSS---HHHHHHHHHHHHHHHHTT-EEEEEEESS--BHHHHTTTGGGSHHHHHHHHHHHHHHHHHHTTT--EEEEEE-HHHHHHHHHTS-SSTT----HHHHHHHHHHHHHHHHHHHHHHHHTT-SEEEEEEEE--EE-S-HHHHHHHHHHHTHHHHHHHTTS-S-S--</t>
  </si>
  <si>
    <t>--SSSTT--EEEEEEETTTEEEEEEEEE-TTHHHHHHHHHHHHHHHTSEEEEEEEEEESS--STT-B-TTBSSBHHHHHHHHHT--EEE-STT-SEEEEEEEEESS-EEEGGGS---SSEEES-TT-EEEEB-TT-EEEEEEEEEEEESEE-HHHH---SSTT-EE--EE--SEEEEEEEE-----SS-S--EEEEEEEEE-SSS-HHHHHHHHHHHHHHHHHTT-S----------------------------</t>
  </si>
  <si>
    <t>-EEEEEEEETS---HHHHHHHHHHHHGGGGS-SS--EEEEEEEE---------EEEEEEEEETTEEEEEEEEESSHHHHHHHHHHHHHHHHHHT-----------</t>
  </si>
  <si>
    <t>--S-HHHHHHHHHHHH-----GGGHHHHHHHHHHHHHHHHHHHHHHHHHTT-SEE-GGGS---HHHHHHHHHHHTT-----HHHHHHHHHTS---SSEE-HHHHHHHHHHHHHHHHHHHHHHHHHSTT-SS--HHHHHHHHHHHHHH-</t>
  </si>
  <si>
    <t>--------EEEEEEE-TTS-HHHHHHHHHHTT--EEEHHHHHHHHHHHTHHHHHHH-GGGEETTEE-HHHHHHHHTTSHHHHHHHHHHHHHHHHHHHHHHHHT---SEEEEE-TTTTTTT-GGGSSEEEEE---HHHHHHHHHTTT--TTHHHHHHHTTS--HHHHHHH-SEEE--SSHHHHHHHHHHHHHHS----------</t>
  </si>
  <si>
    <t>-EEEEEEEBTTHHHHHHHHHHHHHHHHHHH----EEEE---THHHHHHHSSSS-HHHHHHHHTSSEEEEEE---TTTTTS-GGG-HHHHHHHHHHHHTEEEEEEEEE--TT-GGGSSB-HHHHTT-EEEEEEE-S-STTT-S-EEE-SSEEEEEEEEEHHHHHHHHHHHHHHHHHTTSB--EEE-TTT-HHHHHHHHHHHHHHHT-TTSB--EEEHHHHHHHHHH-GGG-SEEEE-HHHHHHHHHHHHTTTS-GG</t>
  </si>
  <si>
    <t>------------------------------B-------GGGSSS-HHHHHHHHHHHHHHH-HHHHHHTT-----EEEEE--TTSSHHHHHHHHHHHTT--EEEEEHHHHHHSTTTHHHHHHHHHHHHHHTS-SEEEEEETHHHHH-----------HHHHHHHHHHHHHHTT--TT--EEEEEEES-TTSS-HHHHSTTSS--EEE-----HHHHHHHHHHHHTTS-B-TT--HHHHHHT-TT--HHHHHHHHHH</t>
  </si>
  <si>
    <t>-EE--TTSHHHHHHHHTTSHHHHHHHTEEEEESHHHHHHHHHTT--EEEEEE-TT--GGGGGGGTTSEEEEE-HHHHHHH-SSSS--SEEEEEE-----GGG----SS-EEEEEES---HHHHHHHHHHHHHHT-SEEEE-TT--TTSHHHHHHTTTHHHHS-EEE--HHHHHHHHHHTT--EEEE-TT-SEEGGGS--TT-EEEEEE-SSS---HHHHHHSSEEEE----SS-S---HHHHHHHHHHHHHHHHT</t>
  </si>
  <si>
    <t>-EE-S-TT-HHHHHHHHHHHHTT---TT-EEEEEEE--SSGGG--EEEEEE-SS-EEEEEEEESTTSTTHHHHHHHHHHHHHHTT--EEEEEEE-GGGHHHHHTS-HHHHHHHHHHH-EE--GGGG-----</t>
  </si>
  <si>
    <t>-----B-TTT--BS-EEEEEEES---HHHHHHHHHTTT--EEEEEEETTEEEEEE-TT-----TT-EEEE-S----B-S--B----GGG-</t>
  </si>
  <si>
    <t>---HHHHHHHHHHHHB-SS-B-SSTT--S-EEHHHHHHHHHHHTTT-HHHHHHHHHHHHHHH--TT----SEEE--S-------------------EE-SS-----HHHHHHHHHHH-S-HHHHHHHHHHHHHHHHHHHHHHHHHH-TT--S---BSSGGGGT-TT-GGGHHHHHT----------------S----------HHHHHHHHHHHHHTTT-HHHHHHH-S--EE-HHHHHHHHHHHHHHHHHHHHT</t>
  </si>
  <si>
    <t>------EEEEEEESTTSSHHHHHHHHHHHHGGGEEEEEGGG-B---TTS-HHHHHHS-TTSGGGB-HHHHHHHHHHHHTT--EEE--EETTTTEE-SS-EEE---SEEEEESTTTTSSHHHHTT-SEEEEEE--HHHHHHHHHHHHHHHS---HHHHHHHHHHTHHHHHHHTTGGGGGG-SEEEESTTS-HHHHHHHHHHHTHHHH-----</t>
  </si>
  <si>
    <t>-------HHHHHHHHHHHHHTTT-GGGS-SS-EEEEEETT-HHHHHHHHHHHHS---SSSS-EEEEEEETTEEEEEEEEEEEEE------</t>
  </si>
  <si>
    <t>------------------SS-THHHHHHHHHHHHHHHHHHHHTHHHHHHHHTTT---HHHHHHH-TT---HHHHHHHHHHHHHHHHHHHHHHHHHHHHHHHHHT----HHHHHHHHHHHHHHHHHHHHHHTTTS--STTTT-TTB---HHHHHHHHHHHHHHHHHHHHHHHHHHHHHHHSTT----HHHHHHHHHHHHHHHHHHHHHHHHHHTHHHHHHTS-SEE-HHHHHHHHHHHHTHHHHHHHHHHHHHHHH</t>
  </si>
  <si>
    <t>----EEE-TT--SB--HHHHHHHHHTS---TT-EEEEE-SS-EEEEEEEE--SS-EEEEEEEE----S-SS-EEEEEE--STTHHHHHHHHHHHTT-SEEEEEE-TT-S-----HHHHHHHHHHHHHHHHHTT-SS--EE---EEGGG----SSEEEE-TT----GGGT--TTS-EEEEE--TT---HHHHHHHHHHTEEEE---SS---HHHHHHHHHHHHTGGGT-</t>
  </si>
  <si>
    <t>---SHHHHHHHHHHHHHHHHHHHHHHHHHHSS-----HHHHS-SSSS--SS-------THHHHHHHHHHHHHHHHHHHHHHHHSSSSSHHHHHHHHHHHHHHHHHHHHHHHHH-S----</t>
  </si>
  <si>
    <t>---EEEEEEE--TTS-HHHHHHHHHHHHT-EEE-HHHHHHHHHHTT-HHHHHHHHHHHTT----HHHHHHHHHHH--SEEEEES---SHHHHHHHHHHHHHTTEEEEEEEEEE--HHHHHHHHHHHHHHHT-SS--HHHHHHHHHHHHHHHHHHHHHHHHTT-EEEEE--S-HHHHHHHHHHHHT-</t>
  </si>
  <si>
    <t>---EEE--TT--HHHHHHHTT--HHHHHHHHT--S----TT-EEE----------------------------------------------------------------B--TT-HHHHHHHHHBT-B---SSS--HHHHHHHHHHHHHHTTT----SSHHHHHHHS-B-SS--TT-EEEE-SSSSS--EEEEEEETTEEEEE-TTTTBEEEEETTSHHHHHHEEEEE----------------</t>
  </si>
  <si>
    <t>---------------HHHHH-HHHHHHHHHHHHHHHHHHHHHTHHHHHHHHTTT---HHHHHHHSTT---HHHHHHHHHHHHHTHHHHHHHHHHHHHHHHHHHT----HHHHHHHHHHHHHHHHHHHHHHHTTS--STTTT-TTB---HHHHHHHHHHHHHHHHHHHHHHHHHHHHHHHSTT----HHHHHHHHHHHHHHHHHHHHHHHHHHTHHHHHTTS-SEE-HHHHHHHHHHHHTHHHHHHHHHHHHHHHH</t>
  </si>
  <si>
    <t>------HHHHHHHHHTT-EETTTTEETTTTT-EEEEEEETTEEEEEE--SSSS--SS-HHHHHHHHHHHTSTT--EEEEEE--SS---GGG--S---------</t>
  </si>
  <si>
    <t>--EEEEEEGGGHHHHHHHHHHHT-EEEEE--GGGTT-HHHHHHHHHH--S-EEEE---TT--TT-SSHHHHHHHHHHHHHHHHHHHHTT-SEEEEE----TT--HHHHHHHHHHHHHHTHHHHHHHHHHT-EEEEE-SS-SSGGGTHHHHHHTTTSEEEEEEHHHHHHHSS---SHHHHTT--SEEEE-B--SSS---B-TTSSSS-GGGTTGGGTTSEEEE--SS-THHHHHHHHHHH---------------</t>
  </si>
  <si>
    <t>-EEEEEEEEESS-HHHHHHHHHHHTT-BHHHHHHHHHH--STTHHHHHHHHHHHHHHHHHTS---GGGEEEEEEEEEEEEEEEEEEEEETTEEEEEEEEEEEEEEEEEE----</t>
  </si>
  <si>
    <t>---EEEEEETTTSHHHHHHHHHHHT-TTEEEEEEB-STTTTSBGGGT-GGGTTS---B-B-GGG----SEEEE---TTHHHHTHHHHHTT-SEEEE-SSTTT-S-HHHHHHHH---S-GGGTTSSEE--HHHHHHHHHT-SEEE---HHHHHHHHHHHHHHHHT-B-SS-EEEEEEE-GGGG-S---GGG-HHHHTT--EEEESS--THHHHHHHTSTT---EEEEEEE-S-SS-EEEEEEEEB-TT--HHHHHH</t>
  </si>
  <si>
    <t>--HHHHHHT-SS-EEEEEE---SSHHHHHHHHHHHHHHGGG--SEEEE---SSSTTHHHHHHHHHHHHHTT--EEEEE--TTS-HHHHHHHHHHHHTTT--EEEE------TT--S----TTS--SHHHHHHHHHHHHGGGSEEEEEE-TT--TT-S-HHHHHHHHHHHHHHH-SEEEEEE-SSHHHHHHHHHHHHHTT--S-EEEEE-----HHHHHHHHHHH--EEEHHHHHHHHHHTT-HHHHHHHHHHHHH</t>
  </si>
  <si>
    <t>-EEE--TTS----SS-BSEEEETTEEEEEEE-SB-TTS-B--SSHHHHHHHHHHHHHHHHHHHT--GGGEEEEEEEES-GGGHHHHHHHHHHH--SS--EEEEEE-SB-GGG-SEEEEEEEE--</t>
  </si>
  <si>
    <t>---HHHHHTT-EEEEEETTEEEEEEE--GGGB-TTSSB-HHHHHHHHHHHHHHHHGGGSSEEEEEEEEEE-----TT-EEEEEEEEEEE-SSEEEEEEEEEETTEEEEEEEEEEEE--------------------</t>
  </si>
  <si>
    <t>-EEEEEE--SHHHHHHHHHHHHTT--EEEEE-S--TTTT-S----STT-TT---HHHHHHHHHHHHHHTT-EEEE----EEEE-SSSEEEE-SS-EEEEEEEEE--TT--HHHHHHT--EETTEE---TT-B-SSTTEEE-GGGGT--S--HHHHHHHHHHHHHHHHHHHHTS-------</t>
  </si>
  <si>
    <t>-EEEEEEESTTHHHHHHHHHHHHHHHHHHHT---EEEE---TTHHHHHHSSSS-HHHHHHHHHSSEEEEEE---GGGTSS-TTT-TTHHHHHHHHHTTEEEEEEEEE--TT-GGGSSS-HHHHTT-EEEEEEE-S-GGGT-SS-EE-SS-EE------HHHHHHHHHHHHHHHHTTTSEEEEEE-TTT-HHHHHHHHHHHHHHTT-TTSEEEEEEHHHHHHHHHH-GGG-SEEEE-HHHHHHHHHHHHHTTS-GG</t>
  </si>
  <si>
    <t>-HHHHHHHHHHHH-TTS--BTTTB---TTTHHHHHTSTTHHHHHHHHHHH-EES-EEETTEEE--EE---TTS-HHHHHHHHHHHHHTTSGGGGSTT-----HHHHHHHHTS---HHHHHHHHHHTT--</t>
  </si>
  <si>
    <t>---EEEE--B-TTS-HHHHHHHHHHHHHHHHHTT---S-EEE-------SS--SS-----EEE-----SSHHHHHHHHHHHSSSB---EEEE---------</t>
  </si>
  <si>
    <t>------B-HHHHHHHHHHHHHHHHHHHHHHHHHHHGGGTS-GGGHHHHHHHHHHHHHHHHHHHHHHHHHHHHEEEETTEEEE-S----SHHHHHHHHHHHHHHHHHHHHHTT--HHHHHHHHHHHHHHHHHHHHHHHHHHS---HHHHHHHHHHHHHHHHHHHHHHHTHHHHHHHHS---HHHHHHHHHHHHHHHHHHHHHHHHHHHHHHS---HHHHHHHHHHHHHHHHHHTHHHHHHHHHHHHHHHHHTT---</t>
  </si>
  <si>
    <t>----HHHHTGGGSS--TT-----SS-----EEE----HHHHHTT-EEEEEEGGGSTTSBTHHHHHHHHHHHHHHTT-SEEEEE-SSHHHHHHHHHHHHHT-EEEEEEETT-S-HHHHHHHHHTT-EEEEESS-HHHHHHHHHHHHHHSS-EE-STTSHHHHHHHTHHHHHHHHHHSS--SEEEEE-SSSHHHHHHHHHHHHHHHTTS-SS----EEEEEGGG-HHHHTS--SS---S-GGG--SS-TTHHHHHHH</t>
  </si>
  <si>
    <t>-EEEEEE----HHHHHTB--SS------HHHHHHHHHHTTTS-S--EEE-SSHHHHHHHHHTT---EE-GGGS----GGGTT-BGGGS-HHHHHHHHTT-S---TTS--HHHHHHHHHHHHHT--S-EEEEE-HHHHHHHHHHTTS-----TT-EEEEETTTEEEEEE---------</t>
  </si>
  <si>
    <t>-EE--TTSHHHHHHHHTTSHHHHHHHTEEEEESHHHHHHHHHTT--EEEEEE-TT--HHHHTT-TT-EEEEE-HHHHHHH--SSS--SEEEEEE-----GGG----SS-EEEEE-S---TTHHHHHHHHHHHHT-SEEEE-TT--SSSHHHHHHTTTHHHHS-EEE--HHHHHHHHHHTT--EEEE-TT-SEEGGGS--SS-EEEEE-BTTTBS-HHHHHHSSEEEE----SS-----HHHHHHHHHHHHHHHHT</t>
  </si>
  <si>
    <t>--------EEEE----STT----S--HHHHHHHHHTT-EEEEETTTTGGGT--HHHHHTTT-EEE-TTTTTTT-SEEE-SS---HHHHHH--TT-EEEE---TTT-HHHHHHHHHTT-EEEEGGG--SSGGGGGG-HHHHHHHHHHHHHHHHHHHH-SS-SS-EEETTEEE---EEEEES-SHHHHHHHHHHHHTT-EEEEE-S-HHHHHHHHTTT-EE---SS-SB-GGG-B----HHHHHHHHHHHHHHHHT-</t>
  </si>
  <si>
    <t>------HHHHHHHHHHHHHHHHHHHHHHHHHHHHHHHHHHHHHHHHHHHHHHHHHHHHHHHHHHHHHHHHHHHHHHHHHHHHHHHHHHHHHHHHHHHHHHHHHHHHHHHHHHHHHHHHHHHHHHHHHHHHHHHHHHHHHHHHHHHHHHHHHHHHHHHHHHHHHHHHHHHHHHHHHHHHHHHHHHHHHHHHHHHHHHHHHHHHHHHHHHHHHHHHHHHHHHHHHHHHHHHHHHHHHHHHHHHHHHHHHHHHHHHHH</t>
  </si>
  <si>
    <t>-----------------------------------------------TTTS-HHHHHHGGGGS-HHHHHHHHHHS-HHHHHHHTTSS-HHHHHHHHHHS-HHHHHHHHHHS-HHHHHHHHHHHHHS-HHHHHHHTTSS-HHHHHHHHHHHTS-TTBSTTT-BS-EEEE-TT-BHHHHHHHHHHHGGG-SEEEEEEEE-TTSBEEEEEEHHHHHHS-TTSBGGGTSBSS---EESSSBHHHHHHHHHHHT-SEEEE</t>
  </si>
  <si>
    <t>-EEEEE--SSHHHHHHHHHHHHHHT-EEEEEEEESS-SS-HHHHHHHHHHHT-SEEEEEE-HHHHHHHTHHHHHHTT--BTTTB--TTTTTHHHHHHHHHHHHHHHT-SEEE----TTSSHHHHHHHHHHHHSTT-EEE-HHHH----SHHHHHHHHHHTT-----------EEEE-SS-EEEESGGGG-TTS---TT--SSS--GGGS-SS-EEEEEEEETTEEEEETTEE--HHHHHHHHHHHHHHTT--EEE</t>
  </si>
  <si>
    <t>--SEEEEEEEETTEEEEEE-TT--TT-EEEETTS-EEEEEEE-SS-EEEEESS-GGG--TT-EEEE---S--EEESTT-TT-EEETTS---------------------SS-SS--EEEEE---TT-EE-TT-EEEEE-SSSS-EEEE--TT--EEEEEE--SEEE-TTS--EEETT--EE-S-EEE-TTS----SEEE-S-SB---S-HHHHHHS--BTT-EEEEE-STTSSHHHHHHHHHHSSS-SEEEEE--</t>
  </si>
  <si>
    <t>---------HHHHHHHHHHB-S-S---S--EEEEEBTEEEETTS-EEEES-HHHHT-TT-BT-HHHHHHHHHHHHH-----TTS--HHHHHHHHHHHHTS-TTEEEEEEESSHHHHHHHHHHHHHHHH---EEEEETT----SSHHHHTT---HHHHGGG-S-SS-EEEE-TT-HHHHHHH--TTEEEEEE-SEETTTTSEE--HHHHHHHHHHHHHHT-EEEEE-TTTTTTTTSSSSTHHHHT---SEEEE-GG</t>
  </si>
  <si>
    <t>--HHHHHHHHHHHHHHS-GGGGTT--EEEEESS--B-SSSTT-B--EEEE---S-BTTB--GGG--EEEEEHHHHHHH--TT--HHHHHHHHHHHHHHHHHHHHHTT-----------------------</t>
  </si>
  <si>
    <t>-EE-HHHHHHHHHHHHHHTT--HHHHHHHHHHHHHHHHTT-GGGSGGGHHHHHHHHHTT-SBSS----EEEETTEEEEE-TTB-HHHHHHHHHHHHHHHHHHHSEEEEEEEEE-----HHHHHHHHHHTT-EEEEEE--S--B--TT-SS--B----EEEEEEETTEEEEEEE-SBSS-HHHHHHHHHHT----TTSEE-TTS-B-S-GGG--EE-BTTTHHHHHHHHHHHHHHTTTTTS--GGGS--TTT--SS</t>
  </si>
  <si>
    <t>----HHHHTGGGTT--TTS-----------EEE----HHHHTTT-EEEEEEGGGSTTSBTHHHHHHHHHHHHHHTT-SEEEE--SSHHHHHHHHHHHHHTSEEEEEEETT-S-HHHHHHHHHTT-EEEEESS-HHHHHHHHHHHHHHSSEEE-STT-HHHHHHHHHHHHHHHHHHSS--SEEEEE-SSSHHHHHHHHHHHHHHHTTS-SS--EEEEEEEGGG-HHHHTS--SS---S-GGG--SS-TTHHHHHHH</t>
  </si>
  <si>
    <t>--S-HHHHHHHHHHHTSEEETTGGGT--TT-EEE-HHHHHHHHHHHHHHHHHHTTS-SSEEE-B--SEEEHHHHHHTTHHHH-EEEE-B-SS-B-----EEEE---EEE-SSS--GGGEEEE-SSSTHHHHHHHHHHHHHH---SSEEEEEEEEEE---SS--SSSSS-SEEEEEEEEEEE-GGGHHHHHHHHHHHHHHHHHHTT--GGGEEEEE--TTTS-TTEEEEEEEEEEETTEEEEEEEEEEE-SHHHHH</t>
  </si>
  <si>
    <t>--HHHHHHHHHHTTB-EEEEEEETTSS-HHHHHHHHHHHGGG-SSEEEE----------HHHHHHHHHHHHTT--HHHHHHHHHHHHHH--S-EEEE--HHHHHHH-HHHHHHHHHHHT--EEE-TT--GGG-HHHHHHHHHHT-EEE-EE-TT--HHHHHHHHTT--S-EEEE----------------HHHHHHHHTT--S-EEEES---SHHHHHHHTTSSEEEE-HHHHHHHHTT--HHHHHHHHHHHHB-</t>
  </si>
  <si>
    <t>------HHHHHHHHHHTT---STTSS--EE--HHHHHHHHHHH----S-EEEE--TTSHHHHHHHHTT--EEEEES-GGGHHHHHHHTTTSSEEEEES-GGGS-GGGS-TTEEEEEEE-SS--HHHHHHHHHH--EEEEEEEEEHHHHHHHT--TTSTT-SHHHHHHHHHEEEEEEEEE-GGGEES--SS-EEEEEEEE-S----HHHHHHHHHHTSSTTS-HHHHHHHTT--HHHHHHHHHHTT--TT--GGG-</t>
  </si>
  <si>
    <t>-EEEESS--SSSTTHHHHHTT-EEEE--SS---HHHHHHHHTT-SEEE--TTS-B-HHHHHHSTT--EEE-SSS--TTB-HHHHHTTT-EEE---STTHHHHHHHHHHHHHHHHTTHHHHHHHHHTT------TTTT-B---TT-EEEEE--SHHHHHHHHHHHHTT-EEEEE-SS--SSSS-B--HHHHHHH-SEEEE-----TTTTT-B-HHHHTTS-TT-EEEE-S-GGGB-HHHHHHHHTTTSSEEEESS-</t>
  </si>
  <si>
    <t>----------HHHHHHHHHHHHHHT-GGGHHHHSSEEEEETTEEEEEEEEEEEE-TTS-EESS-SS---EEEEEEEETTEEEEEEEE----------</t>
  </si>
  <si>
    <t>----------EEEEEE-SS-EEEEETTEEEEE---EEEEEEEETTEEEEEE--BTTTTB--BB-SEEE--TT--HHHH---HHHHHHSEEEEEEEEEEEES-TTTB--EEEEEEEEEEEE-----------EEEEE-HHHHHHHHHTTS--B-HHHHHHHHHHHHHT---</t>
  </si>
  <si>
    <t>---EEEEEEEEEETTS---HHHHHHHHHHHHHHHHHHHTT-EEEEEEEEE--SHHHHHHHHHTT--HHHHHHHHHHHHHHHHHHTT---SEEEETTSHHHHHHHHHHHHHHHHTT-EEEEEEEEEEETTTTEEE-TTTSBTTB-TTT-SB-EEEEEEEEEE-GGGGHHHHHHHHHH-TTSBSSHHHHHHHHHHTTS----EE-EEETTT--SS-EETTEEEEEE-HHHHHHTHHHHTTTTTT-HHHHHHGGGEEE</t>
  </si>
  <si>
    <t>---HHHHHHHHHHHHHHHHHHHHHHHTT--SSSHHHHHHHHHSTTTT-S----SHHHHHHHHHHHHHHHHHHHS--TTTTTTTTTTHHHHHHHHHHHHHHHHHHHHHHTT--HHHHHHHHHHHH---HHHHHHHHHHHTGGGSHHHHHHHHHHHHHHHHHHHHHHHHHHHHHSTT--HHHHHHHHHHHHHHHHHHHHHHHTSTTS-GGGSS-S-HHHHHHHHHHHHHHHHHHTTS-GGGTSHHHHHTTSSSTTTT</t>
  </si>
  <si>
    <t>--HHHHHHHHHHHHHHHS-TTBS--TT-SEEEEEE-TTT--EEEEEEEEETTEEEEEEEEEE--HHHHHHHHHHHHHHTTSBHHHHHHHHHHHHHHHTT-----GGGGGGGGGGGGGG-GGGHHHHHHHHHHHHHHH-</t>
  </si>
  <si>
    <t>----------------------------------HHHHHHHHHHHHHHHHHHHHHHHHHHHTTTTT--EEEEEEE--TT--EEEEEEE--TTS-TT-------EEEEEEEEETTEEEEEEEESTT------EEEEESSSSEEEEEEEEEEETTEEE-SSEEEEE-SS-EES-EEEEEEEEEEEE--TT------TTTT----TT--HHHHT------SS-EEEEEEEEEE-GGG--</t>
  </si>
  <si>
    <t>--HHHHTT-TTSEEEEEEEEEETS-HHHHHHHHHH---EEEE-TTSTTGGG---TEEEEEE-----SSSS----SS--GGG-BTTTB--SSHHHHHHH--HHHHHHHHHHHHHHHHTTS---EEEEGGGGGGSHHHHHHHHHHHHHTT-EE--BS--TTS---GGGHHHHHHHHHH--S--BEEE--TTS-GGGHHHHHHHGGG--SEEEEEEE----S-HHHHTSTTHHHHHHHHHHHTSHHHHHHHHTSEE--</t>
  </si>
  <si>
    <t>---------------HHHHH-THHHHHHHHHHHHHHHHHHHHTTHHHHHHHTTT---HHHHHHHSTT---HHHHHHHHHHHHHTHHHHHHHHHHHHHHHHHHHT----HHHHHHHHHHHHHHHHHHHHHHHTTS--S-TT--TTB---HHHHHHHHHHHHHHHHHHHHHHHHHHHHHHTSTT----HHHHHHHHHHHHHHHHHHHHHHHHHHTHHHHHHTSSSEE-HHHHHHHHHHHHTHHHHHHHHHHHHHHHH</t>
  </si>
  <si>
    <t>--GGGS---HHHHHHHHTTT--S--HHHHHHHHHHHTT--EEEE--TTSSHHHHHHHHHHHH------TT---SEEEE-SSHHHHHHHHHHHHHH-TTS-EEEE-SSS-SHHHHHHHHH--SEEEE-HHHHHHHHHTT-S--TT--EEEEESHHHHHHHT-HHHHHHHHHHS-TTSEEEEE-SS--HHHHHHHHHH-SS-EEEE---------------------------------------------------</t>
  </si>
  <si>
    <t>-EEEEESS--HHHHHHHHHHHHHT--EEEEEGGG--EETTB--GGGTT--EEEE--S-HHHHHHHHHHHHHTT--EES-HHHHHHHHBHHHHHHHHHHTT-----EEEESSHHHHHHHHHHH-SSEEEE-SB-------EEE-SHHHHHHHHH-------TTTT-EEEEE----SS--EEEEEETTEEEEEEE-----------------B----HHHHHHHHHHHHHTT-SEEEEEEEEETTEEEEEEEESS--</t>
  </si>
  <si>
    <t>-EEEEE--SHHHHHHHHHHHHHT--SEEEEE-SSHHHHHHHHHHHHTTGGGS---EEEE--GGGGTT-SEEEE-------TT--HHHHHHHHHHHHHHHHHHHHHH-TT-EEEE-SSSHHHHHHHHHHHH-S-GGGEEE-TTHHHHHHHHHHHHHHHTS-TTTEE--EEBSSSTT-EE--TT-EETTEEHHHHHTT------HHHHHHHHHHHHTHHHHHHHHHS---HHHHHHHHHHHHHHHTT--EEEEEEEE</t>
  </si>
  <si>
    <t>----------TT-TT----SS---S--SHHHHHTTTTTHHHHHHHHHS-HHHHHHHHHTTT-B-TTSS--BHHHHHHTS-SSS---EEEEEEE---STT--SHHHHHHH-HHHHHHHHHHHHHHHTEEEEEEEE-TT-HHHHHHHHHHHHHHHHTTSSBSSTTSTT--BEEEEEE--S-GGGGSHHHHHHHHTTS------SSS-TTTSBGGGB-EEEEEHHHHHHHHHHHHS-HHHHHSSB-SS-BSEEEEEEE</t>
  </si>
  <si>
    <t>-----------------------EEEEE-S-HHHHHHHHHHHHHHH---EEEEE--HHHHHHHHHHHGGG---SEEEESSHHHHHHHHHTT-B----HHHHTSBSS---TT-SSEEEEEEEEEEEE-TTTS-GGGS-SSGGGHHHHHHHTT-TT-EEE-TT-HHHHHHHHHHHHHHHHHHHHHHHHHHHHT--EE-SSHHHHHHHHHHTS-SEEEEEHHHHHHHHHTT---EEE--STT-GGG-EEEEEEEEBTT</t>
  </si>
  <si>
    <t>---------------SHHHHHHHHHHHHHHHHTTTEEE-EEETTEEE--SSEEEEEETTEEEEEEEEEE---HHHHHHHHHHHHHHHHHHTTS-HHHHHHHHHHHHHHHHHTHHHHHHHHHHHH---HHHHHHHHHHHHHHHHHHHHHHHTT-SS------BTTEEEEEEEEE--EEEEE--SSSTTHHHHHHHHHHHHTT-EEEEE--GGGHHHHHHHHHHHHHHT--TTSEEE---STTHHHHHHHT-TT--E</t>
  </si>
  <si>
    <t>--HHHHHHTT----HHHHHHHHHHHHTT-S-HHHHHHHHHHHHHH---HHHHHHHHHHHHHHS-------SSEEEEEE----SS-----HHHHHHHHHHTT-EEEEEE---TTTT-SHHHHHHHTT--TT--HHHHHHHHHHHSEEEEEHHHH-GGGGGTHHHHHHH-S--HHHHHTTT--TT---EEEEE-SSGGGHHHHHHHHHHTT-EEEEEEETTBSS--SS-EEEEETTTEEEEE-GGGGT-----GGGG</t>
  </si>
  <si>
    <t>-EEEEEEESTTHHHHHHHHHHHHHHHHHHHT---EEEE---THHHHHHHSSSS-HHHHHHHHHSSEEEEEE---GGGTTS-GGG-HHHHHHHHHHHTTEEEEEEEEE--TT-GGGSSB-HHHHTT-EEEEEEE-S-STTS-SS-EE-SSEEEEEEEEEHHHHHHHHHHHHHHHHTTTSEEEEEE-TTT-HHHHHHHHHHHHHHTT-TTSEEEEEEHHHHHHHHHH-GGG--EEEE-HHHHHHHHHHHHHTTS-GG</t>
  </si>
  <si>
    <t>-----HHHHHHHHTTTTTTTT--BTTTB---TTTHHHHHTSTTHHHHHHHHHHT--BS--EETTEE---B----TTS-HHHHHHHHHHHHHHTTGGGSSSS-----HHHHHHHHSS---HHHHHHHHHHTT--</t>
  </si>
  <si>
    <t>-----------EEEEE-SSEEEEEETTEEEEEE--EEEEEEEETTEEEEEE--BTTTTB--BB-SEEE--TT--HHHHHHHHHHHHHSEEEEEEEEEEEES-TTTB--EEEEEEEEEEEE----------SEEEEE-HHHHHHHHHTTS--B-HHHHHHHHHHHHHT---</t>
  </si>
  <si>
    <t>--------GGGEEEE-EEESTTSSHHHHHHHHHHHHT-------------------------------EEEEEETTEEEEEE---SSTT-HHHHHHHHHH-S-EEEEEETTTBS-HHHHHHHHHHHHTT--EEEEEE-TTSTT--HHHHHHHHHHHH---EEE-EEEESSSTT--EEEETTTTEEEEESSTTS--EE-----HHHHHHHHHHHHHHHHHHHTT-HHHHHHHHHT----HHHHHHHHHHHHHTTS-</t>
  </si>
  <si>
    <t>-EEEEEIIIIIS-SSSS-STHHHHHHHHHHTT--EEEE-SS-HHHHHHTT--SSEEEGGGTEEEEETT-SS--SEEETTEEEEE-S--HHHHHHHHHHHHHHHTS---BGGGB-HHHHHHHHT--HHHHHHHT--SS-EEB---GGGHHHHHHHHHHTT-EEEE-SSSEEEESS--HHHHHHHHHHT-S-HHHHSSEEEEESSGGGHHHHHHSSEEEE-SSS---TT-B--SS-HHHHHHHHHHHHTGGGT----</t>
  </si>
  <si>
    <t>--EEEEEEEEEEESS-HHHHHHHHHHHHHHH-SSEEEEEEEEEEEEEETTEEEEEEEEEEEEEE----</t>
  </si>
  <si>
    <t>-----------------------EEEEE-S-HHHHHHHHHHHHHHH---EEEEE--HHHHHHHHHHHGGG---SEEEES-HHHHHHHHHTT-B----HHHHTSSSS---TT-SSEEEEEEEEEEEE-TTTS-GGGS-SSGGGHHHHHHHTT-TT-EEE-TTSHHHHHHHHHHHHHH-HHHHHHHHHHHHTT--EE-SSHHHHHHHHHHTS-SEEEEEHHHHHHHHHTT---EEE--STT-GGG-EEEEEEEEBTT</t>
  </si>
  <si>
    <t>--EEEEEEEETTEEEEES--S--SS---EETTTT--EEEEEEETTEEEEEE-S--TT--TT-EEE------EEEESS--SSSEEETTTEETHHHHHHH-S---TT----SS-SS--EE----S-SS----SS--EEEE--SSS-EEEE--SS--S-EEEE--S-EE-TTSEEEEESSS-EEES-EEEESSS-----------S----S-HHHHHHS---TT-EEE----TTTTTHHHHHHHHHHSS-S-B----B</t>
  </si>
  <si>
    <t>---------HHHHHHH------B-S----HHHHHHHHHHHTT---GGG---EEEEEE--HHHHHHHHHHTTT-THHHHSSEEEEEEE-HHHHHHTGGGTS-TT--THHHHHHHHHHHHHHHTS-HHHHHHHHHHHHHHHHHHHHHHHHHTT-EEEEE--S-HHHHHHHHT--TT-EEEEEEEEESBSS---------HHHH----</t>
  </si>
  <si>
    <t>--B----S-EEEEEEE-STTSSHHHHHHHHHHHHHHH-TT-----HHHHS-SHHHHHHTS--S-EEEEEE-SS-EEEEEE---SGGGHHHHHHHHTT-SSEEEEEETTT-S-HHHHHHHHHHHHTT---EEEEEE-GGG---HHHHHHHHHHHHHHHHHTTS-TTTS-EEE--HHHHHHHHHH-TT--TTS-HHHHHHHHHHHHHHHHS------SSS--EEE--EEEEETTTEEEEEEE--BSEE-TT-EEEEE</t>
  </si>
  <si>
    <t>------GGGTT--THHHHHHHHHHHHGGG-GGGGGGGGGGGS-SEEEEEEEEEE-TTS-EEEEEEEEEEEE-TTSSEE--EEE-TT--HHHHHHHHHHHHHHHHHHT-S--EEEEEE---GGGS-HHHHHHHHHHHHHHTTTT-BTTTEE----TT--HHHHHHHHHHHHHHHTS--GGGSSS--GGGT--SS-TTHHHHHHHHHHHHHHHHTT--STT-EEEEE--SHHHHHHHHHHHTTT-EEEEEE-SS-EE</t>
  </si>
  <si>
    <t>-HHHHHHHHHHHHHHHHHHHHHHHHHHHHHHHHHHHHHHHHHHHHHHHHHHHHHHHHHHHHHHHHHHHHHHHHHHHHHHHHHHHHHHHHHHHHHHHHHHHHHHHHHHHHHTTTTTTHHHHHHHHHHHHHHHHHHHHHHHHHHHHHHHHHHHHHHHHHHHHHHHHHHHHHHHHHHHHHHHHHHHHHHHHHHHHHHHHHHHHHHHHHHHHHHHHHHHHHHHHHHHHHHHHHHHHHHHHHHHHHHHHHHHHHHHHHHH</t>
  </si>
  <si>
    <t>----------------TTHHHHHHHHHHHHHTT-EEEEE--SSHHHHHHHHHHHHHHHHTT-EEEEE---TTTS-SS--GGGHHHHHTT-SEEEESS--TT-GGGHHHHTTS--EEEEE--S---SS--SSEEE-GGGSTT------HHHHHHHHHHHHHHTTT----GGGHHHHHHHHHHTT---SSHHHHHHHHHHHH-TT-S-HHHHHHHHHTT--S-SHHHHHTHHHHHHHHHHTT-HHHHHHHHH---HH</t>
  </si>
  <si>
    <t>--EEEEEESSSEEEEEEE-S--SS---EEEEE---HHHHHHHHHHHHHHHT--EEEEE------SSS---SSTTHHHHHHHHHTT-EEEEE--S----</t>
  </si>
  <si>
    <t>-EEEEEES-HHHHGGGHHHHHHTT--EEEEETTEEEEEESS----SS--EEEE--HHHHHHHHHHH---EEETTEEEE-TT----SSSEEEE-----------SHHHHHHHHHHHHH--TT-EEEEET-TTSHHHHHHHHTT-EEEEEES-GGGHHHHHHHHHHTT---EEEES-HHHHGGG--EEEEEEE--HHHHHHHHHHHHHHEEEEEEEEEEEEEGGGHHHHHHHHHHTT-EEEEEEEETTEEEEEEE-</t>
  </si>
  <si>
    <t>-----------HHHHHHHHHHHHHT-----B--SSS----GGGTTEEEEEE-SS-EEEEEE-TTS-SSSSTTT-------------------</t>
  </si>
  <si>
    <t>-EEEEEES-HHHHGGGHHHHHHTT--EEEEETTEEEEEESS----SS--EEEE-----HHHHHHHH---EEETTEEEE-TT----SSSEEEE---SSSS-SS-SHHHHHHHHHHHHH--TT-EEEEES-TTSHHHHHHHHTT-EEEEEES-GGGHHHHHHHHHHTT---EEEES-HHHHGGG--EEEEEEE--HHHHHHHHHHHHHHEEEEEEEEEEEEEGGGHHHHHHHHHHTT-EEEEEEEETTEEEEEEE-</t>
  </si>
  <si>
    <t>----EEEEEEEEBTTS-EEEEEES-GGGGGG--EEEE-TT-TTTGGGTT-EEE-TTSS-EEEEEE-TT--TTSTTSEEEE-TTT-HHHHHHHHHHT-----SB-TTSBB-STTS-GGGTTSBHHHHHHHHHHHHHHHT-EEEEEE--</t>
  </si>
  <si>
    <t>---------EEEE--STTHHHHHHHHHHTT-EEEE---B-SS-EE-TTHHHHHHHHHT--SEEEE--HHHHHHHHHHHHHTT---HHHHHTSEEEESSHHHHHHHHHTT---SEE-SSSGGGGGGG-----EEEEEE-SSS--HHHHHHHHHTTEEEEEE-SEE--B-HHHHHHHHHHHHTT--SEEEESSHHHHHHHHHH-S-HHHHHHHHHTTSEEEEESHHHHHHHHHTT---SEEETT--HHHHHHHHHHH</t>
  </si>
  <si>
    <t>-----------SHHHHHHHHHHHHHHHHH--SEEEEEETT--EEEEEE-TTS---S-HHHHHHHHHHHHHHTHHHHHHTTSSS-SEEEEE-SS-EEEEEESSTTEEEEEEE-TTS-HHHHHHHHHHHHHHHHHHHHHHH--------------------------</t>
  </si>
  <si>
    <t>--EEESS-EEEEEEETTEEEEEEEEE-SSHHHHHHHHHHH--TTSSEEEEEEEETTEEEEE-TTSSTTSSHHHHHHHHHHTTB-SEEEEEEEE--SS--HHHHHHHHHHHHHHHHHHHS-EEE---EEEEEEEE-GGGHHHHHHHHHHTT--EEEEEETTEEEEEEEEEHHHHHHHHHHHHHHTTT--EE-</t>
  </si>
  <si>
    <t>---EEEEEEEE---EETTSTTTTS-HHHHHHHHHHHHHHHHT--GGG--EEEEE-S--SSTTTTTHHHHHHHHTT--TT-EEEEEE-GGGHHHHHHHHHHHHHHTTS-SEEEEEEEEESSS--EEE----SSS--S-EEEEETTSS--S--HHHHHHS----HHHHHHHHHHHHT--HHHHHHHHHHHHHHHHHHHHTTTTTTTB--EEEEETTEEEEE-S-S---TT--HHHHHHS-BSSSTT-S-BGGGB---</t>
  </si>
  <si>
    <t>--EEEEEE-GGGHHHHHHHHHHTHHHHTTS-EEE-HHHHHHHHHHH----EE---TTTTHHHHHHHHHHTT-EEEEEEE--TTS--TTHHHHHHHHHHHHHTT--EE-SHHHHHHHHHHHHHT---</t>
  </si>
  <si>
    <t>----------EEEEEE-SSEEEEEETTEEEEEE--EEEEEEEETTEEEEEE--BTTTTB--BB-SEEE--TT--HHHHHHHHHHHHHSEEEEEEEEEEEES-TTTB--EEEEEEEEEEEE-S-------SSEEEEE-HHHHHHHHHTTS--B-HHHHHHHHHHHHH----</t>
  </si>
  <si>
    <t>---B----S-EEEEEEE-STTSSHHHHHHHHHHHHHHH-TT-----HHHHS-SHHHHHHTS--S-EEEEEE-SS-EEEEEE---SGGGHHHHHHHHTT-SSEEEEEETTT-S-HHHHHHHHHHHHTT---EEEEEE-GGG---HHHHHHHHHHHHHHHHHTTS-TTTS-EEE--HHHHHHHHHH-TT--TTS-HHHHHHHHHHHHHHHHS------SSS--EEE--EEEEETTTEEEEEEE--BSEE-TT-EEEE</t>
  </si>
  <si>
    <t>------S-EEEE----STT----SS-HHHHHHHHHHT-EEEEETTTTGGGT--HHHHHHTT-EEE-TTTTTTT-SEEE-SS---HHHHTT--TT-EEEE---HHHHHHHHHHHHHTT-EEEEGGG---SGGGGGG-HHHHHHHHHHHHHHHHHHHH-SS-SS-EEETTEEE---EEEEES-SHHHHHHHHHHHHTT-EEEEE-S-HHHHHHHHTTT-EE---SS-------------HHHHHHHHHHHHHHHHT-</t>
  </si>
  <si>
    <t>-------SEEEEE--GGG--SSSSS--SSHHHHHHHHHHHHTT--EEE----S-B-TT--TTSBS-SS---GGG--SHHHHHTTS---------SSB--HHHHHHHHHHHHHHHHHHHHHH--HHHHHHHHHHHHHHHHHHHHHHHHHHHHHHTTT--GGGS-HHHHTT-HHHHHHHHHHTHHHHHHHHHHHHHHHHHHHHHHHHHHHTT-EEEEEE-SS--SSSHHHHH-GGGB-B-TTS-BSEEEEE---SS-</t>
  </si>
  <si>
    <t>-EE----------------HHHHHHHHHHH-SEEEE------EEEE-SHHHHHHHHH-SS-B--SHHHHHHHHHH-S-TTT--HHHHHHHHHHH-GGGSHHHHGGGHHHHHHHHHHHHHT--S--EEHHHHHHHHHHHHHHHHHHSS---HHHHHHHHHHHHHT-------------HHHHHHHHHHHHHHHHHTTGGGSTTGGGS-HHHHHHHHHHHHHHHHHHHHHHHHHHHHHHTT-HHHHHHHHH-HHHHH</t>
  </si>
  <si>
    <t>------TTHHHHHHHHHHHHTTT---SS-----EEEEEE------SS-BHHHHHHHHHHHHHHHHHHHHT-EEE----B---SHHHHHHHHHH---HHHHHHHHHHHHHHHHHHTT----GGG--BTTSHHHHHHHHHHHHHHHHTT-EEEE--------------------------------------EEEE-GGGGHHHHHHTTTT--S-HHHHHHHHHHH-EEEEEEEEEEBTT-S-EEEEEES-GGGGGG</t>
  </si>
  <si>
    <t>-EEEEETTTEEEEEETTEEEEESSTT--EEEEEEEGGGS-EE-S---S-EEEE-S-B----------------SS--EEEE-GGGEE---BTTBHHHHS--EEE-SS-S-EE--EEEEEEE-S-BSS--HHHHGGGEEEEEEEE--EEHHHHHHSSSSHHHH-STT-EEEEEEEESS--TTS-EEEEEETTEEEEEEEGGGBSS-HHHHHHHHHTTS-B-TT-EEE----S---B--TT-EEEEEETTTEEEEEE</t>
  </si>
  <si>
    <t>-HHHHHHHHHHHHHHHHHHHHHHTTTTTTTTHHHHHHHHHHHHHHHHHHHHHHHHHHHHHHHHHHHHHHHHHHHHHHHHHHHHHHHHHHHHHHHHHHHHHHHHHHHHHHHHHHHHHHHHHHHHHHHHHHHHHHHHHHHHHHHHHHHHHHHHHHHHHHHHHHHHHHHHHHHHHHHHHHHHHHHHHHHHHHHHHHHHHHHHHHHHHHHHHHHHHHHHHHHHHHHHHHHHHHHHHHHHHHHHHHHHHHHHHHHHHHHH</t>
  </si>
  <si>
    <t>---TTSGGGGGG-TT-HHHHHHH-TT-S---SS---SSEEEEEEGGGHHHHHHHT--S--SSSEEEEEE-SS-TTS-STT------TT-EEEEEESSTT-SEE----TTHHHHHHHHHHHHTT-HHHHHHHHHHHHHHHTTTSTTS-GGG-HHHHHHHHHTTSEEEEE-TT-THHHHHHHHHHHHTT----B---SSHHHHHHHTTSS-GGGGTTEEEEEES-SHHHHHHHHHHTTTSSEEEEE---SSSHHHHH</t>
  </si>
  <si>
    <t>---HHHHHHHHHHHHHSGGGSSSGGGG-TTT-S----EEEEEBTEEEETT--EEEESSGGGTT-TT-BT-HHHHHHHHHHHHT-S--SS--HHHHHHHHHHHHH-TT--EEEEESSHHHHHHHHHHHHHHHH---EEEEETT------GGGSEE--SSS--B-EESSTT--HHHHTTEEEE-TT-HHHHHHHHHHHGGGEEEEEE-SSB-TTS-B---HHHHHHHHHGGGGT-EEEEE-TTTTTTSSTTHHHHHH</t>
  </si>
  <si>
    <t>---------------SHHHHHHHHHHHHHHHHTTTEEE-EEETTEEE--SSEEEEE-TTSTTSEEEEEE---HHHHHHHHHHHHHHHHHHTTS-HHHHHHHHHHHHHHHHHTHHHHHHHHHHHH---HHHHHHHHHHHHHHHHHHHHHGGGG-SS-------TTEEEEEEEEE--EEEEE--SSSTTHHHHHHHHHHHHTT-EEEEE--GGGHHHHHHHHHHHHHHT--TTSEEE----TTTHHHHHHH-TT--E</t>
  </si>
  <si>
    <t>-----EETTTTEEEEEEEEE-STTSSHHHHHHHHHHHS-GGGB--EEEEE-SS-EEEEEEE--TTS--BTTBEEEEEEEE--S--S-SHHHHHHTTT--EEEEEE---GGGHHHHHHHHHHHHHHHHHTT--TTSS-EEEEE----STT---HHHHHHHH-TT--S-EEE-BGGGTBTHHHHHHHHHHHHHHHH----</t>
  </si>
  <si>
    <t>------SEEETTEEE-GGG----TT-HHHHH--EEE--EEEEEETTEEEEETHHHHHHHHHHHHHHTT---SS-HHHHHHHHHHHHHHTT-SSEEEEEEEE--SS--SS--GGG-S-EEEEEEEE-----------S-EEEEE-SS----TTTS-TTS-BGGGHHHHHHHHHHHHHTT-SEEEEE-TTSSEEEESS-EEEEEETTEEEEE--TTS---HHHHHHHHHHHHTT--EEEE---HHHHHT-SEEEEEE</t>
  </si>
  <si>
    <t>-EEEE-SSEEEEEE--GGGT----HHHHHHHHHHHHHHHH-TT--EEEEEESSS-SB----HHHHHHHTTS-HHHHHHHHHHHHHHHHHHHH-SS-EEEEE-S-EETHHHHHHHTSSEEEEETT-EEE--HHHHT---HHHHHHHHHHS-HHHHHHHHHH--EEEHHHHHHHTS-SEEE-TT-HHHHHHHHHHHHHHS-HHHHHHHHHHHHHGGGS-HHHHHHHHHHHHHHGGG-HHHHHHHHHHHTTS----</t>
  </si>
  <si>
    <t>---SS--EEHHHHHHHHHHT--SSS--EEEEEEEESS-TTSGGG--EEEEE-TTTT-SS--EEEE--TTHHHHHHTTT-SB--SHHHHHHHHTT----SEEEE-HHHHHHHHHHHHHHHGGGT----GGGT-BSS-HHHHHHHHHHTEEEEE--SSSEEEEEEEETTS-HHHHHHHHHHHHHHHHTT--SS--S-SEEEEEEE-SS-S---EETT-</t>
  </si>
  <si>
    <t>-----HHHHHHHHHHHHHHHHHHHHHHHHHHHHHHHHHHHHHHHHHHHHHHHHHHHHHHHHHHHHHHHHHHHHHHHHHHHHHHHHHHHHHHHHHHHHHHHHHHHHHHHHHHHHHHHHHHHHHHHHHHHHHHHHHHHHHHHHHHHHHHHHHHHHHHHHHHHHHHHHHHHHHHHHHHHHHHHHHHHHHHHHHHHHTEEEEEEEEEEEEEEEEEE----</t>
  </si>
  <si>
    <t>---------EEEE-TT--EEEE---TT-EE--TT--EEHHHHHHH-TT-EEE-STT-EEEEE---HHHHHHHS--SS----HHHHHHHHHHTT--TT-EEEEE--TTSHHHHHHHHHH-TTSEEEEEES-HHHHHHHHHHHHHH-----EEEEES-GGG----TT-EEEEEEESS-GGGGHHHHHHHEEEEEEEEEEES-HHHHHHHHHHHTTTTEEEEEEEEEEEEEEEEETTEEEE-SS------EEEEEEE-</t>
  </si>
  <si>
    <t>---EEEEETTTSHHHHHHHHHHHHTT-EEEEEESS-HHHHHHHT-EEEE--TTTS-HHHHHHHHHHHHTS--EEEE---------TTT--HHHHHHHHHHHTHHHHHHHHHHHHHHHHHT-EEEEEE--GGGTS--TTS--HHHHHHHHHHHHHHHHHHHHHGGGTEEEEEEEE-SB-SSTTHHHHH-HHHHHHHHTT-TTSS-B-HHHHHHHHHHHTSGGGTT--S-EEEESTTTTT-</t>
  </si>
  <si>
    <t>-----------------HHHH-THHHHHHHHHHHHHHHHHHHHTTHHHHHHHTTT---HHHHHHH-TT---HHHHHHHHHHHHHTHHHHHHHHHHHHHHHHHHHT----HHHHHHHHHHHHHHHHHHHHHHHTTS--STTTT-TTB---HHHHHHHHHHHHHHHHHHHHHHHHHHHHHHHSTT----HHHHHHHHHHHHHHHHHHHHHHHHHHTHHHHHTTSSSEE-HHHHHHHHHHHHTHHHHHHHHHHHHHHH</t>
  </si>
  <si>
    <t>---------STTT--S-HHHHHHHHHHHHHHHHH-S-----EEE--TT---HHHHHHHHHHHT--EEEE-TTT--SHHHHHHHHTTT--TT-EEEETTTTS--HHHHHHHHHHHHHSEEEE--SSSSS---EEEE----EEEEEES--SS-S-STTTT-S-EEE-----HHHHHHHHHHHHHTTT----HHHHHHHHHHS-S-HHHHHHHHHHHTTTSTTTS-S---HHHHHHHHHHHT--TT---HHHHHHHHH</t>
  </si>
  <si>
    <t>----------------EEEEEEESBSBSS--EEEEEETTEEEEE----B---TTSTT--EEEE--HHHHHTGGGEEEEE-----HHHHTTHHHHHHHHH-S---SEEEEEHHHHHHHHHHHHHTT--STTSEEEEE-TT-EEEETTTEEEEEEE---SSSS-EEEEEEETTEEEEE--S----SS-TTS-----HHHHHHHHH--SEEEEE-TTTT--S----HHHHHHHHHHHHHH-SS-EEEE--TT-HHHHH</t>
  </si>
  <si>
    <t>-----EE-----BSS---SS-TTHHHHTTTT--SHHHHHHHHTTTSSSSS-B--B--EE-SSS-B---B----THHHHHHHHT-SS----SSSS--S-B-HHHHHHHHTTT-SS-S--SHHHHHTTTTTTGGGTT--B-S--S----</t>
  </si>
  <si>
    <t>-------TT-GGGGS--B-----TTHHHHHHHHHHHHHHTT-SEEEGGGGT--BSEEEEE--------------TTT-S-EEEEEEEEEEEEE--EEEEE--TTSTT--EEEEEE-SEEEEEEE-TTS-EEEEEEEHHHHHHHHHHHHHHTT--GGGGS-HHHHHHHHHHTHHHHHHHHHH-----------</t>
  </si>
  <si>
    <t>--STTTTEEEE---HHHHHHHTTTEEEEEE-TT--HHHHHHHHHHHT---EEEEEEEEE--SSSSTTTTSS-S--EEEEEEEE-TT---HHHHS--</t>
  </si>
  <si>
    <t>--EEEEEE-HHHHHTT-HHHHHHHHHHHT-EEEEEEEE---HHHHHHHTGGGSSSSSHHHHHHHHTSS-EEEEEEESTTHHHHHHHHH--SSTTT--TTSHHHHH---STT-SEEE-SSHHHHHHHHHHHS-GGG--</t>
  </si>
  <si>
    <t>--EEEEEEE-HHHHTTSS---HHHHHHHHTTTBS-B--EEEEE-S-HHHHHHHHHHHHHHEEEEEEES--SSSTT--HHHHHHHHHT---EE-HHHHHHHHHHHHTTT----GGGGGGGEE-TTEEEE--TTSS--EEEEEETTEEEEEE-SSHHHHHHHHHHHGGGS---B--EEEEEEEE-S--HHHHHHHHGGG--B-SSEEEEEEEETTEEEEEEEEEHHHHHHHHHHHHHHTTTTEEEETT--HHHHHHH</t>
  </si>
  <si>
    <t>-EEEEEE---BHHHHHTB--SSS---B-HHHHHHHHHHTTTS----EEE-SSHHHHHHHHHTT---EE-GGGS----GGGTT-BTTTS-HHHHHHHHHT-S---TTS--HHHHHHHHHHHHHT--S-EEEEE-HHHHHHHHHHTTS-----TT-EEEEETTTEEEEEE---------</t>
  </si>
  <si>
    <t>--EEEE-TT--HHHHHHHHHHHHHHTSEEEEEE-SHHHHHHHHHHHHHHHHHHGGGTEEEEEEEEEEEEEETTEEEEEEEEEEEEEE---</t>
  </si>
  <si>
    <t>--HHHHHHHTT----TT--SS------SB---SSHHHHHHHHHH--S-SBTTT--HHHHHHHHHHHHHHT-SEEEEESSHHHHHHHHHHTT--TT-EEEEETT--HHHHHHHHHTTTTTT-EEEEE-SSHHHHHHH--TTEEEEEEESS-TTT-----HHHHHHHHHHHT-EEEEE-GGGTTTTS--GGGGT-SEEEEETTTTTT-SS----EEEEE---SGGGGSGGGG---------HHHHGGGHHHHHHHHH</t>
  </si>
  <si>
    <t>-HHHHHHHHTHHHHHHTT--S-HHHHHHHHHHHHHHHHT-S-TTS-SEEEEEES-SSSSHHHHHHHHHHHHHS-GGGEEEEEGGG--STTHHHHHH---TTSTTTTT--HHHHHHHH-SSEEEEEETGGGS-HHHHHHHHHHHHHSEEE-TTS-EEE-TTEEEEEEESTTHHHHHTTTTS---SSTHHHHTHHHHHHHS-HHHHTT-SEEEE-----HHHHHHHHHHHTHHHHHHHHTTT-EEEE-HHHHHHHHH</t>
  </si>
  <si>
    <t>--HHHHHHHHHHHHHHHHT--GGG--TT-BTTTTT---HHHHHHHHHHHHHHH-----HHHHHH--BHHHHHHHHHHHH-</t>
  </si>
  <si>
    <t>---SS-GGG--GGGTT-EEEEEEEEEEEEE-SS-EEEEEEETTEEEEEEE-TTSTTHHHHTT--TT-EEEEEEEEEE-SS--TTSTTTTEEEEEEEEEEEE-----SS--SSGGGT-------HHHHHHTHHHHTTSHHHHHHHHHHHHHHHHHHHHHHHTT-EE----SSB---SSSS---EEE-TTSTTEEEE--S-SHHHHHHHHHTT-SEEEEEEEEE------SS--SEEEEEEEEEES--HHHHHHHHH</t>
  </si>
  <si>
    <t>----------------------EEEEEESS-HHHHHHHHHHHHHHH--EEEEEE--HHHHHHHHHHHGGG----EEEES-HHHHHHHHHTT-B----HHHHTSSSS---TT---EEEEEEEEEEEE-TTT--GGGS-SSGGGHHHHHHHTT-TT-EEE-TT-HHHHHHHHHHHHHH-HHHHHHHHHHHHTT--EE-SSHHHHHHHHHHTS-SEEEEEHHHHHHHHHTT---EEE--STT-GGG-EEEEEEEEBTT</t>
  </si>
  <si>
    <t>---EEEEEE-STTSSHHHHHHHHHHHHHHTT--EEEEETTTSS-TTHHHHHT-TT--HHHHHHHHHHHHHHHHHHTHHHHHHTT-EEEEES-HHHHHHHTTTTT---HHHHHHHH----TT---SEEEEEE--GGG--------------SHHHHHHHHHHHHHHHHHSTTTEEEEETTS-HHHHHHHHHHHHGGG--</t>
  </si>
  <si>
    <t>-TTHHHHHHHHHHHHHHHTTSS-SS--EEEEE-SSSEEEEBSSS-GGG--GGGEEE--SSS---TTB-TTHHHHHHHHHSS---EEEEE--HHHHHHHTT-SEE--SSHHHHHHSS-EEEE--------HHHHHHHHHHHHH-SEEEETTTEEEEEE--SSHHHHHHHHHHHHHHHHHHHHHHHHHHHHTT---------</t>
  </si>
  <si>
    <t>-EEEE-S-SSSSS---EEEEETTEEEEE------TTGGGGGSS--SS-GGG-SEEE-S--SHHHHTTHHHHHHTT--S-EEE-HHHHHHHHHHHHHHHHS-SS-SS-HHHHHHHHHTEEE--TT--EEETTEEEEEEE--SSTT-EEEEEEETTEEEEE----B-TTSSSS----B----SEEEEE-TT-SS----HHHHHHHHHHHHHHHHHTT-EEEEE--TTTHHHHHHHHHHTTGGGS----EEE--HHHH</t>
  </si>
  <si>
    <t>---EEEEE--EEEET---SS-S-GGGTTTSSS-SHHHHHHHHHHHHHH-SEEEE--EEEETTTEEE----SSTTHHHHHHHHT----SS--S---SSEE-HHHHHHHHHTT-SSSS--SHHHHHHHHHHHHHHHT-EES--------</t>
  </si>
  <si>
    <t>--EEEEEEEEETTSSSHHHHHHHHHHHTT-EEEEEEEEEEEEETTEEEEEEE--HHHHHHHHHHHHHHS--SEEEE----SHHHHHHHHHHHHHTT--SEEE--------------HHHHHHHHHHTGGG-SEE--BHHHHHHHH-S---SHHHHHHHHHHHHTTS-S-EEEEEEE-----EEEEEEETTEEEEEEE-----S--TTHHHHHHHHHHHHHHTT--HHHHHHHHHHHHHHHHHT----SSSS----</t>
  </si>
  <si>
    <t>-EEEEE--SHHHHHHHHHHHHTT--SEEEEE-SSHHHHHHHHHHHHTTGGGS---EEEE--GGGGTTEEEEEE-------TT--HHHHHHHHHHHHHHHHHHHHHH-TT-EEEE-SSSHHHHHHHHHHHH---GGGEEE-TTHHHHHHHHHHHHHHHTS-GGGEEEEEEBSSSTT-EEEEEEEEETTEEHHHHHHTTT----HHHHHHHHHHHHTHHHHHHHHHS---HHHHHHHHHHHHHHHTT--EEEEEEEE</t>
  </si>
  <si>
    <t>------HHHHHHHHHHHT----------EE--HHHHHHHHHHH----S-EEEE--TTTHHHHHHHHTT--EEEEES-GGGHHHHHHHTTTS--EEEES-TTTS-GGGS-TTEEEEEE--HHHHHHHHHHHHHHT-EEEEEEEEEHHHHHHHT--TTSTT-SHHHHHHHHHEEEEEEEEE-GGGEES--SS-EEEEEEEE-S----HHHHHHHHHHTTSTTS-HHHHHHTTT--HHHHHHHHHHTT--TT--GGG-</t>
  </si>
  <si>
    <t>-EEEEEEEEE-TT--EEEEE-TTS-EE--EE---TT--HHHHHHHHHHHHH--EEEEEEEEEEEEEE-TTS-EEEEEEEEEEEES-----TT--EEEEE-HHHHHHHB--HHHHHHHHHHHHH---</t>
  </si>
  <si>
    <t>-EEEEEES-HHHHGGGHHHHHHTT--EEEEETTEEEEEESS----SS--EEEE--SS-HHHHHHHH---EEETTEEEE-TT----SSSEEEE----SSS-SS-SHHHHHHHHHHHHH--TT-EEEEES-TTSHHHHHHHHTT-EEEEEES-GGGHHHHHHHHHHTT---EEEES-HHHHGGG--EEEEEEE--HHHHHHHHHHHHHHEEEEEEEEEEEEEGGGHHHHHHHHHHTT-EEEEEEEETTEEEEEEE-</t>
  </si>
  <si>
    <t>-------HHHHHHHHHHTT-SSTGGGGTTS-GGGSS----------HHHHHHHHHHHHTTS---TT----SS-------HHHHHHHTSHHHHS-----SGGG-HHHHHHHHHHHHHHHHHHTSSEE-S-BSSHHHHHHHHHHHHHHHHT--EEEEETTS-HHHHHHHHHHHHHHT-EEEEE--BTTB-------TTEEEEEEESS-TTSB----HHHHHHHHHHT-EEEEE--TTGGGTB--HHHHT-SEEEEE-</t>
  </si>
  <si>
    <t>-EEEEEE----TT-EEEEEE--STTHHHHHHHHHHHHSTT--EEEEEE--STT-EEEEEES-HHHHHHHHHHHHHH--TTEEEEEE-TT--HHHHHHHHHH-TT--EEEEEESS-EEEEEEEETTEEEEEEEEES----EE--HHHHHHHHHHHHHHTS--</t>
  </si>
  <si>
    <t>-----TT-EEEEEEE--GGGEEEETTTEEEEEEE-HHHHHHHHHHHHHHHHTTT--TTEEEEEEEEEEEE-S---TT-EEEEEEEEEEEETTEEEEEEEEEETT--EEEEEEEEEEEEEHHHHHHHHHHHHHHHHTT----</t>
  </si>
  <si>
    <t>-----------EEEEE-SSEEEEEETTEEEEEE--EEEEEEEETTEEEEEE--BTTTTB--BB-SEEE--TT--HHHHHHHHHHHHHSEEEEEEEEEEEES-TTTB--EEEEEEEEEEEES-----TT--SEEEEE-HHHHHHHHHTTS--B-HHHHHHHHHHHHHT---</t>
  </si>
  <si>
    <t>----HHHHHHHHHHHHHTTT---TT-EEEEEE-TT-HHHHHHHHHHHHHTT-SEEEEEE--HHHHHHHHHHS-TT-TT---HHHHHHHHHHHHTT-EEEEEE---GGGSTTS-HHHHHHHHHHHHHHHHHHHHHHHTTSS-B-BEE---TTTHHHH---S-HHHHHHHHHHHHHHH--------HHHHHHHHHHHHHHHHHHHHTT-SEEEEEETTEEEEEE--TTB--EESS---SSS----SBSS---EEE--</t>
  </si>
  <si>
    <t>---EE--TTTHHHHHHH-SEEEEEEE-TT-HHHHHHHHHHHHHHHHTBTTBEEEEEETTT-HHHHHHTT--SSSEEEEEETTEEEEEEES---HHHHHHHHHTT-----</t>
  </si>
  <si>
    <t>-EEE-SSBSS-----SS--HHHHHHHGGGTTSTTSHHHHHHHHHHHHHH-S-TTTTHHHHHHHHHHHHHHHHHHHHHHHHHHHHH-SSTT-S------GGG-TTGGGGSSS-SHHHHTSSSS--SB-TTS-B-BGGG----S-HHHHHHHHHHHHHHHHHHHHHHHTT---HHHHHHHHHHHHHHHHHHHHHHHHHHHHH---GGGG-SSSSS-GGGSHHHHHHHHTTTTTEEEE-SSS--TTGGGTS-SB-TTT</t>
  </si>
  <si>
    <t>----S-EEEE---SSGGGTTBGGGHHHHHHTTS----EEETTEEEEEETTEEEEEE-S-GGGTHHHHHHHHHHHT--GGGEEEEEEETTS-TT-EEEEES---TT-HHHHHHHHHHT-S-SEEEEEE----SSGGGHHHHHTSB--GGGHHHHHHHHHHHHHHHHHHHHH-HHHHHHHHTT------</t>
  </si>
  <si>
    <t>------EEE--HHHHHHHHHHHTTTTTT--SB--HHHHHHHHHHSB-TTS-B--S---EEESS--S--TT-EEEEEETTEEEEEEE--EEEE--HHHHHHHHHS---TTSHHHHHHHHT-SEEEEB-EEESS-----TT---HHHHHHHHHHTT--SEEEEEESS---HHHHHHHHHHHHHSSEEEEEEB-S---TTS--HHHHHHHHHHHHHHHS-GGGEEE--B-S-----THHHHHHHHHHHHHTT-SEEEE</t>
  </si>
  <si>
    <t>--------------------------SSEEEEEE---TT--S-B-----S-----GGGTTSTTS--HHHHHHHHT--TTSHHHHHH-STTHHHHHHHH--B--HHHHHHHHHHHHHHHHHTT-EEEEEE-S--SSSSHHHHHHTTHHHHHHHHHHT--EE--SGGGGG-HHHHHHHHHH--SEE--SS-EETTT--BSS-SEEEEEETTEEEEEEEE--TTHHHHS-GGGGTTEE----HHHHHHHHHHHHHTT-</t>
  </si>
  <si>
    <t>-EEEEEEEEE-SS--HHHHHHHHHHHHHHHHHHTT---GGGEEEEEEEE-TT--S--THHHHHHTT-TTS-EEEEE----TTS-SSEEEEEEEEE----GGG---EE-GGGGGG--------</t>
  </si>
  <si>
    <t>-EEEEEE----HHHHHTB--SS------HHHHHHHHHHTTTS-S--EEE-SSHHHHHHHHHTT---EE-GGGS----GGGTT-BSTTS-HHHHHHHHHT-S---TTS--HHHHHHHHHHHHHT--S-EEEEE-HHHHHHHHHHTTS-----TT-EEEEETTTEEEEEE---------</t>
  </si>
  <si>
    <t>---EEEEEE--STTHHHHHHHHHHHHHHHHHHHT--EEEEE---THHHHHHHSSSS-HHHHHHHHHSSEEEE-----GGGTT--GGGSHHHHHHHHHHHTT--EEEEEEE--TT-GGGSSB-HHHHTT-EEEEEEE-SSGGGT-SS-EE-SSEEEEEEEEEHHHHHHHHHHHHHHHHTTTSEEEEEE-TTT-HHHHHHHHHHHHHHHT-TTSEEEEEEHHHHHHHHHHSGGG-SEEEE-HHHHHHHHHHHTTTTT</t>
  </si>
  <si>
    <t>----HHHHH--EEEEETTEEEEE-TT-TTSS-HHHHHHHHH----SSEEEESS-TTS-TTGGGBTTBEEEEEE-BHHHHHHHHHTT---EE--GGGS-TT-EEEEEEE--GGG-HHHHHHHHHHHHHHEEEEEEEEEEEEGGGTHHHHHHHHHHHHS-EEEEEEETTEEEEEEE--S---------EEEEEEETTEEEEEEE-TT-TTTTS--HHHHHHHHHHHHHH-TTTTTT-EEEEET-TTSTTHHHHHHTT</t>
  </si>
  <si>
    <t>-EEE--TT-EEEEES---SSSHHHHHHHHHHHTT-EEEEEESSGGGHHHHHHHHHHTT--EEEE--TT-HHHHHHHHHHHHHHHSSEEEEEE------HHHHSS-GGG--HHHHHHHHHHHTHHHHHHHHHHTTTEEEEEEEEEEE-GGGTSB-TT-HHHHHHHHHHHHHHHHHHHHHGGGT-EEEEEEE--------------HHHHHHHHHHSTTSS---HHHHHHHHHHHHSGGGTT--S-EEEESTTGGGB</t>
  </si>
  <si>
    <t>----EEE-GGG-SB--HHHHHHHHTTS---TT-EEEEE-SS-EEEEEEEE--SS-EEEEEEEE----S-SS-EEEEEE--STTHHHHHHHHHHHTT-SEEEEEE-TT-S-S---HHHHHHHHHHHHHHHHHTT-SS--EE---EEGGG----SSEEEE-TT----HHHH--TTS-EEEEE--TT---HHHHHHHHHHTEEEE---SS---HHHHHHHHHHHHTGGGT-</t>
  </si>
  <si>
    <t>---------------------EEEEEEEEEEEEGGGHHHHHHHHHHTT----EEEEEB-TT---TT-S-STT-EEEEEEEE-HHHHHHHHHHHHHHTTTTS--EEEEEEEEEETGGGG-</t>
  </si>
  <si>
    <t>-HHHHTHHHHHHH-TTS--BTTTB---TTTHHHHHTSTTHHHHHHHHHHH-EES-EEETTEEE--EE---TTS-HHHHHHHHHHHHHTTSGGGSSTT-----HHHHHHHHTS---HHHHHHHHHHTT--</t>
  </si>
  <si>
    <t>--HHHHHHHHHHHHHTTS-------EE-STTSS-SEEEE-SHHHHHTTS-HHHHHHHHHHT----TTEEEEEEETTEEEEEE-HHHHHHHHHS-------EEEEEEEE-----TTS--BHHHHHHHHHHHHHHHHHHHTTEEEEEEEEE-TTSHHHHHHHHHHHHTT----SSS-HHHHHHHHHHHHHH-TTTGGGHHHHHHHHHHHHTTTTHHHHHHHHHHHHHHHHHTT---SEEEEHHHHHHTTHHHHHHHH</t>
  </si>
  <si>
    <t>-------HHHHHHHHTT-EETTTTEETTTTT-EEEEEEETTEEEEEE--SSSS--SS-HHHHHHHHHHHTSTT--EEEEEE--SS---GGGS-HHHHHHHT--</t>
  </si>
  <si>
    <t>------EEEEEEEEESS--SSGGGGHHHHHHHHHHHH-HHHHHHHHH-S----EEEE-------------EEEEEEEES-GGGGHHHHHH---------------EEEEEEE-STTT-TT-EE--HHHHHT----SEEEEEEEEEE-EEE-------EEE-S--HHHHHHHHHHHHHHH-SS---HHHHHHHHHHHHHHEEEEEEEEEEEEEEEETTEEEEEEEEEEEEEESS--HHHHHHHHHHHHHHHHH-SS</t>
  </si>
  <si>
    <t>-------S--SSHHHHHHHHHHHHH-HHHHHHTSS-EEEEEEEE--BGGGTBSS-EEEEEEEETTEEEE--EESSS---SEEEEE-HHHHHHHHHTSS-HHHHHHHTSS-B-SS-GGGTTTTSSHHHHHHHHHHHH-S-S---</t>
  </si>
  <si>
    <t>-------HHHHHHHHHHHHHHHHHHHHHHHHHHHHHHHHHHHHHHHHHHHHHHHHHHHHHHHHHHHHHHHHHHHHHHHHHHHHHHHHHHHHHHHHHHHHHHHHHHHHHHHHHHHHHHHHHHHHHHHHHHHHHHHHHHHT----</t>
  </si>
  <si>
    <t>---------EEEEEEEBS-GGGGT-SSEEEEEEES-GGGGGG--EEEE-TTSEEEEEEETTEEEEEEHHHHHHHH-TTS-EEEEEEGGGGTT-BB--SS----SS--BEEE-TT--SSSTTS-EEE-GGG-HHHHHHHHHTT------B-TTSBB-STT-TT-BHHHHHHHHHHHHHHTT-EEEEE--------</t>
  </si>
  <si>
    <t>--S-S-EEE--TTHHHHHHTTS--EEEESS-----EEEEEEETTEEEEEEEEEE---------------------------------EEEEEEEEEEEEEEEE-------------TT---</t>
  </si>
  <si>
    <t>--HHHHHHHHTT--SSGGGTT-SS----EE-TT-SEEEEES---HHHHHHS-SS-SHHHHHHHHHHHHHT--GGGSEEEES-SS--GGG----HHHHHHHHHHTHHHHHHHH--SEEEEBSHHHHHHHHTS---HHHHTT--EEETTEEE--B--HHHHHHS---STT-HHHHHHHHHHHHHHHHHH------------------</t>
  </si>
  <si>
    <t>-EEEEEES-TTTTGGGHHHHHHTT--EEEEETTEEEEEESS----SS--EEEE-----HHHHHHHH---EEETTEEEE-TT----SSSEEEE---SSSS-SS-SHHHHHHHHHHHHH--TT-EEEEES-TTSHHHHHHHHTT-EEEEEES-GGGHHHHHHHHHTTT---EEEES-HHHHGGG--EEEEEEE--HHHHHHHHHHHHHHEEEEEEEEEEEEEGGGHHHHHHHHHHTT-EEEEEEEETTEEEEEEE-</t>
  </si>
  <si>
    <t>-EEEEE---TT--HHHHHHHHHHHHHTT--EEEE---HHHHHHHHHHTT----EEE-TTS-EEE---HHHHHHHHHHHHTHHHHHHHHHHHHTT--EEEEETTGGG-EEE-B-SSEEEEETTEEEEES---BB---EE-HHHHHHHHHTT-EEEEE--EEETTS-EEB--HHHHHHHHHHHHT-SEEEEEESSSS-BTTTT-GGGB--EE---SSS----------HHHHHHHHHHHHHHTT-S-EEEEETTSSS</t>
  </si>
  <si>
    <t>-EEEE-S-SSSSS---EEEEETTEEEEE------GGGGGGGGS--SS-GGG-SEEE-S---HHHHTTHHHHHHTT----EEE-HHHHHHHHHHHHHHHHT-SS-SS-HHHHHHHHTTEEE--TT-EEEETTEEEEEEE--SSTT-EEEEEEETTEEEEE------TTSSSS---------SEEEEE-TTSS-----HHHHHHHHHHHHHHHHHTT-EEEEE--TTTHHHHHHHHHHHHGGGS----EEE--HHHH</t>
  </si>
  <si>
    <t>--EEEEEESS-TT-SHHHHHHHHHHHTT---EEEEEE--TTSHHHHHHHHHHH-SEEEE-TTSTTTTGGGSSEE-HHHHHHT---EEEEETTEEEEE--HHHHHHHHHHHTT----S-EEEE--SHHHHHHHHHHHHTT--EEEE-SSHHHHHHHHHHHT-EE--GGGGGG-SEEEE-SSTTTT-TT--SS-GGGS-SSSEEEES--SSSS-HHHHHHHHTT-EEE-SHHHHHHHHHHHHHHHHS----HHHHHH</t>
  </si>
  <si>
    <t>-EEEEEEE-GGGHHHHHHHHHHTT----EEEEEEE--------------------EEEEEEEEEE-HHHHHHHHHHHHHHH--SSTT--EEEEEE-SEEEETTT--EE--------</t>
  </si>
  <si>
    <t>--GGGS---TTTTTEEEEEEEE-TT--EEEEEETTTTEEEEEEE-SSS---SSEEEE-SS---TTSS--EEEEE-SS---TT-EEEEEEEEEEEEEESS-EEEEEEEEETT-GGGTT--SGGGS-HHHHHHHHHHHHHTTGGGGGGT--EEEEEEE-HHHHHHHHHHHHHHHH-</t>
  </si>
  <si>
    <t>-HHHHHHHHHHHHT-SS--HHHHHHHHHHHHHHHHHHHHHHHHHHHHHH-----SHHHHHHHHHHHTSS-HHHHHHHHHHHHHHHHGGGTTSHHHHHHHHHHHHHHHHHHHHHHHHT--</t>
  </si>
  <si>
    <t>----SS-HHHHHHHHHHHH---HHHHTS------TTHHHHHHHH--S-HHHHHHHHHHHHHHHTT-S-TTS-SEEEEEES-TTSSHHHHHHHHHHHHHSSGGGEEEEEGGGS-SSTHHHHHH-------------HHHHHHHH-SSEEEEEESGGGS-HHHHHHHHHHHHHSEEE-TTS-EEE-TTEEEEEE--TTHHHHHHHHHHT--HHHHHHHHHHHHHHH--HHHHTTSSEEEE-----HHHHHHHHHHHT</t>
  </si>
  <si>
    <t>--EEEEEESS-TT-SHHHHHHHHHHHTT---EEEEEE--GGGHHHHHHHHHHH-SEEEE-TTTTTTGGGG-SEE-HHHHHHT--SEEEEETTEEEEE--HHHHHHHHHHHTT----S-EEEE--SHHHHHHHHHHHHTT--EEEE-SSHHHHHHHHHHHT-EE--GGGGGG-SEEEE-SSTTTT-TT--SS-GGGS-SSSEEEES--SSSS-HHHHHHHHTT-EEE-SHHHHHHHHHHHHHHHHS----HHHHHH</t>
  </si>
  <si>
    <t>-EEEEE--GGGSS--S-HHHHHHHHHHTT-SEEEEEEE----TTS-GGGS--GGGHHHHHHHHHHHHHT-TTSEEEEEEEEE--TT-HHHHHHHHHSS--S-EEEE--EETTEETT-GGGGGGGGGS-HHHHHHHHHHHHHHHHHSS--SEE-STTGGGTTT----HHHHHHHHHHHHHHHHHHT-EEEEEGGGGGSTT-S-BS-HHHHHHHHHTT--EEEE--BSSGGGTTTTHHHHHHHHHHTT--EEEEEET</t>
  </si>
  <si>
    <t>--EE-SSSS----HHHHHHHHS----TTSHHHHHHHHHHHHHHHHHHT-SSEEEEEES-HHHHHHHHHHHH--TT-EEEEEE-SHHHHHHHHHHHHTT-EEEEEE--TT----TTTS--SS-SEEEEESEETTTTEE--HHHHHHHHHHH-TT-EEEEE-TTTBTTB---SGGGT-SEEEEESSSTT---S-EEEEEE-HHHHHT----SSTT-HHHHHHHHTTT--SS---HHHHHHHHHHHHHHGGGHHHHHH</t>
  </si>
  <si>
    <t>-EEE---GGGHHHHHHTSTTS---HHHHHHHHHHS--EEEEETTEEEEEEEEEEEE-SSSEEEEEEEEEESSHHHHHHHHHHHHHHHHHTT-SEEEE---TT-HHHHHHHHHTT----SS---------------------</t>
  </si>
  <si>
    <t>-EEEE-S-SSSSS---EEEEETTEEEEE------GGGGGGGTS--SS-GGG--EEE-S---HHHHTTHHHHHHTT--S-EEE-HHHHHHHHHHHHHHHHS-SS-SS-HHHHHHHHHTEEE--TT-BEEETTEEEEEEE--SSTT-EEEEEEETTEEEEE------TTSSSS----B----SEEEEE-TB-S-----HHHHHHHHHHHHHHHHHTT-EEEEE--TTTHHHHHHHHHHTTTTTS----EEE--HHHH</t>
  </si>
  <si>
    <t>----------------------EEEEE---S-EEEEEE-TTS-EEEEETTTEEEEEETTEEEEEEE-----STT-SEEEEEE-TTTTTS-EEEEEEEE-TTSSEEEEEEEEE-SS-EEEEEEEEEEE---TT-------EEE-TTS-EEEE---TT-GGGGG-TT-SSSEEEEE-TTSSB-TT-TTTT-TTS-TTEEEE--SEE---EE-TTT--EEEEEE-----------EEEEE-TT-B--TTT--S----T</t>
  </si>
  <si>
    <t>--GGGS---HHHHHHHHHTT-----HHHHHHHHHHHTT--EEEE--SSSS-HHHHHHHHHHH------TT---SEEEE-SSHHHHHHHHHHHHHH-TTS-EEEE-SSS-SHHHHHHHHH--SEEEE-HHHHHHHHHHTSS--TT--EEEEE-HHHHHHTT-HHHHHHHHHHS-TTSEEEEE-SS--HHHHHHHHHH-SS-EEEE---</t>
  </si>
  <si>
    <t>---------------EEE-SSSEEE-SS-EEEEEEE-------------------HHHHHHHHHT-SEEEEE--------------------HHHHHHHHTT-S-EEEE-S-HHHHHHHHHHT--EEEETT-S--HHHHHHHHHHT-EEEEE--SSS-TTTGGGG---SSHHHHHHHHHHHHHHHHHHTT-S-EEEE--TTSS--HHHHHHHHHTTHHHHTTSS-BEE--TT-HHHHHHHT--SGGG-HHHHHHH</t>
  </si>
  <si>
    <t>---EEEEETTTSHHHHHHHHHHHHHT-EEEEEESS--SSSSEEEE--TT-HHHHHHHHHHHHHHS-EEEEEE---------SB-SSSB--HHHHHHHHHHHTHHHHHHHHHHHHHHTT----TTS-SEEEEEE--THHHH--TT-HHHHHHHHHHHHHHHHHHHHHGGGTEEEEEEEE-S-SSHHHHTS-HHHHHHHHTT--SS-S---HHHHHHHHHHHHH-TT--S-EEEESTT------</t>
  </si>
  <si>
    <t>---SSS---GGGS-SEEEE-SSHHHHHHHHHHH-EEEEEEE-GGG--EEEEEETTEEEEEE---SSHHHHHHHHHHHHHTT--EEEEEEEEEESSTTS-TT-EEEEEEEEE-SHHHHHHHTT--------HHHHHHHHHHHHHTT---EEEEEEE-S-TTT--HHHHHHHHTTTEEEEESSHHHHHHHHHHTT-EEEEEEEEEEETT-SS---HHHHHHHHHHHHHHHHHHHHH-</t>
  </si>
  <si>
    <t>-EEEEEEESTTHHHHHHHHHHHHHHHHHHH----EEEE---THHHHHHHSSSS-HHHHHHHHH-SEEEEEE---GGGTTS-GGG-HHHHHHHHHHHTTEEEEEEEEE--TT-GGGSSS-HHHHTT-EEEEEEE-S-STTT-SS-EE-SS-EE------HHHHHHHHHHHHHHHHTTTSEEEEEE-TTT-HHHHHHHHHHHHHHTT-TTSEEEEEEHHHHHHHHHH-GGG-SEEEE-HHHHHHHHHHHHTTTS-GG</t>
  </si>
  <si>
    <t>------SEEETTEEE-GGG-EEETT-HHHHH--EEE--EEEE--TTS-EEETHHHHHHHHHHHHHHTT---SS-HHHHHHHHHHHHHHTT-SSEEEEEEEE--SS--SS--GGG-S-EEEEEEEE-----------S-EEEEE-SS-B--TTTS-TTS-BGGGHHHHHHHHHHHHHTT-SEEEEEBTTSSEEEESS-EEEEEETTEEEEE--TTS---HHHHHHHHHHHHTT-EEEEE---HHHHHT-SEEEEEE</t>
  </si>
  <si>
    <t>-EE-S-TT-HHHHHHHHHHHHTT---TT-EEEEEEE--SSTTS--EEEEEE-SS-EEEEEEEESTTSTTHHHHHHHHHHHHHHTT--EEEEEEE-GGGHHHHHTS-HHHHHHHHHHH-EE--GGGG-----</t>
  </si>
  <si>
    <t>-EEEEEEEEEEEE---SSHHHHHHHHHHHHHHHHHHSS-EEEEEE-TT-SSEEEEEEEEEES-HHHHHHHHHHHHHHHHHS-SSEEEEEEEEEEEEE-----</t>
  </si>
  <si>
    <t>-EEEEEES-TTTTGGGHHHHHHTT--EEEEETTEEEEEESS----SS--EEEE------</t>
  </si>
  <si>
    <t>--S--HHHHHHHHT--HHHHHHHHHHHT---SSTT----HHHHHHHHHHHHHHHHHHHHHHHHHHTSS-------B---B-SSSSHHHHHHHHHHHTT-SSS-SS----SSEEEEE-SS-EEEEE-S--SBTTSSS--S-----S--EEEEETTTB--HHHHHHHHHHHTTT---EEEEE-TTSTT--HHHHHHHHHTTT---GGGT-SSEEEE-BTTTTBTHHHHHHHHHHHHHHS-----SSSS-EEEEEEEE</t>
  </si>
  <si>
    <t>--EEEEEEE-SSS-HHHHHHHHHHHHHHHHS--TTEEEEEEETTEEEEEE-TTTS-HHHHHHHHHHS-SS------EEEEEEE---TTHHHHHHHHT--HHHHHHHHHSS-EEEEEE-SSTT-EEEE---GGG-----SS-EEEE-TTEEEEETTEEEE-SS-EEE-SEEEEEESS-SB-TTSSS-BS--TT-EEEEEE-----------B--S-SS-SSEEEEEEE--SS-EEE-S---S-GGGT----S-SSH</t>
  </si>
  <si>
    <t>-EEEEEES-HHHHTTTSHHHHHTT--EEEE-SSEEEEEESS----TT--EEEE--HHHHHHHHHHT---EEETTEEEE-TT----SSSEEEE------------HHHHHHHHHHHHH--TT-EEEEET-TT-HHHHHHHHTT-EEEEEES-TTTHHHHHHHHHHTT---EEEES-HHHHGGG--EEEEEEES-HHHHHHHHHHHHHHEEEEEEEEEEEEEGGGHHHHHHHHHHTT-EEEEEEEETTEEEEEEE-</t>
  </si>
  <si>
    <t>----------------HHHH-THHHHHHHHHHHHHHHHHHHHTHHHHHHHHTTT---HHHHHHHSTT---HHHHHHHHHHHHHTHHHHHHHHHHHHHHHHHHHT----HHHHHHHHHHHHHHHHHHHHHHHTTS--STTTT-TTB---HHHHHHHHHHHHHHHHHHHHHHHHHHHHHHHSTT----HHHHHHHHHHHHHHHHHHHHHHHHHHTHHHHHHTS-SEE-HHHHHHHHHHHHHHHHHHHHHHHHHHHHH</t>
  </si>
  <si>
    <t>-----------EEEEE-SSEEEEEETTEEEEEE--EEEEEEEETTEEEEEE--BTTTTB--BB-SEEE--TT--HHHHHHHHHHHHHSEEEEEEEEEEEES-TTTB--EEEEEEEEEEEE----------SEEEEE-HHHHHHHHHTTS--B-HHHHHHHHHHHHHS---</t>
  </si>
  <si>
    <t>-B--TTEEEEEEEEEEETTEEEEEEEEEEETTSSSS-HHHHHHHTT-BTT-EEEEEE-GGGTT----GGGEEEEEGGGS-TTS---TT-EEEEEETTTEEEEEEEEEEETTEEEEE-S-TTTT--EEEEEEEEEEEE--HHHHHHTS--SSS------</t>
  </si>
  <si>
    <t>---SSS---GGGS-SEEEE-SSHHHHHHHHHHH-EEEEEEE-GGG--EEEEEETTEEEEEE---SSHHHHHHHHHHHHHTT--EEEEEEEEEESSTTS-TT-EEEEEEEEEESHHHHHHTTT--------HHHHHHHHHHHHHTT--EEEEEEEEES-TTT--HHHHHHHHTTTEEEEESSHHHHHHHHHHHT-EEEEEEEEEEETT-SS---HHHHHHHHHHHHHHHHHHHTT-</t>
  </si>
  <si>
    <t>---------------SHHHHHHHHHHHHHHHTTTTEEE-EEETTEEE--SSEEEEE-TTSTTSEEEEEE---HHHHHHHHHHHHHHHHHHTTS-HHHHHHHHHHHHHHHHHTHHHHHHHHHHHH---HHHHHHHHHHHHHHHHHHHHHGGGG-SS------BTTEEEEEEEEE--EEEEE--SSSTTHHHHHHHHHHHHTT-EEEEE--GGGHHHHHHHHHHHHHHT--TTTEEE----TTTHHHHHHT-TT--E</t>
  </si>
  <si>
    <t>---------------------------------------------------------------------------------------TTS--------B--HHHHHHHHHHHHHHTTT-EE----SEEEHHHHTGGGT--TT-GGGGGS---BEE-SS---B-TTS-B--S-EEE-SSSTHHHHHHHHHS-SSEEEEEEEEEE------SS--SEEEEEEEEEEETT--HHHHHHHHHHHHHHHH-TT--EEEE-</t>
  </si>
  <si>
    <t>--------HHHHHHHHHH--HHHHHHHHHH--HHHHHHTGGG--HHHHHHHHHHS-HHHHHHHHHHS-HHHHHHHHHHS-HHHHHHHHHHS-HHHHHHHHHHHHHH-HHHHHHHHHHS-HHHHHHHHHHHTS-TTBHHHH-BS-EEEE-TT-BHHHHHHHHHHHTTT-SEEEEEEEE-TT-BEEEEEEHHHHHHS-TT-BGGGTSBS----EETT-BHHHHHHHHHHTT-SEEEEE-TT-BEEEEEETHHHHTT-</t>
  </si>
  <si>
    <t>------THHHHHHHHHHHHHHHTT---EE-SS--------HHHHHHHHHHTT-GGGSS---HHHHHHHHHHHHHHHHHHHS----TTTSEEEESSHHHHHHHHHHHH--TT-EEEEESS--HHHHHHHHHTT-EEEEE-B-TTSSB-GGGS-HHHHHHEEEEEE-SS-TTT-----HHHHHHHHHHHHHTT-EEEEE-TTGGGBSSS----GGGSTTGGGTEEEEEEHHHHHT-GGG--EEEEE-HHHHHHHHHH</t>
  </si>
  <si>
    <t>--EEEEEEEESS-HHHHHHHHH-HHHHGGG-TTEEEEEEEEEETTEEEEEEEEEETTEEEEEEEEEEEETTTTEEEEEEEEES-SEEEEEEEEEE-SSSEEEEEEEEEE---TTTTTTTHHHHHHHHHHHHHHHHHHHHHHHHHTT-</t>
  </si>
  <si>
    <t>--SGGGSSSSTTTS-SSTTTTSSHHHHHHHHHHHHHHHHTSTTT--S--S--TT-SHHHHTTTTGGGTTGGG-SSGGGTTTTTTTS--</t>
  </si>
  <si>
    <t>---S-B-SS-TT----SGGGTTSTTTTSHHHHHHTT-THHHHHHHHSS-HHHHHHHHHHHT-B-TTTT--BHHHHHTTS-SS-S---EEEEEE----TT--SSHHHHHH-HHHHHHHHHHHHHHTT-SEEEEEE-TT-SHHHHHHHHHHHHHHHTTSSBSSGGGSS--BEEEEE---S-GGGGSHHHHHHHHTTS------SSS-TTTS-GGGS-EEEEEHHHHHHHHHHHHSHHHHHHTBB-SS-BSEEEEEEE</t>
  </si>
  <si>
    <t>----------B-SSSB-EE--EEETTEEE--S-EEEEE-SS-TTSEEEEEE---HHHHHHHHHHHHHHHHHHHTS-HHHHHHHHHHHHHHHHHHHHHHHHHHHHHH---HHHHHHHHHHHHHHHHHHHHHTT----EEEE-SSTTEEEEEEEEE--EEEEEE-SSSTTHHHHHHHHHHHHTT-EEEEEE-TTSHHHHHHHHHHHHHHT--BTTEEE----STTSHHHHHHHGGGGT--SEEEEES-HHHHHHHHH</t>
  </si>
  <si>
    <t>-------------GGG-SEETTT--HHHHTTSTT--HHHHHHHHHT---SSGGGGGGSTT--HHHHHHHGGGEE-</t>
  </si>
  <si>
    <t>-EEEEEEEEEEEEETT----HHHHS-SEETTEEEEEEEE--SSSB-TTS-BGGGEEEEEEEEEEEESS-GGG-HHHHHHHHHHHHHHHHTS-TT-EEEEGGG--B-</t>
  </si>
  <si>
    <t>-EEEEE-SS-TT-HHHHHHHHHHTTTSEEEEEEE-SS-----SS---SS-BEEEE----TTS----EEEEES-HHHHHHHHHHHS-S--EEEEEEEES---GGGGGG-HHHHHHHHHHHTT-EEEEEEE--SSS---HHHHHHHHHHHHHHHTTS-SS-EEEEE--SS--EEEE-B-----EE--EEEEE-TTS-EEEEE--EESS---TTBHHHHHHTTEEEEEEB-S--B-TT-SS------</t>
  </si>
  <si>
    <t>--HHHHHHT-SS-EEEEEE---SSHHHHHHHHHHHHHHHTT--SEEEE---GGGTTHHHHHHHHHHHHHTT--EEEEE--TTS-HHHHHHHHHHHHHTT--EEEE------TT-SS----TTS-SSHHHHHHHHHHHHGGGSEEEEEE-TT--TT-SSHHHHHHHHHHHHHTT-SEEEEEE-SSHHHHHHHHHHHHHTT--S-EEEEE-----HHHHHHHHHHH-----HHHHHHHHHTTT-HHHHHHHHHHHHH</t>
  </si>
  <si>
    <t>------HHHHHHHHHHTT----GGGT--EE--HHHHHHHHHHH-S--S-EEEE--TTSHHHHHHHHTT--EEEEES-GGGHHHHHHHTTTS-EEEEES-GGGS-GGGS-TTEEEEEE--HHHHHHHHHHHHHH--EEEEEEEEEHHHHHHHT--TTSTT-SHHHHHHHHHEEEEEEEEE-GGGEES--SS-EEEEEEEE-S----HHHHHHHHHHHHSTTS-HHHHHHHTT--HHHHHHHHHHTT--TT--GGG-</t>
  </si>
  <si>
    <t>-EEEEEEEEE-TT--EEEEE-TTS-EE--EE---TT--HHHHHHHHHHHHH----EEEEE---EEEE-TTS-EEEEEEEEEE--S-----TT-SEEEEE-HHHHHHHB--HHHHHHHHHHHHH---</t>
  </si>
  <si>
    <t>------S----TTHHHHTTTHHHHHHTT-SEEEEEE-TTS-HHHHHHHHHHHH---EEEEESSHHHHHHHHHHHHHH-TTSEEEE---GGGTS---EEEGGGTEEE----S--HHHHHHHHHHHHHHTT-S-EEEEEEGGG------HHHHHH--EE----------STTTTTTTTT-EE-SSS--TTEE--SSS-EEE--TT-SS-EEE---------------------------EE--S-SS---SSHHHHH</t>
  </si>
  <si>
    <t>--HHHHHHHHHH--EEEEET--S-TTSHHHHHHHHHHTTT-EEEEE-GGGTTSEETTEE-BSSGGG-SS--SEEEE-S-GGGTGGGHHHHHHH--S-EEE-TT---HHHHHHHHHTT--EE-S--HHHHHHHH-------</t>
  </si>
  <si>
    <t>----------------------------------------------------HHHHHHHHHHHS--GGG--SEEEEEEEEEE--HHHHHHHHHTTGGGG--EEEEEEEEEEESSHHHHHHHHHHTTS-TTEEEEEEEEEEETTTTEEEEEEEEEEE-------</t>
  </si>
  <si>
    <t>-----------------------EEEEGGGEE-----HHHHHHHHHHHHHHHHHHHH--SS-EEEEEETTEEEEEE-HHHHHHHHHHT-SEEEEEE----HHHHHHHHHHHHHHSTT--HHHHHHHHHHHHHTT--HHHHHHHHT--HHHHHHHHHGGGS-HHHHHHHHTTSS-HHHHHHHHTS-GGGHHHHHHHHHHT---HHHH------------------------</t>
  </si>
  <si>
    <t>-------HHHHHHHHHHHHHHHHHHHHHHHHHHHHHHHHHHHHHHHHHHHHHHHHHHHHHHHHHHHHHHHHHHHHHHHHHHHHHHHHHHHHHHHHHHHHHHHHHHHHHHHHHHHHHHHHHHHHHHHHHHHHHHHHHHHHHHHHHHHHHHHHHHHHHHHHHHHHHHHHHHHHHHHHHHHHHHHHHHHHHHHHHHHHHHHHHHHHHHHHHHHHHHHHHHHHHHHT-------</t>
  </si>
  <si>
    <t>--SSEEEEEEEEE-SSS-EEEEEEE-TTS-EEEEEEB-SS-EEEEEEEB-TTSEEEEEEEEEGGGTEEEEE--EEE--TT--HHHHHHHHHHHHH-EE-S-EEE---B-S-TTTB--EEEEEEE-S-EE-S-----TT--EEEEEEEHHHHHHHHHTT----HHHHHHHHHHHHHHHHTT--</t>
  </si>
  <si>
    <t>------EEEE-TT--HHHHTT--EE-GGGEEE--SSSEEEEEE-TT--EEEEEEE-TTSSSSEEEEESSS----HHHHHHHHHHHHHHTTTS-SEEEEEEGGGGT-TTEEEEEETTEEEEEE-SHHHHHTHHHHHHHHHHHH--SEEEE---HHHHHHTT-----EEEEE---SEEEEEETTEEEEEETTT--TTSS-GGGHHHHHHHHTT--TT-EEEEES-TTTHHHHHHHHTT-EEEEEES-HHHHHHHHHH</t>
  </si>
  <si>
    <t>---EEEEEEEE-HHHHTTSS--HHHHHHHHHHHHHB-S-EEEEEEEE-S-HHHHHHHHHHHHHTS--SEEEEES--SSSTT--HHHHHHHH-SEE-HHHHHHHHHHHTTT-GGGGG----EEEETTEEEEEE-S-HHHHHHHHHHHGGGHHHHHHTTT-----B-TTT---------</t>
  </si>
  <si>
    <t>--HHHHHHHHHHHHHHHHHHHHHHHHHHHHHHTT--TT-HHHHHHHHHHHHHHHHHHHH-HHHHHHHHHHTTSGGGSSTTSHHHHHHHHHHHHHHHHHHS-HHHHHHHHHHHHHHHHHHHHHTTTT-HHHHHHHHHHHHHHHHHHHHHHHTS---TTS----SHHHHHHHHHSTT--HHHHHHHHHHHHHHHHHHHHHHHTS-----GGGGGS---HHHHHHHHHHHHHHHT--GGGEEEEE-SS--EEEEETTE</t>
  </si>
  <si>
    <t>-----HHHHHHHHHHHHHHHTTT---S------EEEEEE-----SS--BHHHHHHHHHHHHHHHHHHHTT-EEE----B--SSHHHHHHHHHTT--HHHHHHHHHHHHHHHHHHTT----GGG--BTTSHHHHHHHHHHHHHHHHTT-EEEEEEEEEEETTTTEEE-GGGEETTEESS-TTSB-EEEEEEEEEE-GGGGHHHHHHTTTT-BS-HHHHHHHHHHH-EEEEEEEEEEBTTSS-EEEEEES-GGGGGG</t>
  </si>
  <si>
    <t>-EEEEESS--HHHHHHHHHHHHTT--EEEEEGGG--EETTB--GGGTT--EEEE--SSHHHHHHHHHHHHHTT--EES-HHHHHHHHBHHHHHHHHHHHT-----EEEESSHHHHHHHHHHH-SSEEEE-SB--SSTT-EEE-SHHHHHHHHHHHHHH--GGGGSEEEEE----SSEEEEEEEETTEEEEEEEEE-SSSS-SGGGT-EEEE----HHHHHHHHHHHHHTT-SEEEEEEEEETTEEEEEEEESS--</t>
  </si>
  <si>
    <t>---SS-HHHHHHHHHHHHHHHHHHHHHT---HHHHHHHHHHHHHHHHTTS-HHHHHHHHTTS-HHHHHHHHTT--TTS------SHHHHHHHHHHTSEETTEESS-HHHHHHHHHHHHHHHS-HHHHHHHHHTS-HHHHTTSTT-</t>
  </si>
  <si>
    <t>-EEEEEE----HHHHHTB--SS------HHHHHHHHHHTTTS-S--EEE-SSHHHHHHHHHTT---EE-GGGS----GGGTT-BSTTS-HHHHHHHHTT-S---TTS--HHHHHHHHHHHHHT--S-EEEEE-HHHHHHHHHHTTS-----TT-EEEEETTTEEEEEE---------</t>
  </si>
  <si>
    <t>---------EEEEEEETTTEEEEEEEEE-TTHHHHHHHHHHHHHHHS-EEEEEEEEEETT--STT---TTBSS-HHHHHHHHTT--EEESSTT--EEEEEEEEESS-EEEGGGS---TTEEES-TT-EEEEB-TT-EEEEEEEEEEEESEE-HHHH---SSSS-EE--EE---EEEEEEEEEEE--SS---EEEEEEEEEE-SSS-HHHHHHHHHHHHHHHHHTTS-----------------------------</t>
  </si>
  <si>
    <t>-EEE-SHHHHHHH--SS-EEEEEE-SS--HHHHHHHHHHHHH-SEEEEEE---GGGS-TTSSTTTS---HHHHHHHHHHHT-SEEE---HHHHS-TT--EEEEE-SHHHHSTHHHHSTTHHHHHHHHHHHHHHHH--SEEEEEGGGHHHHHHHHHHHHHHT---EEEEE---B-TTS-B--GGGGG--HHHHHHTTHHHHHHHHHHHHHHTT--HHHHHHHHHHHHTT-TTSEEEEEEEE-TTT--B-SS--TT-</t>
  </si>
  <si>
    <t>--HHHHHHHHTT----HHHHHHHHHTTTTSGGGTTS----S----EE-TT-SEEEEES---TTTHHHHSSTTTTSHHHHHHHHHHHHTT-BS-S---TTS---BSSEEEEES--S--GGG---HHHHHHHHHHHHHHHHT-TT--EEEEESHHHHHHHHHHHT--TTTS---TT-EEEETTTEEEEEE---SHHHHHHTSS-HHHHHHHHHHHHHHTT-</t>
  </si>
  <si>
    <t>---HHHHHHHHHHHHHT-TTS-EEE--TT--SHHHHHHHHT--GGGEEEEEEEEETTEEEEEEEETT--B-HHHHHHHHTS--EE--HHHHHHHHSS-TT---SSS-SS---EEEEGGGGGSS-EEEE-SSTTEEEEE-HHHHHHHHT-EEE--B----------</t>
  </si>
  <si>
    <t>---------EEEE--STTHHHHHHHHHHTT-EEEE---EEEEE--GGGGHHHHHHHHT--SEEEE--HHHHHHHHHHHHHTT---HHHHHHSEEEESSHHHHHHHHHTT---SEE-SSSHHHHGGGS----EEEEEE--SS--HHHHHHHHHTTEEEEEE-SEEEEE-HHHHHHHHHHHHHT--SEEEE-SHHHHHHHHHH-S-HHHHHHHHHHTSEEEEESHHHHHHHHHTT---SEEE-S--HHHHHHHHHHH</t>
  </si>
  <si>
    <t>---HHHHHHHHHHHHB-SS-B-SBTTTB-SEEHHHHHHHHHHHTTT-HHHHHHHHHHHHHHH--TTS---SEEE-----S-SS-HHHH--------EE-SS-----HHHHHHHHHHH-S-HHHHHHHHHHHHHHHHHHHHHHHHHH-TT--S---BSSGGGGT-TT-GGGHHHHHTS--TT-------GGGTS-GGGS--HHHHHHHHHHHHHHHHTTT-HHHHHHH-S--EE-HHHHHHHHHHHHHHHHHHHHT</t>
  </si>
  <si>
    <t>-EEEEEE----HHHHHTB--SS------HHHHHHHHHHTTTS-S--EEE-SSHHHHHHHHHTT---EE-GGGS----GGGTT-BSTTS-HHHHHHHHHT-S---TTS--HHHHHHHHHHHHHH--S-EEEEE-HHHHHHHHHHTTS-----TT-EEEEETTTEEEEEE---------</t>
  </si>
  <si>
    <t>----HHHHHHHHHHHS-TTS--GGG----SS-----SS--HHHHHHHHHHHSHHHHHGGGS-SSS-S--------HHHHHHHHHHHHHHHHHHTT--HHHHHHHHHHTTTT--SSTTHHHHHHHHHTTTTT---HHHHHHHHHHTT-B-BTTBSB----HHHHHHHHHS---------------S-HHHHHHHHHHHHHHHHHHHHHHHHTT-S-GGGGGGSHHHHHHHHHTT--TTT--HHHHHHHHHHHHHHH</t>
  </si>
  <si>
    <t>-----TTTHHHHHHHHHHHTTS---TTT--EEEEEEEE-TTS-EEEEEEEESS--HHHHHHHHHTHHHHHHHHHHHHT-SS--EEEEEES--S--</t>
  </si>
  <si>
    <t>-------------EEEEEEE-STTSSHHHHHHHHHHHS-TTSB---EEEE-TT--EEEEEEEEEE---------EEEEEE----GGGHHHHHHHHTT-SEEEEEEE--GGGHHHHHHHHHHHHHHHHHTT--TTSS-EEEEEE-TT-TT---HHHHHHHH-TT--S-EEE-BGGGTBTHHHHHHHHHHHHHHT-----</t>
  </si>
  <si>
    <t>-TTSSEEEEEE-STTHHHHHHHHHHTT------------EE--TTSEEEEEE-GGGHHHHHHTTSSSEEEEEHHHHHH--S--EEEEE---S-EEEEEEE-TT--S---EEEES-HHHHHHHHHHTT---EEEE-SS-THHHHHTTSSSEEEEEESSSHHHHHTT-EEEEEEEEE-EEEEE-HHHHHHTHHHHHHHHHHHHHT---</t>
  </si>
  <si>
    <t>---------------------HHHHHHHHHHHHHHHHHHHHHTHHHHHHHHTTT---HHHHHHHSTT---HHHHHHHHHHHHHTHHHHHHHHHHHHHHHHHHHT----HHHHHHHHHHHHHHHHHHHHHHHTTS----TT--TTB---HHHHHHHHHHHHHHHHHHHHHHHHHHHHHHHSTT----HHHHHHHHHHHHHHHHHHHHHHHHHHTHHHHHHTSSSEE-HHHHHHHHHHHHTHHHHHHHHHHHHHHHH</t>
  </si>
  <si>
    <t>---S-B-SS-SS----TTTTTTSTTTTSHHHHHTTT-THHHHHHHHSS-HHHHHHHHHHHT-B-TTS---BHHHHHTTS-SS-----EEEEEE---STT--HHHHHHHH-HHHHHHHHHHHHHHHT-SEEEEEE-TT-HHHHHHHHHHHHHHHHTTSSBTTGGGSS--BEEEEEE--S-GGGGSHHHHHHHHHTS------SSS-TTTS-GGGS-EEEE-HHHHHHHHHHHHS-HHHHHTBB-SS-BSEEEEEEE</t>
  </si>
  <si>
    <t>-EEEEEEEEE-SS-SHHHHHHHHHHHHHHHHHHTT---GGGEEEEEEEE-TT--S--HHHHHHHTT-TTS-EEEEE----TTS-SSEEEEEEEEE----GGG---EE-GGGGGG--------</t>
  </si>
  <si>
    <t>----SEEE---TTTSSHHHHHHHHHH-SSSBEE---EEHHHHHHS-HHHHH---GGG-SEEEEEE-S-HHHHHHHHHHHHHTT-SEEEEEE---SHHHHHTT-GGGGGG-HHHHHHHHHHHHHH-SS-EEEEEES-BTT---HHHHHHHHHHHHHTT--EEEEE-S-B----------------HHHHHHHHHH-TTSEEEEESS--SHHHHHHHHTTSSEEEE-HHHHH-GGGGTTHHHHTT--S----HHHHH</t>
  </si>
  <si>
    <t>---EEEEEE-STTSSHHHHHHHHHHHHHHTT--EEEEETTTSS-THHHHHTT-TT--HHHHHHHHHHHHHHHHHHTHHHHHHTT-EEEEES-HHHHHHHTTTTT---HHHHHHHH----TT---SEEEEEE--HHHHHHHS---GGG-S--HHHHHHHHHHHHHHHHH-TTTEEEEETTS-HHHHHHHHHHHHTTT--</t>
  </si>
  <si>
    <t>-EEEEE--SSHHHHHHHHHHHHHH--EEEEEEEESS-SS-HHHHHHHHHHHT-SEEEEEE-HHHHHHHTHHHHHHTT--BTTTB--TTTTTHHHHHHHHHHHHHHTT-SEEE----SSSSHHHHHHHHHHHH-TT-EEE-HHHH-----HHHHHHHHHHTT-----------EEEE-SS-EEEESGGGGSTTS---TT---SS--GGGS-SS-EEEEEEEETTEEEEETTEE--HHHHHHHHHHHHHHTT--EEE</t>
  </si>
  <si>
    <t>-------S-EEEEEEE-STTSSHHHHHHHHHHHHHHH-TT-----HHHHS-SHHHHHHTS--S-EEEEEE-SS-EEEEEE---SGGGHHHHHHHHTT-SEEEEEEETTT-S-HHHHHHHHHHHHTT---EEEEEE-GGG---HHHHHHHHHHHHHHHHHTT--TTTS-EEE--HHHHHHHHHH-TT--TTS-HHHHHHHHHHHHHHHHS------SSS--EEE--EEEEETTTEEEEEEE--BSEEETT-EEEEE</t>
  </si>
  <si>
    <t>------EEEEEEESTTSSHHHHHHHHHHHHGGGEEEEEGGG-B---TTS-HHHHTTS-TTSGGGB-HHHHHHHHHHHHTT--EEEEEEETTTTEEEEEEEEE---SEEEEESTTTTSSHHHHTT-SEEEEEE--HHHHHHHHHHHHHHHS---HHHHHHHHHHTHHHHHHHTTGGGGGG-SEEEETTTS-HHHHHHHHHHHHHHHHHHH--</t>
  </si>
  <si>
    <t>-EEEEEEEEEEEEEEEEE-TTSSEEEEEEEEEEEEEEEEEEEEESS-EEEESTTGGGSHHHHHHHHHHHHTT---EEEEEEE--S-SSSSS-HHHHHHHHHHHHHHHHS-S---HHHHHHHH-TTHHHHHH-SEEEEETTTTEEEEE----EEEEEEE------HHHHHHT--GGG------HHHHHHHHHHT---S--BTTHHHHHHH-THHHHHHHHHHHTT-EEEEE-TTSS-EEEE-SSHHHHHHHHHHHT</t>
  </si>
  <si>
    <t>-EEEEEE---BHHHHHTB--SSS---B-HHHHHHHHTTTTTS----EEE-SSHHHHHHHHHTT---EE-GGGS----GGGTT-BSTTS-HHHHHHHHHT-S---TTS--HHHHHHHHHHHHHT--S-EEEEE-HHHHHHHHHHTTS-----TT-EEEEETTTEEEEEE---------</t>
  </si>
  <si>
    <t>-------EEEE--SSTTSSHHHHHHHHHHHHHTTT--EEEEE--TT-HHHHTTT---SSSHHHHHTT--GGGT-EEETTEEEE---TTHHHHHHHTTT-TTHHHHH---TT-SEEEEE--SS-SHHHHHHHHH-SEEEEEEESSHHHHHHHHHHHHHHHHHHHTT-TT-EEEEEEEESB-TTSHHHHHHHHHHHHHHGGGB-S---B--HHHHHGGGGT--HHHH-TTSHHHHHHHHHHHHHHHHHH--------</t>
  </si>
  <si>
    <t>-HHHHHHHHHHHHHHHHHHHHHHHHHHHHHHHHHHHHHHHHHHHHHHHHHHHHHHHHHHHHHHHHHHHHHHHHHHHHHHHHHHHHHHHHHHHHHHHHHHHHHHHHHHHHHHHHHHHHHHHHHHHHHHHHHHHHHHHHHHHHHHHHHHHHHHHHHHHHHHHHHHHHHHHHHHHHHHHHHHHHHHHHHHHHHHHHHHHHHHHHHHHHHHHHHHHHHHHHHHHHHHHHHHHHHHHHHHHHHHHHHHHHHHHHT-----</t>
  </si>
  <si>
    <t>---EEEEEE-BSSSGGGSBHHHHHHHHH-SEEEE-TTS-HHHHTT--SEEEE-----------HHHHHHHHHHHHHTT-EEEEEESB-TTSSTTHHHHHHHHHHHT--EEEE----TTHHHHHHTT--S-BTTTBS-EEEEESS-TTS---B-SEEEEE--------HHHHHHTTS-TTSEEEEEESTTSTT-EEEEEEGGGTTTTTTT--SSEEEEESGGGGGHHHHSS-----</t>
  </si>
  <si>
    <t>--EEEEEE--GGGB-TTSSB-TTHHHHHHHHHHHHHHHHTT--HHHHHTTTEE--EEEEEEEE-S---TT-EEEEEEEEEEE-SSEEEEEEEEEETTEEEEEEEEEEE-EESSSB----HHHHHHHHHHS--</t>
  </si>
  <si>
    <t>---------------SHHHHHHHHHHHHHHHHTTTEEE-EEETTEEE--SSEEEEE-TTSTTSEEEEEE---HHHHHHHHHHHHHHHHHHTTS-HHHHHHHHHHHHHHHHHTHHHHHHHHHHHH---HHHHHHHHHHHHHHHHHHHHHHHTT-SS-------TTEEEEEEEEE--EEEEE--SSSTTHHHHHHHHHHHHTT-EEEEE--GGGHHHHHHHHHHHHHHT--TTSEEE----TTTHHHHHHH-TT--E</t>
  </si>
  <si>
    <t>--------GGGEEEEEEEE-TTS-HHHHHHHHHHHHTSS----------------------------SEEEEEETTEEEEEE---SSSS-STTHHHHHHH--EEEEEEETTTSS-HHHHHHHHHHHTTT--EEEEEE-TTSTT--HHHHHHHHHHTT---EEE-EEEES-GGG--EEEETTTTEEEEESSSSS--EEEE---GGGHHHHHHHHHHHHHHHHTT-HHHHHHHHHT----HHHHHHHHHHHHHTTS-</t>
  </si>
  <si>
    <t>-------HHHHHHHHHTT-SEEETHHHHHHHHHT-S--EEEEEE-TT--S-BHHHHHHHHHHHHHHHTT-EEEEEE-------------------------HHHHHHHHHHHTTTS---TTTEEEEETHHHHTT-BHHHHHHHHTTSBHHHHTTSHHHHHHHHTT---BGGGGTHHHHHHHHHHHHT-SEEEEEGGGHHHHHHHHHHHHHTT----EEEEE---B-TTSSSB--GGGT---BTTS-HHHHHHHHH</t>
  </si>
  <si>
    <t>---------------------EEEEEEEEE-TTSHHHHHHHHHHHHHHHHHHH-TT-EEEEEEEEETTEEEEEEEEE-SS---HHHHHHHHHHHHT--SGGGT--TTTSEEEEEEEEE-TTSS-S--B-HHHHTS----GGGSB--SS-EEEEEEEETTSTTSS-HHHHHHHHHHHHHHHHHHTTSSTTEEEEEEEEEEEEEETTEEEEEEEEEEEEEE-TTS-HHHHHHHHHHHTHHHHS-GGG--BTTBEEEE</t>
  </si>
  <si>
    <t>-----------HHHHHHHHHHHHHHHHHHHHHHHHHHHHHHHHHHHHHHHHHHHHHHHHHHHHHHHHHHHHHHHHHHHHHHHHHHHHHHHHHHHHHHHHHHHHHHHHHHHHHHHHHHHHHHHHHHHHHHHHHHHHHHHHHHHHHHHHHHHHHHHHHHHHHHHHHHHHHHHHHHHHHHHHHHHHHHHHHHHHHHHHHHHHHHHHHHHHHHHHHHHHHHHHHHHHHHHHHHHHHHHHHHHHHHHHHHHHHHHHHHHH</t>
  </si>
  <si>
    <t>---SSS--B--B-------SS-TTTHHHHHHHHHHHHHHHTT-----BEEE---TTHHHHHHT-THHHHHHTTSB-SSSSB-TTHHHHHHHHHHTSSS--EEE---------</t>
  </si>
  <si>
    <t>-----------EEEEE-SSEEEEEETTEEEEEE--EEEEEEEETTEEEEEE--BTTTTB--BB-SEEE--TT--HHHHHHHHHHHHHSEEEEEEEEEEEES-TTTB--EEEEEEEEEEEE--S--------EEEEE-HHHHHHHHHTTS--B-HHHHHHHHHHHHH----</t>
  </si>
  <si>
    <t>-EEEEEEEEE-TTS-EEEEE-TTS-EE--EE---TT--HHHHHHHHHHHHH--EEEEEEEEEEEEEE-TTS-EEEEEEEEEEEES-----TT--EEEEE-HHHHHHHB-SHHHHHHHHHHHHHS--</t>
  </si>
  <si>
    <t>----SHHHHHHHHHHTT-B-TTT-SBTTTTT-EEEEEEETTEEEEEE--SSSS--SS-HHHHHHHHHHHTSTT--EEEEEE--SS---GGG--SGGGTTT---</t>
  </si>
  <si>
    <t>--SEEEEEEEEEEES---S--SSTHHHHTT-S-HHHHHHHHHHHHHHH-SEEEEEEEEEETTTEEE------SSHHHHHHHHT-SS---S--SS---EE-HHHHHHHHHTT-SSSS---HHHHHHHHHHHHHHHT-EES--------</t>
  </si>
  <si>
    <t>--EEEEEEEEES-TTT-EEEEEEGGGTEEEEEEHHHHHSS-SSB-HHHHHHHHHHHHHHHHHHHHHHHTT---SEEEEEEEEEEE-TTSS-EEEEEEEEEEEE-TT--HHHHHHHHHHHTTSSHHHHHTTT-SEEEEEEEE-</t>
  </si>
  <si>
    <t>-EEEEEE--SS--TTSHHHHHHHHHHHHHHHTTEEEEE--SSTHHHHHHHHHHHTT--EEE---GGG-TTS-SS-TT-SEE---SSHHHHHHHHHHHEEEEEE-S--HHHHHHHHHHHHHHHT-SS-S--EEE-GGGGGT---BTTB-HHHHTTSEE--SHHHHHHHHHT-</t>
  </si>
  <si>
    <t>----HHHHHHHHHHS---EEETTEE-S-TTTSTTTHHHHHHHHHHHHHTTSTTTHHHHEEEETTEEEEGGG----SHHHHHHHHHHHHHHHHHTTT--S--THHHHHHHHHHHHTGGGGGGGHHHHHHHHHHHHHHT--EEE--S--SS-TTS-GGGSSSTTSB-EEEEE-SSEEEEEEEEEEEE---SSEEEE---S---SS-GGG-EEEEEETT-TTEEEEE-------S-TTT-TTTTT----EEEEEEEEE</t>
  </si>
  <si>
    <t>-EEEEEEE-B-GGGHHHHHHHHHHHGGGGTTSTTEEEEEEEEESSTTS-EEEEEEES-HHHHHHHHTSHHHHHHTTTTSSSS-S-BSS--EEEEEEEEEE------</t>
  </si>
  <si>
    <t>--HHHHHHHHTS-EE-EEEEEEETTEEEEEEES-EEEEETTTTEEEEEEETT-THHHHHHHHTEEEEEE-BTT-HHHHHHTTT---TT---BTTB-TT-SEEEEEEEEEEEEETTEEEEEEEEEEEEE-----B-EE-SSSEE-B----</t>
  </si>
  <si>
    <t>---TTS--------B--HHHHHHHHHHHHHHTTT-EE----SEEEHHHHTGGGT--TT-GGGGGS--EEEE-SS---B-TTS-B--S-EEE-SSSTHHHHHHHHHS-SSEEEEEEEEEE-----BTTB-SEEEEEEEEEEETT--HHHHHHHHHHHHHHHH-TT--EEEE----TTEEEEEEEEEEETTTTEEEEEEEEEEE-HHHHHHHHHHHHHTT-----SS-EEEEEEEESHHHHHHHHT-S-GGGTTT--</t>
  </si>
  <si>
    <t>-HHHHHHHHHHHHT--EEE-SSS-EEEE--HHHHHHHHHHHHHTT--EEEEEEEEE-TT-SS--SSSEEEEEEEE--S-SS-----EEEEEEEE-TTS-EEE--TTT-TTHHHHHHHHHHHH--EEET-TTS--</t>
  </si>
  <si>
    <t>-----EEEEEEEE-STTSSHHHHHHHHHTS--S---SSS----S-EEEEEEETTEEEEEEE--------SHHHHHHHHHHHHHTSS-SEEEEEEETTS---HHHHHHHHHHGGGTTTS-EEEEEE-GGG-SSHHHHHHHHHHTSTTSEEEE--TT-HHHHHHHHHHHHTT--B---SS-TT--SBSS-HHHHHHHHHHHHHHHT--TTHHHH-EEEEEEEEEETTTEEEEEEEEEESSHHHHHHHH-GGGHHHHH</t>
  </si>
  <si>
    <t>-EEEE-S-SSSSS--EEEEEETTEEEEEEE----GGGTTTTTS--SS-GGG--EEE--S--STTTTTHHHHHHTT--S-EEE-HHHHHHHHHHHHHHHHH-SS-SS-HHHHHHHHTTEEE--SS--EESSS-EEEEEE--SSTT-EEEEEEETTEEEEE--S---TTSSSS----B----SEEEEE-TTSS-----HHHHHHHHHHHHHHHHHTT-EEEEEE-TTHHHHHHHHHHHTTTTSS----EEEE-HHHH</t>
  </si>
  <si>
    <t>---EEEEETTTSHHHHHHHHHHHHTT-EEEEEESS-HHHHHHHT-EEEE--TTTS-HHHHHHHHHHHHTS--EEEE---------TTT--HHHHHHHHHHHTHHHHHHHHHHHHHHHHHT-EEEEEE--GGGTS--TTS--HHHHHHHHHHHHHHHHHHHHHGGGTEEEEEEEE-SB-SSTTHHHHS-HHHHHHHHTT-TTSS-B-HHHHHHHHHHHTSGGGTT--S-EEEESTTGGG-</t>
  </si>
  <si>
    <t>---S---S-EEE--TTHHHHHHTT---EEEESS-----EEEEEEETTEEEEEEEEEEEEEEE-HHHHGGGHHHH---HHHHHHHHTTS-EEEEEEEEEEEEEEEEE---TTT-------TT---</t>
  </si>
  <si>
    <t>---EEEEEEEEEESSTTEEEEEEEEEE-SS-EEEEEEEEEEE-HHHHHHHHHHHHHHT--S--EEEEEE--HHHHHHHHTTHHHHHHHTTTB-TTSSB-TTHHHHHHHHHHHTTSEEEEEE-S-STT-HHHHHHHHHHHHHHTS--B--TT-----</t>
  </si>
  <si>
    <t>----------------------------EEEEEEE---TT--S-EEEE-SSSEEEE--HHHHHHHHHHHHHHSSSEEEEE-S--SSSSHHHHHHTTHHHHHHHHHTT--EEE--GGGGTT-HHHHHHHHTT--SEEE-TTEE-TT-GGGTTS-BSEEEEEETTEEEEEEEEE-TTHHHHS---TT-EE--HHHHHHHHHHHHHHTT---EEEEEES-HHHHHHHHTT-SS--EEEE-SS---BS--S-TT---SB</t>
  </si>
  <si>
    <t>-----------EEEEE-SS-EEEEETTEEEEE---EEEEEEEETTEEEEEE--BTTTTB--BB-SEEE--TT--HHHH---HHHHHHSEEEEEEEEEEEES-TTTB--EEEEEEEEEEEE-----------EEEEE-HHHHHHHHHTTS--B-HHHHHHHHHHHHHT---</t>
  </si>
  <si>
    <t>-HHHHHSHHHHHHTTS-S-HHHHHHHHHHHHHHGGGTS-SSS-SEEEEEESSSSSSHHHHHHHHHHHHHSSGGGEEEE-TTT--SSGGGGG----------------HHHHHHH-SSEEEEESSGGGS-HHHHHHHHHHHTTTEE--SSS--EE-TTEEEEEE--SSHHHHHHHHHTT--HHHHHHHHHHHHTTTS-HHHHHH-SEEEE-----HHHHHHHHHHHHHHHHHHHHTTT-EEEE-HHHHHHHHHHH-</t>
  </si>
  <si>
    <t>----HHHHTGGGTT--TT------S-----EEE----HHHHTTT-EEEEEEGGGSTTSBTHHHHHHHHHHHHHHTT-SEEEES--HHHHHHHHHHHHHHTSEEEEEEETTSS-GGGTHHHHHTT-EEEEESS-HHHHHHHHHHHHHHSSEEE-STT-HHHHHHHTHHHHHHHHHHSS--SEEEEE-SSSHHHHHHHHHHHHHHHHTS-SS--EEEEEEEGGG-HHHHTS--SS---S-GGG--SS-TTHHHHHHH</t>
  </si>
  <si>
    <t>------EEEEEE--SHHHHHHHHHHHHTT--EEEEESS-TTHHHHHTSHHHHHHHHHHHHHHHHHHHHHTTTEE---EE-HHHHHHHHHHHHHHHHHHHHHHHHHTT-EEEES-EEEEETTEEEETTEEEEEEEEEE---EEE--BTTB--SSSEE-HHHHT-GGG---SEEEEE--SHHHHHHHHHHHHTT-EEEEE-SSSSSSTTS-HHHHHHHHHHHHHTT-EEE-SEEEEEEEEETTEEEEEEEETT--S-</t>
  </si>
  <si>
    <t>-----EEEEEEETTTTTTHHHHHHHHHHHHHHHHHHHHHHHHHHHHHHHHHHHHHHHHHHHHHHHHHHHHHHHHHHHHHHHHHHHHHHHHHHHHHHHHHHHHHHHHHHHHHHHHHHHHHHHHHHHHHHHHHHHHHHHHHHHHHHHHHHHHHHHHHHHHHHHHHHHHHHHHHHHHHHHHHHHHHHHHHHHHHHHHHHHHHHHHHHHHHHHHHHHHHHHHHHHHHHHHHHHHHHHHHHHHHHHHHHHHHHHHHHHHH</t>
  </si>
  <si>
    <t>----------EEETTEEESTTS--EEEEE--S-TT-HHHHHHHHHHHHHHT-SEEEEE--SHHHHHHHHHHHHHHHHTT----EEEE--SSHHHHHHH-HHHHHH-SEEEE-TTSS-SHHHHHHHHHHHHHHHHHHT--EEEEEEGGG--HHHHHHHHHHHHTSSS---HHHHHHHHHHHHHHHHHHHHHHHT--GGGEEEEEE-SSHHHHHHHHHHHHHH--S-BEE--TT-EEHHHHHHHHHHHHHHHHHTT-</t>
  </si>
  <si>
    <t>---EEEEEEEE-TTS-EEEEEEEESSSEESEETTSTT-EEEEE-TTSS-SS-EE-EESSSEE-SGGGHHHHHHHHHHHHHHHHHHHTT---TTTTS---EEEEES-SSS---EEE-SS-EEE----SSSBS-GGGSHHHHHHHHHHHHHHTTT---SSHHHHHHHHHHHHHHHHHHHHHH-SS--SEESTTTB-TTS-S--SEESS-GGGGT--SSSTT---SSTHHHHTTTTHHHHHHHHHHHHH---BTTB--</t>
  </si>
  <si>
    <t>----EEEEEEEE--SHHHHHHHHHHHHTT--EEEEESS-TTHHHHHTSHHHHHHHHHHHHHHHHHHHHGGGTEE---EE-HHHHHHHHHHHHHHHHHHHHHHHHHTT-EEEES-EEEEETTEEEETTEEEEEEEEEE---EEE--BTTB--SSSEE-HHHHT-GGG---SEEEEE--SHHHHHHHHHHHHTT-EEEEE-SSSSSSTTS-HHHHHHHHHHHHHTT-EEETTEEEEEEEEETTEEEEEEEESS--S-</t>
  </si>
  <si>
    <t>-------SEEEEE--GGGS--SSSS--SSHHHHHHHHHHHHTT--EEE----S-B-TT--TTSBS-SS---GGG--SHHHHHTTS---------SSB--HHHHHHHHHHHHHHHHHHHHHH--HHHHHHHHHHHHHHHHHHHHHHHHHHHHHHTTT--GGGS-HHHHTT-HHHHHHHHHHTHHHHHHHHHHHHHHHHHHHHHHHHHHHTT-EEEEEEESS--SSSHHHHH-GGGB-B-TTS-BSEEEEE---SS-</t>
  </si>
  <si>
    <t>-EEEE-IIIIIS-SSSS-STTHHHHHHHHHTT--EEEB-SS-HHHHHHTT--SSEEEGGGTEEEEETT-SS--SEEETTEEEEE-S--HHHHHHHHHHHHHHHTS---BGGGB-HHHHHHHH---HHHHHHHT--SS-EEB---TTTHHHHHHHHHHTT-EEEE-SSSEEEESS--HHHHHHHHHHT-SSHHHHTSEEEEESSGGGHHHHHTSSEEEE-SSS---TT-EE-SS-HHHHHHHHHHHHTTT------</t>
  </si>
  <si>
    <t>--------TTSEEEE-----TTTTTTHHHHHHHHHHS-------------------------------EEEEEETTEEEEEE----SS--TTTTTHHHHT-S--EEEEETTSSS-HHHHHHHHHHHHTT---EEEEE-TTSTT--HHHHHHHHHHHT---EEE---BSS-TTS--EEEETTTTEEEE--STTSS--EEE---TTTHHHHHHHHHHHHHHHHHH-HHHHHHHTTT----HHHHHHHHHHHHHTTS-</t>
  </si>
  <si>
    <t>-EEEEEES-TTTTGGGHHHHHHHT--EEEE-SSEEEEEESS----TT--EEE--------HHHHHS---EEETTEEEE-TT----SSSEEEE----SSS--S-SHHHHHHHHHHHHH--TT-EEEEES-TTSHHHHHHHHTT-EEEEEES-GGGHHHHHHHHHHHT---EEEESSHHHHGGG--EEEEEEES-HHHHHHHHHHHHHHEEEEEEEEEEEEEGGGHHHHHHHHHHTT-EEEEEEEETTEEEEEEE-</t>
  </si>
  <si>
    <t>--SS----EEE-BTTEEEEEEEEEEEEEEETTEEEEEEEETTBSS--EEEE-TT-EEEEEEEE-SSS-B--EEET----TTTS-TT--B-TT-EEEEEEE--SS--EEEEEE---TTSHHHHHHHT--EEEEE--GGGGSHHHHTSEEEEEEEEEE-EETTEE----HHHHHH----SEEEETTEES-EEE-SSSEEEEEEEE--SS--EEEEETTB-EEEEEETTEEEEEEEEES-EEE-TT-EEEEEEE--SS</t>
  </si>
  <si>
    <t>--HHHHHHHHHHTTB-EEEEEEETTSS-HHHHHHHHHHHTTT-SSEEEE----------HHHHHHHHHHHHTT--HHHHHHHHHHHHTT--S-EEEE--HHHHHHH-HHHHHHHHHHHT--EEE-TT--GGG-HHHHHHHHHHT-EEE-EE-TT--HHHHHHHHTT--S-EEEE----------------HHHHHHHHTT--S-EEEES---SHHHHHHHTTSSEEEE-HHHHHHHHTT--SHHHHHHHHHHHB-</t>
  </si>
  <si>
    <t>---EEEEEEESTTSSHHHHHHHHHHHHHHTT--EEEEETTTSS-HHHHHHHHS----HHHHHHHHHHHHHHHHHHTHHHHHHTT-EEEEES-HHHHHHHTTTTT---HHHHHHHH----TT---SEEEEEE--GGG-------------TTHHHHHHHHHHHHHHHHH-TTTEEEEETTS-HHHHHHHHHHHHGGG--</t>
  </si>
  <si>
    <t>---HHHHHTT-EEEEEETTEEEEEEE--GGGB-TTSBB-HHHHHHHHHHHHHHHHHTTS-EEEEEEEEEE----BTT-EEEEEEEEEEE-SSEEEEEEEEEETTEEEEEEEEEEEE--------------------</t>
  </si>
  <si>
    <t>----------------------------------SSEEEEEEEETTEEEEEEEEEEEEE-SSSS--EEEESB-HHHHHHHHHHHHHTT----TTEEEEEEETTS--B--GGGHHHHHHHHHHHHHT----TTEEE--EE-TTSBEE--TTHHHHHHHHHHTT--EEE-TTT--BHHHHHHHH--</t>
  </si>
  <si>
    <t>---------------------EEEEE-TTS-EEEEEE-SSS-EEEEEEES-SGGG--TT-TTHHHHHHHHHTTEETTEEHHHHHHHHHHTT-EEEEEE-SS-EEEEEEE-GGGHHHHHHHHHHHHHSB---HHHHHHHHHHHHHHHHHHTT-HHHHHHHHHHHHHBSSGGGS-TT--HHHHHH--HHHHHHHHHHH--STT-EEEEEES--HHHHHHHTGGGGG------------B----EEEEE---SSEEEE</t>
  </si>
  <si>
    <t>-EEEEEEESTTHHHHHHHHHHHHHHHHHHH----EEEE---THHHHHHHSSSS-HHHHHHHHHSSEEEEEE---GGGTTS-GGG-HHHHHHHHHHHTTEEEEEEEEE--TT-GGGSSB-HHHHTT-EEEEEEE-S-STTT-S-EE--SSEEEEEEEEEHHHHHHHHHHHHHHHHTTTSEEEEEE-TTT-HHHHHHHHHHHHHGGG-TTSEEEEEEHHHHHHHHHHSGGG--EEEE-HHHHHHHHHHHHTTTS-GG</t>
  </si>
  <si>
    <t>------------------------------------------------------SSEEEEEE--THHHHHHHTT--TTHHHHHHHHHHHHHHTTTEEEEEEEEEEEESS--HHHHHHHHHHHHHHHHHTT--EEEEEEEE-TTTB-TT-EEEEEEEEEEEBGGG---GGG--TT-EEEEEE-SSSTTS-HHHHHHHSTTS-TTS--TTTSS-HHHHHHS-----HHHHHHHHHTT----EEEE--TTHHHHHSGG</t>
  </si>
  <si>
    <t>--EEE--GGGHHHHHHHHHHHHHHHSBTTB-HHHHHH--HHHHHHHHHHHHH-TT---EEEEEE-TTS-EEEEEEEEE--S-S-TT--EEEEEEEE-GGG-SSSHHHHHHHHHHHHHHHTT--EEEEEEETT-HHHHHHHHHTT-EEEEEEEEEETTEEEEEEEEEEE-SS---</t>
  </si>
  <si>
    <t>---EE-HHHHHHEEEEEEEEEEE---TTHHHHHHTT-EE-TT-EEEEETTEEEEES-EE------------TT--EEEE--HHHHHHHTTTSS-TTEEEEEEEEEE-TT--EEEEEEEEEE-</t>
  </si>
  <si>
    <t>--GGG--HHHHHHHHHHHHHHHHHHHTHHHHHHHHTHHHHHH-GGGGGGHHHHHHHHHHHHHHHHHHHHHHHHTTSS-GGGHHHHHHHHHHHHHHHHHHHHHHHHHHHHHHT-GGGHHHHHHHHHHHHHHHHHHHHHHHHHHHHTT--STTTHHHHHHHHHHHHHHHHHHHHHHHHH--</t>
  </si>
  <si>
    <t>---------------------------------EEEEEEESS-TTSHHHHHHHHHHHHHHHHTTTSEEEEEE-TTSSS-GGGHHHHHHHTSSSEEE-BGGGGTTT-GGGGGSS--TTS--SHHHHHHHHHTSSHHHHHHHHHHTTTEEEEEEE------EEESS---SGGGGTT-EEE--SHHHHHHHHHTT-EEE---GGGHHHHHHTTS-SEEE-S-HHHHHHTTGGGT--EEEE--TTSS-SS-SS--EEEE</t>
  </si>
  <si>
    <t>---EEEEEEESTTSSHHHHHHHHHHHHHHTT--EEEEETTTSS-HHHHHHHHH----HHHHHHHHHHHHHHHHHHTHHHHHHTT-EEEEES-HHHHHHHTTTTT---HHHHHHHH----TT---SEEEEEE--GGG-------------TTHHHHHHHHHHHHHHHHH-TTTEEEEETTS-HHHHHHHHHHHHGGG--</t>
  </si>
  <si>
    <t>-HHHHSS---EEE-TTT-TTEEEEEGGGSTTSBTTHHHHHHHHHHHHHTT--TT-EEEE-SSHHHHHHHHHHHHHT--EEEEEETTS-HHHHHHHHHTT-EEEEE-GGGHHHHHHHHHHHHHHHH--B---TTT-HHHHHHHHHTHHHHHHHHTTT--SEEEEE-SSSHHHHHHHHHHHHHHGGGSEEEEEEETTS-TTTT------S-TTS--SS--TT--GGG--EEEEE-HHHHHHHHHHHHHHH---B-HH</t>
  </si>
  <si>
    <t>--EEE-HHHHHHHHTT--EEEGGGEEE--SSSEEEEEEETTEEEEEEEE-TTSSEEEEEEESS--S-HHHHHHHHHHHHHHHHHTTTSSSTTSEEEEEEGGGGT-TTEEEEEETTEEEEEE-SHHHHTTHHHHHHHHTTT-SEEEEEE--GGGGTTT---EEEEEEE---S-EEEEETTEEEEE-----------GGGHHHHHHGGG--EEEEEEES-TTTHHHHHHHTTEEEEEEEES-HHHHHHHHHHHHTTT</t>
  </si>
  <si>
    <t>--EEEEE-STTTT-HHHHHHHHHHHHH-TT-EEEEEEEEE----S-----HHHHHHHHHHHHHHHHHHTTT---SEEEEEESSHHHHHHHHHHHSTTS-SEEEEEE--TTT-HHHHTTHHHHGGGGSS-EEEEE----</t>
  </si>
  <si>
    <t>-EEEEEEEEEETTEEEEEEEEEEETTEEEESB----SEEEE-TT-EEEE-EEEEEE---TTT-TTT--HHHHHHHHHHTTEEEEEE-S-SSS-S-SHHHHHHHHHHHHHHTSSEE--EE-SBGGG-SSSB--HHHHHHHT--EEE-TTS----HHHHHHHHHHHGGGT--EEE----HHHHTT-SEE-SHHHHHHT--EE-HHHHHHHHHHHHHHHHHHHHH-SS---EEETT---HHHHHHHHHHHHTT--EEE</t>
  </si>
  <si>
    <t>---------------------------------------------------------------------HHHHHHHHHHHT---------HHHH-----GGGHHHHHHHHHHTT-HHHHHHHHHHHHHHHHHHHHHHHTHHHHHHHHHHHHHHTSS-HHHHHHHHHHHHHHHHHHHHHS----SS-EEEE--TT----HHHHHHHHHHHHTT--EEE--S---HHHHHHHHHHTT-SEEEEE-SSSHHHHTS-TT</t>
  </si>
  <si>
    <t>-------------------------HHHHHHHHHHHHHHHHHHHHHHHHHHHHHHHHHHHHHHHHHHHHHHHHHHHHHHHHHHHHHHHHHHHHHHHHHHHHHHHHHHHHHHHHHHHHHHHHHHHHHHHHHHHHHHHHHHHHHHHHHHHHHHHHHHHHHHHHHHHHHHHHHHHHHHHHHHHHHHHHHHHHHHHHHHHHHHHHHHHHHHHHHHHHHHHHHHHHHHHHHHHHHHHHHHHHHHHHHHHHHHHHHHHHHH</t>
  </si>
  <si>
    <t>----SEEEE--SHHHHHHHHHHHHTT--EEEEES-GGGTT--SS---S---TT-HHHHH--TT---HHHHHHHHHHHHHT-TTEEEEE--EEEEEEETTEEEEEEETTS--EE-SEEEE--TT-SS-EEEETTEEESEEETTEE--SHHHHHHHHTT--EEEEEEEE--------EEEEEEEE-GGGEETTTTEETTSBSEEE-GGGTS---HHHHHHHHHHHHHHHHHH--</t>
  </si>
  <si>
    <t>-EEE--TT-EEEEE---STT-HHHHHHHHHHHTT-EEEEEESSGGGHHHHHHHHHHHT--EEEE--TT-HHHHHHHHHHHHHHHSSEEEEEE------HHHHHS-GGG--HHHHHHHHHHHTHHHHHHHHHHTTTEEEEEEEEEEE-GGGTSB-TTTTHHHHHHHHHHHHHHHHHHHHGGGT-EEEEEEE-----GGGGGSTTHHHHHHHHHHHSTTSS---HHHHHHHHHHHHSGGGTT--S-EEEESTTGGGB</t>
  </si>
  <si>
    <t>-HHHHTEEEEEES---SS-SS-TT-SSB--HHHHHHHHHH---SEEE-TTS-EEESSBSS---TTTT-EEEEEEETTEEEEEEEEEB-TT-B-TTS-B--HHHHHHHHHHHHSTT---S-HHHHHHEEEEE-SSSEEEEEESS--TTTT-S-B-----HHHHHHHHHHHHHHHTT--TTTTHHHHHHHHHHHHHTTTSHHHHHTT-----SSEEEEEEETTTEEEEEE-TT-----TT-GGGS-SEEEEEE-SSH</t>
  </si>
  <si>
    <t>------------HHHHHHHHHHHHHHHHHHTTSS--TTHHHHHHHHHHHHHHHHHHGGGS-HHHHHHTHHHHHHHHHHHHHHHHHH--BSSSSB--EEETTEEE-HHHHHHHHHHHHHHHHT--S---TTHHHHHHHHHHHHHHHHHHTTT-HHHHHHHHHHHHHHHHHHTS--HHHHHHHHHHTT------------------------------------------TTT--S-------------------TH</t>
  </si>
  <si>
    <t>-----S----TTHHHHHHHHHHHHHTT-SEEEEEE-TTS-HHHHHHHHHHHHT--EEEEESSHHHHHHHHHHHHHH-TTSEEEE---GGGTS---EEEGGGTEEE----S--HHHHHHHHHHHHHHHH-S-EEEEEEGGG-S----HHHHHH--B----------------------------------------------------------------------------------B--S-S----SSHHHHHH</t>
  </si>
  <si>
    <t>-----S-EE-SS-EEEE--GGGHHHHHHS--HHHHTTSTT--SSSSHHHHHHHHHHHHHSTT-EEEEEE-SSSEEEEEEEEEEEGGGTEEEEEEEE-GGGTTSSHHHHHHHHHHHHHHHTS--SEEEEEEETT-HHHHHHHHHHT-EEEEEEEEEEE-TTS-EEEEEEEEEEGGGHHHHHHHHHHHHSHHHH--</t>
  </si>
  <si>
    <t>------TT---B-HHHHHHHHHHHHHHHHHHHHTT-EEEE--SEEEHHHHHHHH-TTSHHHHHS--EEE-TTS-EEEE-S-SHHHHHHHHHHTTGGGSSSSEEEEEEEEEE----SS--S-SEEEEEEEEEES---HHHHHHHHHHHHHHHHHTT----EEEEEE---HHHHHHHHHHHHHHHGGGGGGS-HHHHHHTTS-GGGGTT--SHHHHHHHHHHT---GGGG--HHHHHHHHHHHHHHHHTT--EEE-S</t>
  </si>
  <si>
    <t>-EEE--TT-EEEEES--STTSHHHHHHHHHHHTT-EEEEEES-GGGHHHHHHHHHHTTS-EEEE--TT-HHHHHHHHHHHHHHHSSEEEEEE------HHHHSS-GGG--HHHHHHHHHHHTHHHHHHHHHHTTTEEEEEEEEEEE-GGGTSB-TT-HHHHHHHHHHHHHHHHHHHHHGGGT-EEEEEEE--B-----------------HHHHSTTSS-B-HHHHHHHHHHHHSGGGTT--S-EEEESTTGGGB</t>
  </si>
  <si>
    <t>--STTTS--EEEEEEETTTEEEEEEEEE-SS-HHHHHHHHHHHHHHT-EEEEEEEEEESS--STT-B-TTBSSBHHHHHHHHHT--EEE-STT-SEEEEEEEEESS-EEEGGGS---TTEEES-TT-EEEEB-SS-EEEEEEEEEEEESEE-HHHH---SSTT-EE--EE---EEEEEEEEEE--BTTB---EEEEEEEEE-SSS-HHHHHHHHHHHHHHHHHTT-S----------------------------</t>
  </si>
  <si>
    <t>-----------SSHHHHHHHHHHHHHTT--HHHHHHS-TT-EEEEEEEESS-EE---HHHHHHHHHHH-TT-EEEESS-TT-EE-TT-EEEEEEEEHHHHHHHHHHHHHHHHHHHHHHHHHHHHHHHTTTSS-EEE--S---TT-HHHHHHHHHHHT-B---SSSSS-EEE-HHHHHHHTSHHHHHHHHHHHS-TTS-EEEEESSHHHHHHHHHHT-SEEEEES--HHHHHHHHHHHTTSS-EEEESS--HHHHH</t>
  </si>
  <si>
    <t>-EEEEE--SHHHHHHHHHHHHTT--SEEEEE-SSHHHHHHHHHHHHTTGGGS---EEEEE-GGGGTT-SEEEE--S----TT--GGGGHHHHHHHHHHHHHHHHHH-TT-EEEE-SSSHHHHHHHHHHHH---GGGEEE-TTHHHHHHHHHHHHHHHTS-GGGEE--EEB-SSTT-EE-GGG-EETTEEHHHHHHHTT----HHHHHHHHHHHHTHHHHHHHHHS---HHHHHHHHHHHHHHHHT--EEEEEEEE</t>
  </si>
  <si>
    <t>------S-EEEEESSTT---EEEETTEEEEEEBS-HHHHHHHHHTS-SS--EEEEE-SHHHHHHHHHHHHHTT--EEEES--SS-SS-EEEEHHHHHHHH---</t>
  </si>
  <si>
    <t>--S----SEEEEEEEE---EEE-SSSEEEGGGSTTSEEEEEEE-TT-SSHHHHHHHHHHHHHTTS-HHHHTTEEEEEEES-TTT--HHHHHHHHHHH-TTEEEE---HHHHHHHHHHHT--EEEEEEEETTEEEEEE---EEEEETTEEEEEE-HHHHT-HHHHHHHHHH--</t>
  </si>
  <si>
    <t>-------------------HHHHHHHHHTS--BTT--HHHHHHHHHHHHHTTS--EE-TT--EEEEEE--SEEEEEEEE--B-S-----EEETTEEESTTTTTTHHHHHHHHHHHHT--HHHHHHEEEEEEEESSTTSTT-HHHHHHGGG---SEEEEES---TTEEEEEE-EEEEEEEEEE------------HHHHHHHHHHHHHHHHHHHHTT--GGGS-EEEEEEEEEE------EEEEEEEEEE-TTS-H</t>
  </si>
  <si>
    <t>---HHHHHHHHHHHGGGHHHHHHHHHTS----EEEE-TTT--HHHHHHH-SS--EEETTEEEEEE--TT---SSSHHHHTTSEE---TTTHHHHHHH---TT-EEEESS-TT-HHHHHHHHHTTT-SEEEEE---HHHHHHHHHHHHHH----EEE-S-HHHHHHHH-S-EEEEEEE-----GGGTTT-TTSGGG--TTHHHHHHHHHHHHHHHHHTTEEEEEEEEEEES---GGGTHHHHHHHHHH-TTEEEE-</t>
  </si>
  <si>
    <t>-EEE--TTS----SS-BSEEEETTEEEEEEE-SB-TTS-B--SSHHHHHHHHHHHHHHHHHHTT--GGGEEEEEEEES-GGGHHHHHHHHHHH--SS--EEEEEE-S--GGG-SEEEEEEEE--</t>
  </si>
  <si>
    <t>--EEEE---SSSS-BHHHHHHHHHHHHHHHTTT-EEEE------TTT--TTHHHHHHHHHHHTT---SBBGGGB-SS---STTTSTHHHHHHHHHHHTTTSEEEE---HHHHHHHHHHHSS---GGGGS-HHHHHHHHHHT---EEEE---TTSEEEEEETTTEEEEEETTSS---EEE-TT--B-HHHHHHHHHHHHT--EEEEEGGGGGGHHHHHHHHHHTT----EEEEE---B-SS--S--SSSS--BHHH</t>
  </si>
  <si>
    <t>-EEEE----STT----SS-HHHHHHHHHTT-EEEEETTTTGGGT--HHHHHHHT-EEE-HHHHTTSSEEE-SS---GGGGGG--TT-EEEE---GGG-HHHHHHHHHHT-EEEEGGG---TT---TTTHHHHHHHHHHHHHHHHHHTSGGGTS----TT-BTBB---EEEEE--SHHHHHHHHHHHHTT-EEEEEES-HHHHHHHHHHTTTSEEEEE--HHHHHHHHHH-SEEEE------------S-HHHHTT</t>
  </si>
  <si>
    <t>------HHHHHHHHHHHHT-S-EEEEEEEE--------EEEEEEEEEGGGTEEEEEEEESTTTTT-EEEE-SS-EEEEETTTTEEEEE---------------------------EEEEEEEEEETTEEEEEEEEE-------SEEEEEEETTTTEEEEEEEE-TTS-EEEEEEEEEEEE----HHHHT---TT-EEEE-</t>
  </si>
  <si>
    <t>---EEEEETTEEEEE-EEEEETTEEEE----TT-HHHHHHHHHHHGGGS-TT--EEEEESSTHHHHHHHHHHHHT--EEEEBSS--TT--S-EEEE----------EEEE-HHHHHHHTT-EEEEEEEEESSSHHHHHHHHHHHHTT-EEEEEEEEEE-S--SS--EEEEE----</t>
  </si>
  <si>
    <t>-----S-B--SS-BB-B--GGGHHHHTTS--TTTTTSSS---SSSSHHHHHHHHHHHHTSTT-EEEEEE-SSSEEEEEEEEEEETTTTEEEEEEEE-GGGTTSHHHHHHHHHHHHHHHTTS--SEEEEEEESS-HHHHHHHHHHT-EEEEEEEEEEE-TTS-EEEEEEEE--TTSHHHHHHHHHHHH-------</t>
  </si>
  <si>
    <t>---------HHHHHHHHHHHHHHHHHHHHHS-HHHHTS-SSTT---HHHHHHHHHHHHHHHHHHHHHHHHH----------------------------------HHHHHHHHHHHHHHHHHHHHH--TT----EEETTTEEE-HHHHH---HHHHHHHHHHHHH----</t>
  </si>
  <si>
    <t>-EEEEEEEEE-TT--HHHHHHHHHHHHHHHHHTT-EEEEEEEEEEEEEEEEETTEEEEEEEEEEEEE-HHHHHHHHHHHHHSTTEEEEEEEE-SS------</t>
  </si>
  <si>
    <t>---HHHHHTT-EEEEEETTEEEEEEE--GGGB-TTSSB-HHHHHHHHHHHHHHHHHTTS-EEEEEEEEEE-----TT-EEEEEEEEEEE-SSEEEEEEEEEETTEEEEEEEEEEEE--------------------</t>
  </si>
  <si>
    <t>----EEEEE--B---HHHHHHHHHHHHHH----SSEEEEE--GGGHHHHHHHHTTSS-EEEES---SSSSBS-TT---HHHHHHTT-SEEEES-HHHHHHS---HHHHHHHHHHHHHTT-EEEEEE---HHHHHTT-HHHHHHHHHHHHTTT---SSGGG-EEEE--GGGSSSS----HHHHHHHHHHHHHHHHHHH-HHHHTT-EEEEESS--TTTHHHHHTSTT--EEEESGGGSSHHHHHHHHHHH-</t>
  </si>
  <si>
    <t>------TTTSTTGGGTS--S----GGG--HHHHHHHHHHHHHHHTTTHHHHHHHHTT-GGGHHHHHHHHHHTTTTSTTS-GGGT-----HHHHHHHHHHHTTS-THHHHHHHHHTTTTHHHHHH--HHHHHTTHHHHHHTSS-EEEE--BTTBSSSGGG---EEEE-TTSSEEEEEEEEEEEETTTT-SEEEEEEEETTTEEEEEEEETT-TTEEE-----BSS-TTS-EEEEEEEEEEEEGGGEES-TT-THHH</t>
  </si>
  <si>
    <t>--EEE-TTS-EEEE-TTS-EEEEEE--STTHHHHHHHHHHHHHHTT--EEEEE---SHHHHTTT-TTS--HHHHHHHHHH-EEEE------SSSSS--HHHHHHHHTT--EEEEEEE-BTTB--TTTTS--EEEEEEE-SSBGGG--EEEEETTEEEEEEEEEHHHHHHHHHHHHHHHHHTT--EEEEEE-TTT-TTHHHHHHHHHHHHHTT-TTSEEEEEEHHHHHHHHHH-GGG-SEEEE-HHHHHHHHHHHH</t>
  </si>
  <si>
    <t>----HHHHHHHTTS-TT--B-HHHHHHHHHHT--SSS--EEEEEEEESS-TT-SS---EEEEE-TTS-EEEEE--TTSEEEEEEEETTS-HHHHHHHHHHHHHHHHTTS-SS--S-SEEEEEEEETTS--EEB-TT-</t>
  </si>
  <si>
    <t>---------------HHHHH-THHHHHHHHHHHHHHHHHHHHHHHHHHHHHTTT---HHHHHHH-TT---HHHHHHHHHHHHHTHHHHHHHHHHHHHHHHHHTT----HHHHHHHHHHHHHHHHHHHHHHHTTS--S-TT--TTB---HHHHHHHHHHHHHHHHHHHHHHHHHHHHHHHSTT----HHHHHHHHHHHHHHHHHHHHHHHHHHTHHHHHHTSSSEE-HHHHHHHHHHHHTHHHHHHHHHHHHHHHH</t>
  </si>
  <si>
    <t>------EEEEEE--TT-HHHHHHHHTHHHHHT-SEEEEES-SS-TT--HHHHHHHHHHHGGG-S-EEEE--TTS-SHHHHHHHHHHHHHH-TTEEE-BTSEEEETTTEEEEEE-SEEESSS--BSSSS-EEEHHHHHHHHGGGGGS-S--EEEEESS-B-BTTTBTTSBHHHHHHHHHH--SEEEE--SS-EEEEETTEEEEE--BGGGTEEEEEETTTTEEEEEE--</t>
  </si>
  <si>
    <t>---------TTTHHHHHHT-HHHHHHHHHH--HHHHHHGGGGS-HHHHHHHHHHS-HHHHHHHHHTS-HHHHHHHHHHS-HHHHHHHHHHS-HHHHHHHHHHHHHH-HHHHHHHHHHS-HHHHHHHHHHHHS-TTBGGGT-BS---EE-TTSBHHHHHHHHHHHTTT-S-SSEEEEE-TT-BEEEEEEHHHHHHS-TT-BSTTTSBSS---EETTSBHHHHHHHHHHHT-SEEEEE-TTSBEEEEEEHHHHHHH-</t>
  </si>
  <si>
    <t>-EEEE--GGGS-HHHHHHHHHHHHHHT--EEEE-TT-HHHH-SBTTB---HHHHHHHHHHHHTT-EEEEE-STTS--HHHHHH-GGGS-B-TTS-B--SSSS----SS-HHHHHHHHHHHHHHHHHHTT-SSEEEEE-SSSTTTTTTSS--SHHHHHHHHHHHHHHHSSHHHHHHHHTTTGGG---SSGGG---S-S-SS---HHHHHHHHHHHHHHHHHHHHHHHHHHHHHSTT-EEE-EE-TT--SS-HHHHG</t>
  </si>
  <si>
    <t>--HHHHHHHTTS-EE-EEEEEEETTEEEEEEE--EEEEETTTTEEEEEEETT-THHHHHHHHTEEEEEE-BTT-HHHHHHHTT---TT---BTTB-TT-SEEEEEEEEEEEEETTEEEEEEEEEEEEE-----B-EE-SSSEE-B----</t>
  </si>
  <si>
    <t>--HHHHHHHTT----TTT-BSS--B---S-B--S-HHHHHHHHTTTTGGGS-BTTB-HHHHHHHHHHHHHHT-SEEEEESSHHHHHHHHHHHH--TT-EEEE-S---HHHHHHHHTHHHHTT-EEEE--TT--HHHHHHH--TTEEEEEEESS-TTT-----HHHHHHHHHHHT-EEEEE-GGGGGGTS--GGGGT-SEEEEETTTTTT-SS----EEEEE-S-S--TTTT-HHHHS-BGGGTTB-HHHHHGGGH</t>
  </si>
  <si>
    <t>------SSS--HHHHHHHHHHHHHTT---GGGHHHHHHHHHHHHH------------HHHHHHHHHHHHHGGGGSS---SS-EEEEET-TTTTTHHHHHHH-TTSEEEEEES-HHHHHHHHHHHHHHT-SSEEEEE--HHHHTTSTTTTT-EEEEEEESSS-HHHHHHHHGGGEEEEEEEEEEE-S--HHHHTTHHHHHHHTTEEEEEEEEEE-TTT--EEEEEEEEE-S---TT-S-STTHHHHS---</t>
  </si>
  <si>
    <t>---SGGGT---SS-EEES--HHHHHHHHHHTTS-EE-TTS-EEE--TT--S--GGGEEEE--TTTTTTS-BTTTBEEE-HHHHHHHHHHHHHHHHTS-EEEEEEEE-SSTTT-EEEEEEES-HHHHHHHHHHSB-GGGG-----------SEEEEEETT----HHHH--SSS-EEEEETTTTEEEEES---THHHHHHHHHHHHHHHHHTT-EEEEEEEEE-TT--EEEEEE-TTSSHHHHT-BTTB-EEESSEE</t>
  </si>
  <si>
    <t>---------------------S-S-TTSEETTEE-----TTTHHHHHHHHHHHHHHHH-HHHHHHHHHHHHHTT--S--EEE-HHHHHHHTSSEEEEEEGGGSGGGBTTHHHHHHHHHHHHHHT--EEEEE-SSSHHHHHHHHHHHHHT-EEEEEEEHHHHHT-HHHHHHHHHTT-EEEEE-STTSSHHHHHHHHHHHHHHTTTTEEE----SSSSTTHHHHHHHHHTHHHHHHHHHHHHHHSS--SEEEEE-SS</t>
  </si>
  <si>
    <t>---TTS--------B--HHHHHHHHHHHHHHTTT-EE----SEEEHHHHTGGGT--SSSTTGGGS---BEE-SS-B-B-TTS-B--S-EEE-SSSTHHHHHHHHHS-SSEEEEEEEEEE--S---SS--SEEEEEEEEEEETT--HHHHHHHHHHHHHHHH-TT--EEEEE---TTEEEEEEEEEEETTTTEEEEEEEEEEE-HHHHHHHHHHHHHTT-----TT-EEEEEEEEHHHHHHHHHT-S-GGGGGG--</t>
  </si>
  <si>
    <t>---EEEEEEEESTTHHHHHHHHHHHHHHHHHHHT--EEEEE---THHHHHHHSSSS-HHHHHHHHHSSEEEEEE---GGGTT--GGGSHHHHHHHHHHHTT--EEEEEEE--TT-GGGSSB-HHHHTT-EEEEEEE-SSGGGT-SS-EE-SSEEEEEEEEEHHHHHHHHHHHHHHHHTTTSEEEEEE-TTT-HHHHHHHHHHHHHHTT-TTSEEEEEEHHHHHHHHHHSGGG-SEEEE-HHHHHHHHHHHTTTTT</t>
  </si>
  <si>
    <t>---HHHHHHHHHHHHB-SSSB-SBTTTB-SEEHHHHHHHHHHHTTT-HHHHHHHHHHHHHHH--TTS---SEE--S--SSSSS-HHHH---------B-SS-----HHHHHHHHHHH-S-HHHHHHHHHHHHHHHHHHHHHHHHHH-TT--S---BSSGGGGT-TT-GGGHHHHHTS--TT------SHHHHS-GGGS--HHHHHHHHHHHHHHHHTTT-HHHHHHH-S--EE-HHHHHHHHHHHHHHHHHHHHH</t>
  </si>
  <si>
    <t>--HHHHHHHHHHHHHH---HHHHHHHHHHHHHH---SSS--EEEEET-TTSTTHHHHHTTT-EEEEEES-HHHHHHHHHHTTTS-TTEEEEES-TTS--S-TT-EEEEEEES-GGG-TTHHHHHHHHHHHEEEEEEEEEEEEEE---HHHHHHHHHHHHHHHHT------HHHHHHHHHHHHHHHTT---EEEEEEEEEEEE-HHHHHHHHHTT-SGGGSSS-HHHHHHHHHHHHHHHHHHSS-TTS-EEEEEEE</t>
  </si>
  <si>
    <t>----------------HHHHH-HHHHHHHHHHHHHHHHHHHHHTHHHHHHHHTTT---HHHHHHHSTT---HHHHHHHHHHHHHTHHHHHHHHHHHHHHHHHHHT----HHHHHHHHHHHHHHHHHHHHHHHTTS--STTTT-TTB---HHHHHHHHHHHHHHHHHHHHHHHHHHHHHHHSTT----HHHHHHHHHHHHHHHHHHHHHHHHHHTHHHHHHTSSSEE-HHHHHHHHHHHHTHHHHHHHHHHHHHHH</t>
  </si>
  <si>
    <t>--SS--S-TT-EEE-TTTS-EEEEEEEEEEETTEEEEEEEEE-TTS----EEESS-TTTTT-EE------</t>
  </si>
  <si>
    <t>-----HHHHHT--TT--HHHHHHHHHHHHHHH-TTT---HHHHHHHHHHHHHHHHHTSHHHHHHHHHTTSSS------TT----TTS-GGGS-HHHHHH--------------</t>
  </si>
  <si>
    <t>--S-EE-HHHHHHHHHHHT-EEEEEEE-SS-TTHHHHHHTTTT-HHHHHHHHHHEEEEEEETTSHHHHHHHHHTT--SS-EEEEEEEETTEEEEEEEEES---HHHHHHHHHHHHHHHHHTT--SS----</t>
  </si>
  <si>
    <t>--HHHHHHHHHHHHHHHHHHHHHHHHHHHHHHHHHHHHHHHHHHHHHHHHHHHHHHHHHHHHHHHHHHHHHHHHHHHHHHHHHHHHHHHHHHHHHHHHHHHHHHHHHHHHHHHHHHHTTTTTTT------</t>
  </si>
  <si>
    <t>---EEEEE-S-S--BHHHHHTHHHHHHHHHHHHGGGEEEEE-GGGGGGSTTTS-HHHHHHHHHHHHHHHHHHT--TTTSEEEEGGGSTHHHHHHHHHHHTSBHHHHHTSHHHHHHTTSSS--BHHHHHHHHHHHHHHHHTT--EEE--GGG-HHHHHHHHHHHHHHHHHSS-----EEE--TTS---B-TTSSSB--TTTT---BSSS-HHHHHHHHHT-------------------HHHHHHHHHS-HHHHHH</t>
  </si>
  <si>
    <t>---EEEEEEEE--TTHHHHHHHHHHHTT-EEEEEEEEESSSSSSEEEEEEEEE-TTTTTHHHHHHHHHHHHTHHHHT-EEEEEETT--EEEEEEE-S--HHHHHHHHHHHTT-S-EEEEEEEESSSTTHHHHHHTT--EEE----SSTHHHHHHHHHHHHHHHT-SEEEESS--S---HHHHTTSTT-EEEEEEE-SS---SS-HHHHHHHHT-SEEEEEEEE--SSSS---EEEEEEEE--TT--HHHHHHHHH</t>
  </si>
  <si>
    <t>---EEEEEE-STTSSHHHHHHHHHHHHHHTT--EEEEETTTSS-TTHHHHHT-TT--HHHHHHHHHHHHHHHHHHTHHHHHHTT-EEEEES-HHHHHHHTTTTT---HHHHHHHH----TT---SEEEEEE--GGG---------------HHHHHHHHHHHHHHHHH-TTTEEEEETTS-HHHHHHHHHHHHTT---</t>
  </si>
  <si>
    <t>-EEEEE-TTGGGTTTS-SSSS-S--HHHHHHHHHHHHHHTT--EEEEE-S-HHHHHHHHHHTTTTT-SEEEEE-GGGGGT-HHHHHHHHTS-S-EEEEESS-GGGS-GGGG--SSGGGSSEEEESSTTHHHHHHHHHHHH---------</t>
  </si>
  <si>
    <t>----------EEEEEEE-STTSSHHHHHHHHHHHHHHS-TTS----HHHHS-SHHHHHHT---S-EEEEEE-SS-EEEEEE---SGGGHHHHHHHHTT-SSEEEEEETTT---HHHHHHHHHHHHTT---EEEEEE-GGG---HHHHHHHHHHHHHHHHHTTS-TTTS-EEE--HHHHHHHHHH-TT--TTS-HHHHHHHHHHHHHHHHS-------SS--EEE--EEEEETTTEEEEEEE--BSEEETT-EEEE</t>
  </si>
  <si>
    <t>-EEEEEEESTTHHHHHHHHHHHHHHHHHHH----EEEE---THHHHHHHSSSS-HHHHHHHHH-SEEEEEE---HHHHTS-GGG-HHHHHHHHHHHTTEEEEEEEEE--TT-GGGSSS-HHHHTT-EEEEEEE-S-STTT-SS-EE-SS-EE------HHHHHHHHHHHHHHHHTTTSEEEEEE-TTT-HHHHHHHHHHHHHHTT-TTSEEEEEEHHHHHHHHHH-GGG-SEEEE-HHHHHHHHHHHHHSSS-GG</t>
  </si>
  <si>
    <t>-------------------SS-----SSEEEEEE---TT--S-B-----S-----GGGTTSTTS--HHHHHHHHT--TTSHHHHHH-STTHHHHHHHH--B--HHHHHHHHHHHHHHHHHTT-EEEEEE-S--SSSSHHHHHHTTHHHHHHHHHHT--EE--SGGGGG-HHHHHHHHHH--SEE--SS-EETTT--BSS-SEEEEEETTEEEEEEEE--TTHHHHS-GGGGTTEE----HHHHHHHHHHHHHTT-</t>
  </si>
  <si>
    <t>----------S---BTTTBEEE--GGGTTT--EEEE-TT--EEEEEEEEEHHHHHTT--EEEESHHHHHHT-SB---EEEEEE----TT--S-EEEEEEESS-HHHHHHHTT----</t>
  </si>
  <si>
    <t>----------------TTS--EEEEEEEEEEEE--HHHHHHHHHTSSSS--HHHHHHHHHHHHHHHHHHHSTT-----EEEEEEEEEEETTTTEEEEEEEEEEEESS--HHHHHHHHHHHHHHHHHHHTTT-TT-EEEEEEEEEEESTTT--EE---</t>
  </si>
  <si>
    <t>--S-HHHHHHHHHHHH-----HHHHHHHHHHHHHHHHHHHHHHHHHHHHTT-SEE-GGGS---HHHHHHHHHHHTT-----HHHHHHHHTTS---SSEE-HHHHHHHHHHHHHHHHHHHHHHHHH-TT-SS--HHHHHHHHHHHHHH-</t>
  </si>
  <si>
    <t>---EEEE-SS---STT-HHHHHHHTTS-EEEEEEE-HHHHSS-HHHHHHHHHHHHHHHHHHHHTT--EEEEES-HHHHHHHHHHHHT-SEEEEE---SHHHHHHHHHHHHH-SS-EEEE----SS-TT-SS--SSHHHHHTT-----------SS---------------SS-----SHHHHHHHHHHHHHHTGGGHHHHTT-TT-TTS---HHHHHTTSS-HHHHHHHHHHH-HHHHHHHHHHHHHHHHHHHHH</t>
  </si>
  <si>
    <t>--GGGS---HHHHHHHHHTT--S--HHHHHHHHHHHTT--EEEE--SSSS-THHHHHHHHHH------TT---SEEEE-SSHHHHHHHHHHHHHH-TTS-EEEE-SSS-SHHHHHHHHH--SEEEE-HHHHHHHHHTTSS--TT-SEEEEESHHHHHHHT-HHHHHHHHHTS-TTSEEEEE-SS--HHHHHHHHHH-SS-EEEE---</t>
  </si>
  <si>
    <t>--S--HHHHT----SHHHHHHHSHHHHTTT---EETT--S-SS---HHHHHHHHHHHHHT--S---TT--HHHHHHHHHHHHHHH-----GGGEEEESHHHHHHHHHHHHH--TT-EEEEEES--THHHHHHTTTT-EEEEEE--GGGTT---HHHHHTT--TTEEEEEEESS-TTT-----HHHHHHHHHHHHHHT-EEEEE-TTTT-BSSS----GGGTSTTTEEEEEEHHHHTT-GGGT-EEEE--HHHHHH</t>
  </si>
  <si>
    <t>----TT-EEEE-S-HHHHHH-B-TT-EE-----------SHHHHHHHHHHHHHHHHHTT--SSEEEE-SSS-HHHHHHHHHHHHTT--EEEE-SS-GGG--B-S--------------TTTEE-HHHHHT-S-EEE-S-HHHHTTS---TTSSS--B-TT-EE--GGGGG--TTHHHHHT--TT-EEEEE-SSSSSHHHHHHHHHHTT-EEEEESSHHHHHHHHT---B-</t>
  </si>
  <si>
    <t>--------EEEEE--HHHH---TTSTT---BHHHHHTTSTTTSTTS--SSSTT-HHHHHHHHHHHHHHHT--EEEEE--HHHH-TTSSS---HHHHHHHHHHHHHHHHTT-EEEEEEESS--BHHHHTTTGGGSHHHHHHHHHHHHHHHHHHTTT--EEEEEE-HHHHHHHHHTS-SSTT----HHHHHHHHHHHHHHHHHHHHHHHHTT-SEEEEEEE---EE-S-HHHHHHHHHHHTTTTHHHHTTS-S-S-S</t>
  </si>
  <si>
    <t>--TTTT-EEEEESTTSHHHHHHHHHHHHTT-EEEEEES-HHHHHHHHHT--SSEEEEE--TTSHHHHHHHHHHHHHHHS---EEEEGGGGTTTT------HHHHHHHHHHHHHHHHHHHHHHHHH--TT-EEEEE---TT--HHHHHHHHH-SSHHHHHHHHHHHHHTTTT-EEEEEEE-SB--GGGTTS-HHHHHHHHHTSTT-S-B-HHHHHHHHHHHHSGGGTT--S-EEEESTTTTT--------------</t>
  </si>
  <si>
    <t>--HHHHHHHHHHHHHHHHHHHHHHHHHHHHHHHHHHHHHHHHHHHHHHHHHHHHHHHHHHHHHHHHHHHHHHHHHHHHHHHHHHHHHHHHHHHHHHHHHHHHHHHHHHHHHHHHHHHHHHHHHHHHHHHHHHHHHHHHHHHHHHHHHHHHHHHHHHHHHHHHHHHHHHHHHHHHHHHHHHHHHHHHHHHHHHHHHHHHHHHHHHHHHHHHHHHHHHHHHHHHHHHHHHHHHHHHHHHHHHHHTTTTTTTTTTTTT</t>
  </si>
  <si>
    <t>--EEEEEEEEEEEETS-EEETTEEE--SEEE-SSS---HHHHHHHHHHHHTTT---HHHHS-TTSTTTTT--HHHHHHHHHHHHHTTT--EEEEEEEEE-SSS--GGGHHHHHHHHHHHHT--GGGEEEEEE--TTSSTTEEEEEEEEEE--</t>
  </si>
  <si>
    <t>-EEEEE-SSS-EEEEEES-GGGGS---SS-EEEEEEGGGHHHHHHHHHHHT---EEEE--SGGGSSHHHHHHHHHHHHHHT--TT-EEEEEESHHHHHHHHHHHHHBTT--EEEEEE-SHHHHHTTTSS-EEEEEETTEEEEEEEE---SEEEEEGGGGGGS-HHHHHHHHHHHHHHHHHHT-GGGG--TT--TT-TTHHHHHHHHHHHHHHHHHH-TTSSSGGGGGGTTHHHHHHHHHHTTT-S-HHHHHHHHH</t>
  </si>
  <si>
    <t>----------EEEEEEES-GGGTHHHHHHHHHHHHHTT------------------------------EEE-SS-EEEEEE-S-HHHHHHHHHTT----SEEEEEEETTT---TTHHHHHHHHHHHT-S-EEEEEE-GGG---HHHHHHHHHHHHHHHHTTTS-TTTS-EEE--HHHHHHHHHH-TT--TTTSHHHHHHHHHHHHHHHHS-----GGGS--EEE---EEEETTTEEEEEEE--BSEE-TT-EEEE</t>
  </si>
  <si>
    <t>---EEEEEE-STTSSHHHHHHHHHHHHHHTT--EEEEETTTSS-TTHHHHHT-TT--HHHHHHHHHHHHHHHHHHTHHHHHHTT-EEEEES-HHHHHHHTTTTT---HHHHHHHH----TT---SEEEEEE--HHHH-------------SHHHHHHHHHHHHHHHHHSTTTEEEEETTS-HHHHHHHHHHHHGGG--</t>
  </si>
  <si>
    <t>-B--TTEEEEEEEEEEETTEEEEEEEEEEETTSS-B-HHHHHHHTT-BTT-EEEEEE-GGGTT----GGGEEEEEGGGS-TT----TT-EEEEE-TTS-EEEEEEEEEETTEEEEE-S-TTTT--EEEEEEEEEEEE--HHHHHHTS------</t>
  </si>
  <si>
    <t>-----HHHHHHHHHHHHHHHHHHHHT--EE-HHHHHHHHTS-HHHHHHHHHTS--SS---S-EEHHHHHHHHHHHHTTTS-EEEEEE--SHHHHHHHH-S--TTTEEEEEEEES-TTTTT-EETTEEEEEGGGHHHHSTTT--EEEE---TTTHHHHHHHHHHTT-SEEEE-SSS-----TTSEEEE--HHHHHHHHHHHHH-TTT-</t>
  </si>
  <si>
    <t>--------------------S-THHHHHHHHHHHHHHHHHHHHTTHHHHHHHTTT---HHHHHHHSTT---HHHHHHHHHHHHHTHHHHHHHHHHHHHHHHHHTT----HHHHHHHHHHHHHHHHHHHHHHHTTS--S-TT--TTB---HHHHHHHHHHHHHHHHHHHHHHHHHHHHHHHSTT----HHHHHHHHHHHHHHHHHHHHHHHHHHTHHHHHHTSSSEE-HHHHHHHHHHHHTHHHHHHHHHHHHHHH</t>
  </si>
  <si>
    <t>--EEEEEEEEETTTTEEEEE-SSSTT---EESSHHHHHHHHHHHHHHHHHHS-----SS-EEEEE--------</t>
  </si>
  <si>
    <t>-----HHHHHHHHHHHHHHHHHHT-SS-EE-SHHHHT---TT---EEEE---SS--HHHHHHHHHHHHHHS-S--EEEETTTS-HHHHHHHHHH-EE-</t>
  </si>
  <si>
    <t>---EEEEE---B-SGGGTTT-SBGGGSEETTEETHHHHHHHHHHTT-EEEEES--SS-SS--SEEE---SSHHHHHHHHHHT--SEEEEEETT-TT--HHHHHHHHHH--S-SEEEEEEEHHHHHHH-TT-----EEETTEEEEE-SEEEEEHHHHTTTHHHHHHHHHTTT-HHHHHHHH-HHHHHHHHHT---HHHHHHHHHHHHSS-EEEEE-S-GGGT----SHHHH--</t>
  </si>
  <si>
    <t>--SSHHHHHHHHHHHHHHHHHHHTT--STTHHHHHHHHHHHGGGHHHHHHHHHHT--TTHHHHHHHHHHHHHHHHHHHHHHHHHHHHGGG----------</t>
  </si>
  <si>
    <t>--SEEEEE-STTSSHHHHHHHHHHHHT--EEEHHHHHHHHHHHHHHHT--TT-HHHHHHHHHHTT-EEE--TT--EEEETTEE-GGGSSSHHHHHHHHHHHT-HHHHHHHHHHHHHS-S-EEEEESSIIIII-TT-SEEEEEE--HHHHHHHHHHTSSS-HHHHHHHHHHH-----------TTSEEEETTTS-HHHHHHHHHHHHH-</t>
  </si>
  <si>
    <t>--S------------SHHHHHHHHHHHHHHHHTTTEEE-EEETTEEE--SSEEEEEETTEEEEEEEEEE---HHHHHHHHHHHHHHHHHHTTS-HHHHHHHHHHHHHHHHHTHHHHHHHHHHHH---HHHHHHHHHHHHHHHHHHHHHHGGG-SS-------TTEEEEEEEEE--EEEEE--SSSTTHHHHHHHHHHHHTT-EEEEE--GGGHHHHHHHHHHHHHHT--TTSEEE---SSSHHHHHHHT-TT--E</t>
  </si>
  <si>
    <t>-----------EEEEE-SSEEEEEETTEEEEEE--EEEEEEEETTEEEEEE--BTTTTB--BB-SEEE--TT--HHHHHHHHHHHHHSEEEEEEEEEEEES-TTTB--EEEEEEEEEEEE-----------EEEEE-HHHHHHHHHTTS--B-HHHHHHHHHHHHHS---</t>
  </si>
  <si>
    <t>-HHHHHHHHHHHHHHHHHHHHHHHHHHHHHHHHHHHHHHHHHHHHHHHHHHHHHHHHHHHHHHHHHHHHHHHHHHHHHHHHHHHHHHHHHHHGGGSTTHHHHHHHHHHHHHHH-TT--EEEE-TTTHHHHHHHHHHHT-EEEE-TT--SEEEEE-TTSS-EEEEEHHHHHHHHHHHHHHHHHHHH--</t>
  </si>
  <si>
    <t>-----B--EEEE--TTSHHHHHHHHHHHH--S-EEEE-SSHHHHHHHHHHHHHHT--EEEE-SSS-HHHHHHHHHHHHSSS--EEEE-TTTT-SSS---BSEEEESS--SSHHHHHHHHTTB------BEEEEEE-GGGHHHHHHHHHHHSS--EE-----HHHHHHHHHHHHHHHHTTS-HHHHTTTHHHHHHHHHHT-HHHHHHHHHHH-</t>
  </si>
  <si>
    <t>-EEEEEEETTTTEEEEEEEETTEEEEE---S-HHHHHHHHHHHT---S-EE-S---GGGTTTHHHHHHHH---EEE-GGGHHHHHTHHHHHHHTT-------S--EE--TT-EETTEEEEE--SSSTT-EEEEETTTTEEEEETSEETTEE--SSSTT--HHHHHHHHHHHTTS-TT-EEEESBS--EEHHHHHHH-TT--------</t>
  </si>
  <si>
    <t>--BB----------B-----------------HHHHHH-TT-------------B---HHHHHHHS--SS----HHHHHHHHHHTT--TT-EEEEE--SSSHHHHHHHHHH-TT-EEEEEESSHHHHHHHHHHHHHH--S--EEEEES-TTT----TT-EEEEEE--SSGGGTHHHHHHHEEEEEEEEEEES-HHHHHHHHHHGGGTT-EEEEEEEEEEEEEEEETTEEEE-SEEE--S-EEEEEE-----</t>
  </si>
  <si>
    <t>-EEEEEEEEETTEEEEES--S--SS-EEE-TTTT--EEEEEEETTEEEEE-SS--BT--SS--EEE-SS--EEEESSS-SS-B-TTTT--HHHHHHHT-SB--TT----SS-TT-EE--EES--TT--B-TT-EEEEEEETTEEEEEE--SS--BEEEEE--SS-EETTSEEEEEETTEEEESSEEEESSS---EEEE----SB---S-HHHHHHS--BTT-------TTS-THHHHTTSSSSS-SSSEEEEE-S</t>
  </si>
  <si>
    <t>---EEEEESS-HHHHHHHHHHHHHHTT-EEEEEEEHHHHHHHHH------EEEEEEE-HHHHHHHHHH-GGGGGG-SEEEEEEEETTEEEEEE--HHHHGGGS-HHHHHHHHHHHHHHHHHHHHHHHH-</t>
  </si>
  <si>
    <t>------------B---TTS--EEEEEEEEEEEE--HHHHHHHHTT-SSS--HHHHHHHHHHHHHHTHHHHSTT-----EEEEEEEEEEEGGGTEEEEEEEEEEEESS--HHHHHHHHHHHHHHHHHHHTTT-TT-EEEEEEEEEEE-STT--EE---</t>
  </si>
  <si>
    <t>--TT-------B--B-SSSEEEEE---B-TTHHHHHHHHHHHHHHHH--B--EEEEEETT--SSS-B-TTBSSBHHHHHHHHTT--EEE-STT--EEEEEE--BSSEEEETTSSB-BTTEEES-TT-EEEEE-TT-B--EEEEEE-B-SEE-GGG----SSSS-EE--EE---EEEEEEEEEEE--SS---EEEEEEEEEE-SSS-HHHHHHHHHHHHHHHHGGGSS----------------------------</t>
  </si>
  <si>
    <t>---EEEE--SHHHHHHHHHHHHTT--EEEE--TTTS--SS--SS-TT---S--EEEE-STT-HHHHHHHHHHHHT-HHHHHHHHSEE--TTEEEE-HHHHHHHHHHHHHT-TTEEEE-S---S--SSSEEE---TT--HHHHHHHHHHH-GGGEEEEEEE--EEEGGGS-GGG-EE----------EEEEE-HHHHHHHHHHHHH--B------------TT---HHHHHHT-TTHHHHTTT--TT--BTTTTB-</t>
  </si>
  <si>
    <t>--SSSSSS-----B-STTT--EEEE----SS-THHHHHHHHHHHHSS-EEEEEEEE--TT-SSTT---TTBSS-TTTTSSSSTT--EE--STT-SEEE-----BSS---BTT-S---TT-EES-TT-B---B-TT-B----EEEEEEESEE-HHHH---SSTT-EE--EE---EEE--B--EEE--SS-S-EEEEEEE-EE-SSS-HHHHHHHHHHHHHHHTTTTSS----------------------------</t>
  </si>
  <si>
    <t>----EE--TTTHHHHHHH-SSEEEEEE-TT-HHHHHHHHHHHHHHHHTTTT-EEEEEETTT-HHHHHHTT--SSSEEEEESSSSEEEEE-S---HHHHHHHHHTT-----</t>
  </si>
  <si>
    <t>---------HHHHHHH-BSSSTTSBHHHHHHHHHHHHHHHHHHS-HHHHHHHHHHHTS-HHHHHHHHHHHHHGGGGGGSSGGG--------------------------HHHHHHHHHHHHHHHTT--HHHHHHHHHHTSSBTTB---HHHHHHHHHHHHHS-THHHHHHHHHHHHHHHHHT-------------HHHHHHHHHHHHHHHHHHT-TTTS-S---TTSTTHHHHHHHHHHHHHHHHHSTTT--EEE</t>
  </si>
  <si>
    <t>---------HHHHHHHHHHHHHHHHHHHHHHHHHHHHHHHHHHHHHHHHHHHHHHHHHHHHHHHHHHHHHHHHHHHHHHHHHHHHHHHHHHHHHHHHHHHHHHHHHHHHHHHHHHHHHHHHHHHHHHHHHHHHHHHHHHHHHHHHHHHHHHHHHHHHHHHHHHHHHHHHHHHHHHHHHHHHHHHHHHHHHHHHHHHHHHHHHHHHHHHHHHHHHHHHHHHHHHHHHHHHHHHHHHHHHHHHHHHHHHHHHHHHHH</t>
  </si>
  <si>
    <t>--SSHHHHHHHHHHHHHHHHHHHTT--GGGHHHHHHHHHHHHTTHHHHHHHHHTT--SSHHHHHHHHHHHHHHHHHHHHHHHHHHHHGGGS---</t>
  </si>
  <si>
    <t>-EEEEEEEESTTHHHHHHHHHHHHHTTT--EEEEEE--SHHHHHHHSSSS-HHHHHHHHTSSEEEEEE----SS--TT---HHHHHHHHTT--EEEEEEE--SSTT--SS-EEEEEEE-GGGT----EEEETTEEEEEEEEEHHHHHHHHHHHHHHHHTSTT-EEEEEE-TTT-TTHHHHHHHHHHHHHTT-TTSEEEEEEHHHHHHHHHH-GGG-SEEEE-HHHHHHHHHHHHHHTT-STT-EEEEE-SS-EEE</t>
  </si>
  <si>
    <t>-HHHHHHHHHHHHHHHHHHHHHHHHHHHHHHHHHHHHHHHHHHHHHHHHHHHHHHHHHHHHHHHHHHHHHHHHHHHHHHHHHHHHHHHHHHHHHHHHHHHHHHHHHHHHHHHHHHHHHHHHHHHHHHHHHHHHHHHHHHHHHHHHHHHHHHHHHHHHHHHHHHHHHHHHHHHHHHHHHHHHHHHHHHHHHHHHHHHHHHHHHHHHHHHHHHHHHHHIIIIIIIIIIIIIIIIIIIIIIIIIIIIIIIIIIIIIIH</t>
  </si>
  <si>
    <t>------HHHHHHHHHHHHHHHHHHH-TTT--HHHHHHHHTS-HHHHHHH-SSTHHHHHHHHHHHHHHHHHHHHHHHHTT--HHHHHHHHHHHHHHHHHHTHHHHHHHHHHHT-SSHHHHHHHHHH--HHHHHHHHHHHHHHTT-B-SSS-HHHHHHHHHHHHHHHHHHHHHH-TTS-HHHHHHHHHHHHHH-SB----------</t>
  </si>
  <si>
    <t>---SSS---GGGS-SEEEE-SSHHHHHHHHHHH-EEEEEEE-GGG--EEEEEETTEEEEEE---SSHHHHHHHHHHHHHHT--EEEEEEEEEESSTTS-TT-EEEEEEEEEESHHHHHHTTT--------HHHHHHHHHHHHHTT--EEEEEEEEES-TTT--HHHHHHHHTTTEEEEESSHHHHHHHHHHHT-EEEEEEEEEEETT-SS---HHHHHHHHHHHHHHHHHHHTT-</t>
  </si>
  <si>
    <t>------------EEEEEEE-SSS-SSHHHHHHHHHHHHHTTT--EEEEEEE-SS-SSSTT---------EE-TT--EE-THHHHHHHHHT----GGGEEEHHHHHHHHHHHHHTTTTTT----TTTHHHHHHHHHHHHHHHHTT-SEEEEEE-S-TTSGGGHHHHHHHHHHHHHH-TTSEEEEEEEE--EETTTTEE--HHHHHHHHHHHHTT---SEEEEE-SS---HHHHHHHHHTTT--GGGEEE------T</t>
  </si>
  <si>
    <t>---------------SHHHHHH--HHHHGGGHHHHHHHHHHHHHHHHHTTSS-HHHHHHHHHHHHHHHHHHHHT-S---GGG-SHHHHHHHHHHHHH-TTHHHHTTT--HHHHHHHHHHHHHHHHHHHHHHHHHHHHHHHHHHHHHTTTTT-EEEEEETTEEEEEEEHHHHHHHHHHHHHHHHHHHHHHHHHH-EE-TT--SSS--SS---HHHHHHHTT-SEE-S-HHHHHH--HHHHHHHHHHHHHHHHHHHH</t>
  </si>
  <si>
    <t>-EEEEESS-TTHHHHHHHHHTTT--EEEEETT--HHHHHTT--SEEEE---SS-SS-TT-----GGGG-SS--EEEETHHHHHHHHTTT-EEE------EEEEE-SEE-SGGGTT--S--EEEEE-S-EEEE--TT-EEEEE-SS-S-SEEE-TTSSEEEESB-TTSTTSTTHHHHHHHHHHHTT------HHHHHHHHHHHHHHHHTTSEEEEEE-SSHHHHHHHHHHHHHT-EEEEEEEE-S-S-TTHHHHHH</t>
  </si>
  <si>
    <t>-----------EEEEE-SSEEEEEETTEEEEEE--EEEEEEEETTEEEEEE--BTTTTB--BB-SEEE--TT--HHHHHHHHHHHHHSEEEEEEEEEEEES-TTTB--EEEEEEEEEEEE-----------EEEEE-HHHHHHHHHTTS--B-HHHHHHHHHHHHH----</t>
  </si>
  <si>
    <t>----------------------------------EEEE--SS-HHHHHHHHHHHT-EEEE---EEEEEEE-TTHHHHHHHHTT--SEEEE--HHHHHHHHHHHHHTT---HHHHHHSEEEESSHHHHHHHHHTT---SEE-SSSGGGGGGG-----SEEEEE-SSS--HHHHHHHHHTT-EEEEE-SEEEEE-HHHHHHHHHHHHTT--SEEEESSHHHHHHHHHH-S-HHHHHHHHTTTSEEEEESHHHHHHHH</t>
  </si>
  <si>
    <t>----------------EEEEEEEETTT-HHHHHHHHTT-HHHHHHHHHHHHHTT-SEEEEE---TTS-HHHHHHHHHHHHHHH--S-EEEE-S-HHHHHHHHHHSTTSEEEEEE-STT-HHHHHHHHHHHHHHT-EEEEESEETTEE--SHHHHHHHHHHHHHHHHHTT---GGGEEEE-------S--TTTTTHHHHHHHHHHHHHHHSTT-EEEEEGGGGGTTS-HHHHHHHHHHHHHHHHHHT--EEEE-GG</t>
  </si>
  <si>
    <t>-EEEE-TBTTTB-SSSS-TTHHHHHHHHHHTT--EEEB-SS-HHHHHHTT--SSEEEGGGTEEEEETT-SS--SEEETTEEEEE-S--HHHHHHHHHHHHHHHTS--EEGGGB-HHHHHHHHT--HHHHHHHH--SS-EEEE--TTTHHHHHHHHHHTT-EEEE-SSSEEEESS--HHHHHHHHHHT-S-HHHHTSEEEEESSGGGHHHHHHSSEEEE-SSS---TT-EE-SS-THHHHHHHHHHHTS-------</t>
  </si>
  <si>
    <t>-EEEEE--B-SHHHHHHHHHHHHHHGGG-SEEEEE-TTTTTTSS--HHHHHHHHHHT--EEE--TTTTSSTTHHHHHHHSSEE--TTS-TT-SSBSEEEEEETTEEEEEEEEE--TTS---S-HHHHHHHHHHH---SEEEEEEE-S-HHHHHHHHHHHBTTBSEEEEESS-S-BS--EE-TTS-EEES----BB--SSBTTB-HHHHHHHHHH-S-----B--S--EEEEEEEEEETTEEEEEEEEEEE--</t>
  </si>
  <si>
    <t>-----S-EEE-HHHHHH-HHHHHHTTT---S-EEEEHHHHHHHHHHHT-SSHHHHHHHHHHHHHHHHHHHHS-EEEE----S-SSHHHHHHHHHHHTT-EEEES-HHHHHHHHHTT--EEEHHHHHHHTS----</t>
  </si>
  <si>
    <t>-EEEEE-SS-HHHHHHHHHTTT-----EEEEE-TTS-EEEEESS--TT-EEEEE----SSHHHHHHHHHHHHHHHHHTT-SEEEEEES--GGGG--S--STT---HHHHHHHHHHHHT--EEEEE--SSGGGGGG-SS-EEEE--HHHHHHHHHHHT--TTEEEEESSTTSHHHHTTHHHHS---EEEE----TTSSSS----EES--TTSEEEEEEEEESSSHHHHHHHHHHTTSS-S-EEEEEEEE---TTHH</t>
  </si>
  <si>
    <t>--HHHHHH-TTEEEEEEETTEEEEEE--SGGG-B-HHHHHHHHHHHHHHTT-TT-SEEEEEEGGG--B--B-HHHHHHHHH-HHHHHHHHHHHHHHHHHHHHSSS-EEEEE-SEEETHHHHHHHHSSEEEEETT-EEE--HHHHTS--TTTHHHHTHHHH-HHHHHHHHHHT--EEHHHHHHHTSSSEEE-GGGHHHHHHHHHHHHHTS-HHHHHHHHHHHHHHHHTTHHHHHHHHHHHHHGGGSHHHHHHHHHH</t>
  </si>
  <si>
    <t>---TTT-S--SEEETTTTEEE-HHHHHHHHHHHHHHHHHHTT---TT-EEEEE--SSHHHHHHHHHHHHTT-EEEEEEEE---HHHHHHHHHHHHHHHHTTT--EEEEEHHHHHS--HHHHHHHHTS-HHHHHHHHHHHHHHHHHHHTT-SEEE----HHHHHHHHHHHHH------------EE--BTTB-EEE-TTTTS-HHHHHHHHHHHT--------------HHHHHHHHHHHHHHHSTTHHHHHHHHH</t>
  </si>
  <si>
    <t>---HHHHHTT-EEEEEETTEEEEEEE--GGGB-TTSSB-HHHHHHHHHHHHHHHHGGGS-EEEEEEEEEE-----TT-EEEEEEEEEEE-SSEEEEEEEEEETTEEEEEEEEEEEE--------------------</t>
  </si>
  <si>
    <t>--SEEEEEEEEEETTS---HHHHHHHHHHHHHHHHHHHTT-EEEEEEEEE--SHHHHHHHHHTT--HHHHHHHHTHHHHHHHHHTT---SEEEETTSHHHHHHHHHHHHHHHHTT-EEEEEEEEEEETTTTEEE-TTTSBTTB-TTTT-B-EEEEEEEEEE--GGGHHHHHHHHHH-TTSBSSHHHHHHHHHHTTS----EE-EEETTT--SS-EETTEEEEEE-SHHHHTTHHHHTTTTTT-HHHHHHGGGEEE</t>
  </si>
  <si>
    <t>-EEEEEEEEE-TT--HHHHHHHHHHHHHHHHHTT-EEEEEEEEEEEEEEEEETTEEEEEEEEEEEEE-GGGHHHHHHHHHHSTTEEEEEEEE-SS------</t>
  </si>
  <si>
    <t>--SEEEEETTTSHHHHHHHHHHHHTT-EEEEEESS-HHHHHHHT-EEEE--TTTS-HHHHHHHHHHHHTS--EEEE---------TTT--HHHHHHHHHHHTHHHHHHHHHHHHHHHHHT-EEEEEE--GGGTS--TTS--HHHHHHHHHHHHHHHHHHHHHGGGTEEEEEEEE-SB-SSTTHHHHT-HHHHHHHHTT-TT-S-B-HHHHHHHHHHHTSGGGTT--S-EEEESTTTTT-</t>
  </si>
  <si>
    <t>-EEEEEE--SHHHHHHHHHHHHTT--EEEEESSSSSSHHHHHHSHHHHHHHHHHHHHHHHHHH--TTEEE--EEE-HHHHHHHHHHHHHHHHHHHHHHHHHHT-EEEES-EEESSSSEEEETTT--EEEEEEEEE---EEE---TTB---SSSEE-HHHHT--SS--SEEEEE--SHHHHHHHHHHHHTT-EEEEE-SSSSS-TTS-HHHHHHHHHHHHHHT-EEE-S--EEEEEEETTEEEEEETTS-EEEESE</t>
  </si>
  <si>
    <t>----EEEEEEEBS-GGGGT-SSEEEEEEES-GGGGGG--EEEE-TTSEEEEEEETTEEEEEEHHHHHHHH-TTS-EEEEEEGGGGTT-BB--SS----SS--BEEE-TT--SSSS-SEEEE-GGG-HHHHHHHHHTT------B-TTSBB-STT-TT-BHHHHHHHHHHHHHHHT-EEEEE-</t>
  </si>
  <si>
    <t>----HHHHHHHHHHS---EEETTEE-S-TTTSTTTHHHHHHHHHHHHHTTSTTTHHHHEEEETTEEEEGGG----SHHHHHHHHHHHHHHHHHTTT-----THHHHHHHHHHHHTGGGGGGGHHHHHHHHHHHHHHT--EEE-----SS-TTS-GGGSSSTTSB-EEEEE-SSEEEEEEEEEEEE---SSEEEE---SSS---STTT-EEEEEETT-TTEEEEE-------S-TTT-TTTTT----EEEEEEEEE</t>
  </si>
  <si>
    <t>--B----S-EEEEEEE-STTSSHHHHHHHHHHHHHHH-TT-----HHHHS-SHHHHHHTS--S-EEEEEE-SS-EEEEEE---SGGGHHHHHHHHTT-SSEEEEEETTT-S-HHHHHHHHHHHHTT---EEEEEE-GGG---HHHHHHHHHHHHHHHHHTTS-TTTS-EEE--HHHHHHHHHH-TT--TTT-HHHHHHHHHHHHHHHHS------SSS--EEE--EEEEETTTEEEEEEE--BSEEETT-EEEEE</t>
  </si>
  <si>
    <t>---------------------------------------------------------------SSTHHHHSTHHHHHHHHHHHHHHHHHHHHHTHHHHHHHHTT---HHHHHHH-TT---HHHHHHHHHHHHHTHHHHHHHHHHHHHHHHHHTT----HHHHHHHHHHHHHHHHHHHHHHHTTS--STTTT-TTB---HHHHHHHHHHHHHHHHHHHHHHHHHHHHHHTSTT----HHHHHHHHHHHHHHHHTHH</t>
  </si>
  <si>
    <t>----S------------SHHHHHHHHHHHHHHHHTTTEEE-EEETTEEE--SSEEEEEETTEEEEEEEEEE---HHHHHHHHHHHHHHHHHHTTS-HHHHHHHHHHHHHHHHHTHHHHHHHHHHHH---HHHHHHHHHHHHHHHHHHHHHHGGGSSS-------TTEEEEEEEEE--EEEEE--SSSTTHHHHHHHHHHHHTT-EEEEE--GGGHHHHHHHHHHHHHHT--TTSEEE---STTHHHHHHHH-TT-</t>
  </si>
  <si>
    <t>--EEEEE---HHHHHHHHHHHHHHHHTTS--EEEEE--HHHHHHHHHHHGGGT-S-SEEEEEEGGGHHHHHHTT-B---GGGS-HHHHHHB-HHHHHHTEETTEE-SEEEEEE--EEEEETTT-SS--SSHHHHHHHHHHH-SSS-EEEE--TT-HHHHHHHHHHHT-SSSEEEETTTEEEEEEESSSHHHHHHHHHHHHHHHHTS--S-TT--HHHHHHHHHHT-EEEEEE-GGGHHHHHHTT--EEEE-----</t>
  </si>
  <si>
    <t>--GGGG-----EEE--SSS-TTS-EEEEEEGGGSTTSBTTHHHHHHHHHHHHHTTS--TTS--EEEEE--SHHHHHHHHHHHHHT-EEEEEEETT--HHHHHHHHHTT-EEEEE-GGGHHHHHHHHHHHHHHHHT-B---TTT-HHHHHHHHHTHHHHHHHHTTT--SEEEEE-SSSHHHHHHHHHHHTT-TT-EEEEEEEGGG-TTTT------S-TTS--SS--TT--GGG-SEEEEE-HHHHHHHHHHHHHH</t>
  </si>
  <si>
    <t>--EEEEEEEHHHHHHHHHHHHHHHHHHHTSSTTEEEEEETTTHHHHHHHHHHHHHHHH-S---EEEEEEE-------------EEEEEEE-S--TT-EEEEEEEEESSSHHHHHHHHHHHHH---SEEEEEEEEE----SSSB--SEEEEE----TT-EEEEE-HHHHSS-EEEEE-----</t>
  </si>
  <si>
    <t>-EEEEEES---HHHHHHHHHHHHTSSS--EEEE-SSSSEEEEES---HHHHHHHHHTTT-EEEEE-</t>
  </si>
  <si>
    <t>-----------EEEEE-SSEEEEEETTEEEEEE--EEEEEEEETTEEEEEE--BTTTTB--BB-SEEE--TT--HHHH---HHHHHHSEEEEEEEEEEEES-TTTB--EEEEEEEEEEEE-S---TT--SSEEEEE-HHHHHHHHHTTS--B-HHHHHHHHHHHHH----</t>
  </si>
  <si>
    <t>---------EEEEEEEEEEESSEEEEEEEEEE--SSS--EEEEEEEEEEE---B-TT-BSSSS-BHHHHHHHHT-EEEEEEEEEEEEEEE--SS---SSEEEEEEEEEEEEEEEEEE--SSSSSS-EEEEEEEEEEEEEEEEEEEEEETTEEEEEEEEEEEE----EEEEEE-SS--EEEEEE-TTSTTHHHHHHHB---SEEEEEEEEEEEE-</t>
  </si>
  <si>
    <t>-------------------EEE-S-----TTSS-S-HHHHHHHHHHHHHHH-GGGTTTTS----SEEEEE-SSSSSHHHHHHHHHHHTT--EEEEEGGGGTSS-TTHHHHHHHHHTTTSSSSSS-EEEEE-GGGT---SSSSTTTSSHHHHHHHHHHHHHGGG--SS---EEEE--S-GGGS-TTTSSTTSS--EEE-----HHHHHHHHHHTTSSS----SSTTHHHHTTS-S--HHHHHHHHHHHHHHHTTT-</t>
  </si>
  <si>
    <t>---EEEEEE--GGGB-TTSBB-HHHHHHHHHHHHHHHHHHHHTS-EEEEEEEEEEE-S--BTT-EEEEEEEEEEE-SSEEEEEEEEEE---STT---EEEEEEEEEEEEB-TTS-B-----------------</t>
  </si>
  <si>
    <t>----TTEEEEEEEEEEETTEEEEEEEEEEETTTT-B-HHHHHHHTT--TT-EEEEEE-GGGTT----GGGEEEEEGGGS-TTS---TT-EEEEE-TT---EEEEEEEEETTEEEEE-S-TTTT--EEEEEEEEEEEE--HHHHHHTS-----------</t>
  </si>
  <si>
    <t>--HHHHHHHHHHHTT-HHHHHHHHHHHHHHHHHHHHHHHTHHHHHHHHHHHHHHTSS-HHHHHHHHHHHHHHHHHHHHHS----SS-EEEE--TT----HHHHHHHHHHHTTT--EEE--S---HHHHHHHHHHTT-SEEEEE-SSSHHHHTS-TTTTTTSSSEEEEESTT--HHHHHHHT-EE---SHHHHHH------------</t>
  </si>
  <si>
    <t>--SEEHHHHHHHTT--HHHHHHHHHHHT---SSTTSEE-HHHHHHHHHHHHHHHHHHHHHHHHHHTTS--B---EEEEEESTTSSHHHHHHHHHHHH--S-S-SS-----SEEEEE-SS-EEEEE-S--S--------------SEEEEEEETTT---HHHHHHHHHHHHTT-EEEEEEE-TTSTT--HHHHHHHHHHTT--BGGGTSSB-EEE--TTT-TTHHHHHHHHHHHHHHHT-B--TTSS-EEEEEEEE</t>
  </si>
  <si>
    <t>---EEEEESS---STT-HHHHHHHTTS-EEEEEEE-HHHHSS-HHHHHHHHHHHHHHHHHHHHTT--EEEEES-HHHHHHHHHHHHT-SEEEEE---SHHHHHHHHHHHHH-SS-EEEE----SS-TT-SS--SSHHHHHTT-----------SS---------------SS-----SHHHHHHHHHHHHHHTGGGHHHHTT-TT-TTS---HHHHHTTSS-HHHHHHHHHHH-SHHHHHHHHHHHHHHHHHHHH</t>
  </si>
  <si>
    <t>---HHHHHHHHHHHHHHHHHHHHHHHHHHHHHHHHHHHHHT--S--HHHHHHHHHHHHHH--SSS-HHHHHHHHHHHHHHT---------</t>
  </si>
  <si>
    <t>----EEEEEEETGGGGSTT----HHHHHHHHHHHHHHT-SEEEE--GGG-HHHHHHHHHHHHS--SSEEEEEEES-HHHHHHHHHTT-SEEEEEE-S-----------HHHHHHHHHHHHHHHHHH-TTSEEEEEESSTTTS-HHHHHHHHHHHGGG-SEEEEEETTS---HHHHHHHHHHHHHHHTTTSEEEEEEB-TTS-HHHHHHHHHHTT--EEEEBGGG-SSTT-B-BHHHHHHHHHHH-HHHHHHHS-G</t>
  </si>
  <si>
    <t>--SEEEEEEEETTEEEEEE-TT--TT-EEEETTS-EEEEEEE-SS-EEEEESS-GGG--TT-EEEE---S--EEESTT-TT----TTS---------------------SS-SS--EEEEE---TT-EE-TT-EEEEE-SSSS-EEEE--TT--EEEEEE--SEEE-TTS--EEETT--EE-S-EEE-TTS---EEEEE-S-SB---S-HHHHHHS--BTT-EEEEE-STTSSHHHHHHHHHHHSS-SEEEEE--</t>
  </si>
  <si>
    <t>-----EEETTTTEEEEEEEETTEEEEE---S-HHHHHHHHHHH----S-EE-S---HHHHTTHHHHHHHH---EEE-GGGHHHHHHHHHHHHTTT-------S--EE--TT-EETTEEEEE--SSSTT-EEEEETTTTEEEEETSEETTEE--SSSTT--HHHHHHHHHHHTTS-TT-EEEESBS--EEHHHHHHH-TT--------</t>
  </si>
  <si>
    <t>-EEEEE-STTS-EEEEE-------TTEEEEEEEEEEE-HHHHHHHHT-SSS---SSB----EEEEEETTEEEEEE-SS--SBSEEEEEGGG-EE--TT--HHHHHTSHHHHHHHHHHHHHTT--TT-EEEESSTTBHHHHHHHHHHHHTT-EEEEEESSGGGSHHHHHTT-SEEEEGGGHHHHHHHTTSEEEEEE-S-TTHHHHHTTEEEEEEEEE------------TTHHHHTT-EEEE--HHHHTT-HHHHH</t>
  </si>
  <si>
    <t>--------EE--TTHHHHH-THHHHS-SSHHHHHHHHHHHHHHHHHHHHTTS--EEEEEE-TTS-EEEEE-SS----SEETTTTEEHHHHHHHSS-EESGGGGSS----S-SSTTSHHHHHHTEEEEEEEEEETTEEEEEEEETTEEEEEEEEEEE-GGG--EEEEEEEE-HHHHTT----HHHHHHHHHHHHHHTTT-EEEEEEGGGTEEEEE--TTHHHHHHHHHTTTS-BS-SS-EEEEEEETTEEEEEEEE</t>
  </si>
  <si>
    <t>--EEEEEE-SSTTHHHHHHHHHHHHHH-SS-EEEEEE-TTS-EE-HHHHHHHHHTT-----SB-SS----GGG-SEEEE---STTTTSSHHHHHHHHTT--BSS--HHHHHHHTBHHHHHHHHHHTT-----EEEEETTS----SS-SSEEEEESBSS--TT-EEE-SHHHHHHHHHHHTTT-SEEEEEE--SS-EEEEEEEESSSS-EEEEEEEEEEE--EEETTTEEE--EEEEESS----HHHHHHHHHHHH</t>
  </si>
  <si>
    <t>---EEEEE--SSHHHHHHHHHHHHHHHHHT-EEEEEEEE----TT--TTHHHHHHHHHHHHHHHHHHHHHHHH---GGGEEEEES-HHHHHHHHHHHTT-SEEEE-SS-SSSS--SS--HHHHHHHHH-SS-EEE--</t>
  </si>
  <si>
    <t>---------------------------------------------------------------------------------------TTS--------B--HHHHHHHHHHHHHHTTT-EE----SEEEHHHHTTTTT--SS-GGGGGS--EEEE-TT---B-TTS-B--S-EEE-SSSHHHHHHHHHHS-SSEEEEEEEEEE-----BTTB-SEEEEEEEEEEETT--HHHHHHHHHHHHHHHH-TT--EEEEE</t>
  </si>
  <si>
    <t>-------------SSGGGGTSTHHHHHHHHHHHHHHHHHHHHHHHHHHHHHTTT---HHHHHHHSTT---HHHHHHHHHHHHHTHHHHHHHHHHHHHHHHHHTT----HHHHHHHHHHHHHHHHHHHHHHHTTS--STTTT-TTB---HHHHHHHHHHHHHHHHHHHHHHHHHHHHHHHSTT----HHHHHHHHHHHHHHHHHHHHHHHHHHTHHHHHHTSSSEE-HHHHHHHHHHHHTHHHHHHHHHHHHHHHH</t>
  </si>
  <si>
    <t>-EEEE-TBTTTB-TTSS-SHHHHHHHHHHHTT--EEEB-SS-HHHHHHTT--SSEEEGGGTEEEEETT-SS--SEEETTEEEEE-S--HHHHHHHHHHHHHHHTS---BGGGB-HHHHHHHHT--HHHHHHHH--SS-EEE---GGGHHHHHHHHHHTT-EEEE-SSSEEEESS--HHHHHHHHHHT-SSHHHHSSEEEEESSGGGHHHHHHSSEEEE-SSS---TT-EE-SS-HHHHHHHHHHHTTHHHH----</t>
  </si>
  <si>
    <t>-EEEEE-SS-TT-HHHHHHHHHHHTTSEEEEEEE---------S---SS-BEEEE----TTS----EEEEES-HHHHHHHHHHHS-S--EEEEEEEES---GGGGGG-HHHHHHHHHHHTT-EEEEEEE--SS----HHHHHHHHHHHHHHHHHS-SS-EEEEE--SS--EEEE-B-----EE--EEEEE-TTS-EEEEE--EESS---TTBHHHHHHTTEEEEEEB-S--B-TT-SS------</t>
  </si>
  <si>
    <t>------------------EEEEEE---TTSSHHHHHHHHHHHHHHHTSSEEEEEE--S-HHHHHHHHHTTS-SEEEEEHHHHHHHHHT-SSTTTTT---TTEEEEEEEEEEEEEEEEETTSS-SSGGGGTTSEEE---TT-HHHHHHHHHHHHTT--GGGSSEEE---HHHHHHHHHTTS-SEEEEEE-TT-HHHHHHHHHS-EEE----HHHHHTTTTT-TT-EEEEE-TTSBTTB-S-EEEEEEEEEEEEETT</t>
  </si>
  <si>
    <t>--EEEE--TT---TTTTHHHHHH-HHHHHHHHHHHHHSTTHHHHHHH--HHHHHSHHHHHHHHHHHHHHHHHHHHHTT----SEEEESTHHHHHHHHHTTSS-HHHHHHHHHHHHHHHHTTS-TTSEEEEEEESS-HHHHHHHHTT-SSEEEEEEEETTEEEEEEEHHHHHHHHHHHHHTT-EEEE-S-SS--SSGGGHHHHHHHHHHHTT------SS-EE-TTTSSEE--HHHHHHHHHHGGGS-B-HHHHHH</t>
  </si>
  <si>
    <t>-----------------TTTSTHHHHHHHHHHHHHHHHHHHHTHHHHHHHHTTT---HHHHHHHSTT---HHHHHHHHHHHHHTHHHHHHHHHHHHHHHHHHHT----HHHHHHHHHHHHHHHHHHHHHHHTTS--STTT--TTB---HHHHHHHHHHHHHHHHHHHHHHHHHHHHHHHSTT----HHHHHHHHHHHHHHHHHHHHHHHHHHTHHHHHHTS-S-B-HHHHHHHHHHHHHHHHHHHHHHHHHHHHH</t>
  </si>
  <si>
    <t>--------EEEE----STT----SS-HHHHHHHHHHT-EEEEETTTTGGGT--HHHHHHHT-EEE-TTSTTTT-SEEE-SS---HHHHTT--TT-EEEE---HHHHHHHHHHHHHHT-EEEEGGG----GGGGGG-HHHHHHHHHHHHHHHHHHHH-SS-SS-EEETTEEE---EEEEES-SHHHHHHHHHHHHTT-EEEEE-S-HHHHHHHHHTT-EE---SS-------------TTHHHHHHHHHHHHHHT-</t>
  </si>
  <si>
    <t>---HHHHHHTTTTTT-TTS--BTTTB---TTTHHHHHTSTTHHHHHHHHHHH-EES-EEETTEEE--EE---TTS-HHHHHHHHHHHHHTTSGGGGSTT-----HHHHHHHHTS---HHHHHHHHHHTT--</t>
  </si>
  <si>
    <t>-TIIIIIHHHHHHHHHTT-BTTEEEEEES---HHHHHHHHHHHHHHTBSEEEEESGGGGS----SS-SSGGGTSEEEEESSHHHHHHHHHHTT-EEEEE---TTSEEGGGS-TTSSEEEEE-BTTTBS-HHHHHHSSEEEE----SS-S---HHHHHHHHHHHHHHHHHHHTGGGS--S-HHHHHHHHHH----</t>
  </si>
  <si>
    <t>--------EEEEEEEESTTSSHHHHHHHHHHHTTSSSS---GGGT--SS--SHHHHHTTS--S-EEEEEEETTEEEEEEE---SGGGHHHHHHHHHH-SEEEEEEETTT-S-HHHHHHHHHHHHTT--EEEEEE-GGG---HHHHHHHHHHHH-SEEE-EEEEEETTEEEEEEETTTTEEEEEETTEEEEE---GGGHHHHHHHHHHHHHHHHTT-HHHHHHHHHT----HHHHHHHHHHHHHTTS-EEEEE-BT</t>
  </si>
  <si>
    <t>--SEEEE---EEEEEESSSS-GGG-SEEEEEEE-HHHHHHHHHHHTT--EEEEEEE-SSHHHHHHHHHHHHTT-B-TTEEE-SS---EEE--B-TTS-B--EEE-TT-GGG---TTSS-GGGGTT-SEEEEETHHHHH-HHHHHHHHHHHHHHHTTT-EEEEE----TTT--HHHHHHHHHHHGGG-SEEEEEHHHHHHHHSSHHHHHHHT--SEEEEE-TTS-EEEE-SS-EEEE-------S--TTHHHHHHH</t>
  </si>
  <si>
    <t>-----HHHHHHHHHHHHHHHHHHHHHT-S--HHHHHHHHHHHHHHHTT----TT-TT-TTS-EEEESSGGGHHHHHHHHHHTT-S--HHHHTTTTSTT-S--SS--BTTBTT--S---STTHHHHHHHHHHHHHHHHHHHH-BTTB------EEEEE-HHHHHSHHHHHHHHHHHHTT-TTEEEEEEE--EETTEEGGGT--S-HHHHHHHTT-EEEEES-TT-HHHHHHHHHHHHHSSS-EEEEEE--TTTTST</t>
  </si>
  <si>
    <t>-HHHHHHHHHHHHHHHHHHHT--HHHHHHHHTHHHHHHHHHHS--EESS----SEEEEEESS-HHHHHHHHHHH--SEEEEEE-SGGGGGHHHHHHHH-S-EEEEE--TT-HHHHHHHHHHHHHHS-SS-EEEE-SSS-HHHHHHHHHHHHHHTTT-TTEEEEEEE--B------SB-GGG-EEEE---HHHH-STHHHHHHHHHHHTT-HHHHHHHHHHHHHHH--SHHHHHHHHHHHHHHHHTT-HHHHHHHH</t>
  </si>
  <si>
    <t>---HHHHHHHHHHHGGGHHHHHHHHHHS----EEEE-TTT--HHHHHHH-SS--EEETTEEEEEE--TT---SSSHHHHTTSEEE--TTTHHHHHHH---TT-EEEESS-TT-HHHHHHHHHTTT-SEEEEE-S-HHHHHHHHHHHHHH----EEE-S-HHHHHHHH-S-EEEEEEE-----GGGTTT-TTGGGG--TTHHHHHHHHHHHHHHHHHTTEEEEEEEEEEES---GGGTHHHHHHHHHH-TTEEE--</t>
  </si>
  <si>
    <t>-EEEEEEESTTHHHHHHHHHHHHHHHHHHHT---EEEE---THHHHHHHSSSS-HHHHHHHHHSSEEEEEE---GGGTTS-GGGSHHHHHHHHHHHHTEEEEEEEEE--TT-GGGSSS-HHHHTT-EEEEEEE-S-GGGT-SS-EE-SS-EE------HHHHHHHHHHHHHHHHTTTSEEEEEE-TTT-HHHHHHHHHHHHHGGG-TTSEEEEEEHHHHHHHHHH-GGG-SEEEE-HHHHHHHHHHHHTTTS-GG</t>
  </si>
  <si>
    <t>-GGG----TT-EEEE-BSSS---B-BGGG--TTS--EEEEEE-TTT--B-TTSGGG-EEEEE--GGGS-HHHHTT-BTTEEEEE-B-TTT-BB--EEETTTTEEE-TTT--EEEGGGTTEEEESS-SS---EE-EEEETTEEEE-S--SS--SS--</t>
  </si>
  <si>
    <t>----HHHHH--EEEEETTEEEEE-TT-TTTT-HHHHHHHHH----SSEEEESS-TTS-TTGGGTTTSEEEEEE-BHHHHHHHHHTT---EE--GGGS-TT-EEEEEEE--GGG-HHHHHHHHHHHHHHEEEEEEEEEEEEGGGTHHHHHHHHHHHHEEEEEEEEETTEEEEEEEE-S---------EEEEEEETTEEEEEEE-TT-TTTTS--HHHHHHHHHHHHHH-TTTTTT-EEEEET-TTSTTHHHHHHTT</t>
  </si>
  <si>
    <t>--EEEE--S-GGGHHHHHHHHHHHHHHT--EEEEEEE-S------------------------THHHHHHHHHHHHHHHHHHHHHHT--EEEEEEES-HHHHHHHHHTT-SEEEEE---------GGG-HHHHHHHHHH-SS-EEEE-SS-----EEEEE--S-HHHHHHHHHHHHHHHHHT--EEEEEE-SSHHHHHHHHHHHHHHHHHTT--EEEEEE-S-HHHHHHHH--TTEEEEEE--GGG-STTSHHHH</t>
  </si>
  <si>
    <t>--HHHHHHHHTT---B-EEEEEEETTEEEEEEE--EEEEETTTTEEEEEEESSSHHHHHHHHH-EEEEEE-BTT-HHHHHHTSS---EETTEETTEEEEE-TTT--EEETTSSEEEEEEEEEEE--SSEEEEEEEEEEEEES----B-BGGGGT-----</t>
  </si>
  <si>
    <t>----EE--TTTHHHHHHH-SEEEEEEE-TT-HHHHHHHHHHHHHHHHTTTT-EEEEEETTT-HHHHHHHT--SSSEEEEEETTEEEEEEES---HHHHHHHHHTS-----</t>
  </si>
  <si>
    <t>--EEEEEEEETTEEEEEEEESS--EEEEEE--TT--HHHHHHTSTTTGGGTEEEEE---TTSTTSS-----TTSTTHHHHHHHHHHHHHHHHHHHHHHHHHHH---EEEEEETHHHHHHHHHHHTT---S-EEEES--SS-----TT-----HHHHHHHHS-GGG-GGGGTT--EEEEEETT-TTTTHHHHHHHHHHHGGG-TT--EEEEEETT--SS--HHHHHHHHHHHHHHHH--</t>
  </si>
  <si>
    <t>----EEEEEESTTSHHHHHHHHHHHTTTTT-TT--EEEEEE--GGGHHHHHHHHHHHHTTT-TTEEEEEEES-HHHHTTT-SEEEE----------------HHHHHHHHHHHHHHHHHS-TT-EEEE-SSSHHHHHHHHHHT-TTS-GGGEEE--HHHHHHHHHHHHHHHT--GGGEE--EEEB-SSTT-EEE-SS-EETTEEHHHHS-HHHHHHTHHHHHHHHHHHHHHHHSS--HHHHHHHHHHHHHHHHTB</t>
  </si>
  <si>
    <t>--EEEEEEE-SS-EEEEEEES-TTS-EEEEE--TTT--SHHHHHHHGGG-TTSEEEEE--TTSTTS----S-GGG--HHHHHHHHHHHHHHTT--SEEEEEETTHHHHHHHHHHH-TTEEEEEEES---BHHHHHHHHHHHTT----S-HHHHHHHHHHHS-HHHHHHHHH-SSHHHHHHHHHHHHHTT----SHHHHHHHHTTGGG-B-GGG----SS-EEEEEETT-TTTTTTHHHHHHHHT--EEEETT--S</t>
  </si>
  <si>
    <t>-HHHHHHHHHHHHHHHHHHHHHHHHHHHHHHHTTTTTTHHHHHHHHHHHHHHHHHHHHHHHHHHHHHHHHHHHHHHHHHHHHHHHHHHHHHHHHHHHHHHHHHHHHHHHHHHHHHHHHHHHHHHHHHHHHHHHHHHHHHHHHHHHHHHHHHHHHHHHHHHHHHHHHHHHHHHHHHHHHHHHHHHHHHHHHHHHHHHHHHHHHHHHHHHHHHHHHHHHHHHHHHHHHHHHHHHHHHHHHHHHHHHHHHHHHHHHHH</t>
  </si>
  <si>
    <t>------SEEETTEEE-GGG----TT-HHHHH--EEE--EEEE--TTS-EEETHHHHHHHHHHHHHHTT---SS-HHHHHHHHHHHHHHTT-SSEEEEEEEE--SS--SS--GGG-S-EEEEEEEE-----------S-EEEEE-SS-B--TTTS-TTS-BGGGHHHHHHHHHHHHHTT-SEEEEEBTTSSEEEESS-EEEEEETTEEEEE--TTS---HHHHHHHHHHHHTT--EEEE---HHHHHT-SEEEEEE</t>
  </si>
  <si>
    <t>--HHHHHHHHHHHHHHHHHHHHHHHHTS--SS--SGGGTS-EEEETTEEEEGGGT-EEE-SSTTEEEEE-SSHHHHHHHHHHHSSSTT---EEEETTEEEEE-----TTHHHHHHHHHHHHHHHHHHHHHHHHHHHHHHHHHHHHHHT--HHHHHHHHHHHHHHHHHHHHHHHHHHHHHHHHHT-</t>
  </si>
  <si>
    <t>------SHHHHS-STTTTTSS--TTSS---TTHHHHHHSSTTHHHHHHHHHHH-B-S-EESSSSEE---B-----S-TTTTTHHHHHHHHTTS-TTTS-S-----HHHHHHHHTT---TTHHHHHHHHH---</t>
  </si>
  <si>
    <t>-----HHHHHHHHHHHTTS--HHHHHHHTT--HHHHHHHHHTSGGGGG---SSHHHHHHHHHHHHHHHTTTHHHH--HHHHHHHHHHHHHHHHHHHHHHHHHHHHT--GGG----S-SS-HHHHHHHHHSSSHHHHHHHHHTTT-HHHHHHHHHHTT---HHHHHHHHHHHHHHHHH---------HHHHHHHHHHHHHHHHHHHHTTTS---GGGT--SS-SS--HHHHHHHHTT-GGGGGS-TTSTTGGGTT-</t>
  </si>
  <si>
    <t>---EEEEEESSS--TT-EEEEEEEE----B-S--B-TTS-B---B-EEEEEEEETTEEEEEE---SS--SS-EEEEEEE--S-EEEEEEEEETTS-EEEEEEEE---</t>
  </si>
  <si>
    <t>----SS-HHHHHHHHHHHH---HHHHTHHHHHHHS-HHHHHHTT--S-HHHHHHHHHHHHHHHTT-S-TTS-SEEEEEES-TTSSHHHHHHHHHHHHHSSGGGEEEEEGGG--STTHHHHHH---TTSTTTTT--HHHHHHHH-SS-EEEEESGGGS-HHHHHHHHHHHHHSEEE-TTS-EEE-TT-EEEEE--TTHHHHHHHHHHT--HHHHHHHHHHHHHHH--HHHHTTSSEEEE-----HHHHHHHHHHHT</t>
  </si>
  <si>
    <t>----------TTT--HHHHHHHHHH--TT-HHHHHHHHHHHHHHHHHHH-S-HHHHHHHHHHHH--SEEEEEEEETTEEEEEEEE--HHHHHHHHHHHHHHHHTTSS-SSHHHHHHHHHHHHHTT-SHHHHHHHHHHHHH--------S--</t>
  </si>
  <si>
    <t>--EEEEEE--SSS-HHHHHHHHHHHHHHHHS--TTEEEEEEETTEEEEEE-TTTS-HHHHHHHHHT----------EEEEEEE---TTHHHHHHHHT--HHHHHHHHHSS-EEEEEE-SSTT-EEEE---GGG-----SS-EEEE-TTEEEEETTEEEE-SS-EEE-SEEEEEESS-SB-TTSSS-BS--TT-EEEEEE-----------B--S-SS-SSEEEEEEE--S--EEE-S---S-TTTT----S-SSH</t>
  </si>
  <si>
    <t>-HHHHHHHT--HHHHHHHHHHHTS---HHHHHHHHHHTSHHHH-TTTHHHHTTS----TTEEE-TTSSSEEEEEETTEEEEEEEEE-HHHHHH-HHHHHHHHHHHHHHHHHHTT-EEEEEEEEEEES-TTSHHHHHHHHHHHHHHHHHHHHHT--EEEEEEEE-GGGSSS-EEEEEEEEEEEGGG---B---TT-EEEEEES-B-S----------------------------HHHHHHHHHHHHHHHHTT-EE</t>
  </si>
  <si>
    <t>---------SS-SS-B--B-TTS-B--SS-----HHHHHHHHHHHHHHHHHHHHHHHHHHTTS-S-----TT-HHHHHHHHHHS-BTTBEEE--TTTHHHHHHHT--HHHHHHHHHTBTT-TTTT-S-SS---BTTTTB----SSTTTTHHHHHHHHHHHHHTT----EEEEEETGGGGSHHHHHHHHHHHHHT-SEEEEEEE-SEETTEEHHHH-SSS-SGGGGGGTTS-EEEEETT-HHHHHHHHHHHHHHHH</t>
  </si>
  <si>
    <t>----------------EEEEEEEETTT-HHHHHHHHTT-HHHHHHHHHHHHHTT-SEEEEE---TTS-HHHHHHHHHHHHHHH-SS-EEEE-S-HHHHHHHHHHS-S-EEEEEE-STT-HHHHHHHHHHHHHHT-EEEEESEETTEE--SHHHHHHHHHHHHHHHHTTT---GGGEEEE-------S--TTTTTHHHHHHHHHHHHHHHSTT-EEEEEGGGGGTTS-HHHHHHHHHHHHHHHHHHT--EEEE-GG</t>
  </si>
  <si>
    <t>--B-TTT--BT-EEEEEE-TT--HHHHHHHHHHTT--EEEEEEETTEEEEEE-TT-----TT-EEEE-S----BSS--B--------</t>
  </si>
  <si>
    <t>-BHHHHHHHHHHHTTGGG-TT-SS--EEEE---SB---EEEEEE-SHHHHHHHHHTT-SEEEEEE-S-SS----S-HHHHHHHHHHHHTT-EEEE-SHHHHH-TTT-HHHHHHHTTT--S----STT--------S-BSTHHHHHHHTTSS--EEEESS-SB---EEEE-SS-GGGGGG--SSEEEES---GGGHHHHHHTT-EEEE--HHHHTTHHHHHHHHHHHHHH---EEE-------</t>
  </si>
  <si>
    <t>--------EEEEEEE-SSS--HHHHHHHHHHHHHHHHHHT-SS-EEEEETTTEEEEEE-S--HHHHHHHHHHHH----EEEEEB-TT---B-HHHHHHHHHSS-SS-HHHHHTTB--GGGB---SEEGGGEEEEEEEE-TTS-EEEEEEE-HHHHHHHHHHHHHSTTSBEEEEETTEEEE--B--S---SSEEEE---S-HHHHHHHHHHHHH---SS-EEEEEEEE--</t>
  </si>
  <si>
    <t>---------HHHHHHH-BSSSTTSBHHHHHHHHHHHHHHHHHHS-HHHHHHHHHHHTS-HHHHHHHHHHHHTTTTGGG-SGGG--------------------------HHHHHHHHHHHHHHHTT--HHHHHHHHHHTSTTTTS---HHHHHHHHHHHHHS-THHHHHHHHHHHHHHHHHT-------------HHHHHHHHHHHHHHHHHHT-TTTS-S---TTSTTHHHHHHHHHHHHHHHHHSTTT--EEE</t>
  </si>
  <si>
    <t>-------------------------HHHHHHHHHHTSHHHHHHHHHH-HHHHHHH---SSHHHHHHHHHHHHHTT-EEEEEEE-S---SHHHHHHHHHHHHHHHHHHTT-SS-EEEEE-GGGGTTTT-HHHHHHHHHHHHHHHGGGTEEEEE----GGGHHHHHHHHHHHHHTT--SEEEEEETTBTTHHHHHHHHGGG---EEEE---S---TTTB-SSHHHHHHHHHHHHHHHHHTT--EEEE---HHHHHHH</t>
  </si>
  <si>
    <t>--GGGGS----HHHHHHHHHHHHHHHHHT--HHHHHHHHTTS--SHHHHHHHHHHHHHHHTT--HHHHHHTSTTS-HHHHHHHHHHHHHT-HHHHHHHHHHHHHHHHHH-------</t>
  </si>
  <si>
    <t>----GGGTT--HHHHHHHHTT-EEEEE-TT-EEE-TT-B--EEEEEEES-EEEEEE-SSS-EEEEEEE-TT-EE-HHHHHH--B-SSEEEESSSEEEEEEEHHHHHHHHHH-HHHHHHHHHHHHHHHHHHHHHHHHHHHHHHHHHHHHHHHHHHHTT--SEEE--HHHHHHHHTS-HHHHHHHHHHHHHTTSEEEETTEEEES-HHHHHHHHTT--</t>
  </si>
  <si>
    <t>---------HHHHHHHHHHHHHHHTHHHHHHHTTTTS-B--B------TTS---TTHHHHHHHHHHHHHHHHTTT-B-----EE---SHHHHHHHHHHTT--SHHHHHHH-HHHHHHHHHHHHHTTHHHHHHHHHHTT-----TT-EETTSHHHHHHHHHHHHHHHHHT-EEEEEEEEEEETTTTEE--HHHHHH-EEEEEEEEEEEEEEBS-GGGGT-SSEEEEEEES-GGGGGG--EEEE-TT-EEEEEEETT</t>
  </si>
  <si>
    <t>-------------------------------TTSTTSS--SHHHHTTTTTS-HHHHHHTTTTS-TTHHHHHTTTS-HHHHHHHHHTS-HHHHHHTTSSS-HHHHHHHTTSS-HHHHHHHHHHHHTT-HHHHHHHGGGS-HHHHHHHTSSSSS-SSSSGGG-BS---EE-SS-BHHHHHHHSSSS-TTSS-SSB-EEB-TT-BB--B-BHHHHTTS-TT-BSTTTSBSS---EESS--HHHHHHHHHHS--SEEEE</t>
  </si>
  <si>
    <t>-EEEE--SS-S---TT--B--EEEEEEETTEEEEEEESSEEEEETTTTEEEEEE-TTSHHHHHHHHH-EEEEEE-BGGGHHHHHHHHHS-TTTS-GGGSSEEE-TTS-EEETT-SEEEEEEEEEEEEETTEEEEEEEEEEEEE-GGGB-----B-TT-B-EEEETTEEE-B-S--B--</t>
  </si>
  <si>
    <t>--------------HHHHSEEEHHHHHHTT-S----S-HHHHHHHHHHHTSSSS-EEEEE--TTSSHHHHHHHHHHHHHHT-S-GGGTT-EEEEE-HHHHHTT--STTHHHHHHHHHHHHHHHTTTSEEEEESSGGGTS-----------HHHHHHHHHTT--EEEEEE-HHHHHHHHTSHHHHTTEEEEE-----HHHHHHHHHHHHHHHHHHHT-EE-HHHHHHHHHHHHHH-TTS-TTHHHHHHHHHHHHHH</t>
  </si>
  <si>
    <t>-EEEEE-SSSSGGGEEEEE-------TTEEEEEEEEEE--HHHHHHHHTSSSTT--SSEE--SEEEEEEEEE-SS--S--TT-EEEE--EE--S-SHHHHTT-GGG-TT-EETTTSS--SSBSEEEEEGGGEEE--TTS-HHHHHHSHHHHHHHHHHHTTTS---TT-EEEE-STTSTTHHHHHHHHHHTT-EEEEEESSHHHHHHHHHHT-SEEEETTSTTHHHHHHHHTTTT-EEEEEESS-SSSHHHHHHHE</t>
  </si>
  <si>
    <t>----------EEEEEE-SSEEEEEETTEEEEEE--EEEEEEEETTEEEEEE--BTTTTB--BB-SEEE--TT--HHHH---HHHHHHSEEEEEEEEEEEES-TTTB--EEEEEEEEEEEE--------TTSEEEEE-HHHHHHHHHTTS--B-HHHHHHHHHHHHH----</t>
  </si>
  <si>
    <t>-EEEEEE----HHHHHTB--SSS-----HHHHHHHHHHTTTS----EEE-SSHHHHHHHHHTT---EE-GGGS----GGGTT-BSTTS-HHHHHHHHTT-S---TTS--HHHHHHHHHHHHHT--S-EEEEE-HHHHHHHHHHTT------TT-EEEEETTTEEEEEE---------</t>
  </si>
  <si>
    <t>---EEE--TT--HHHHHHHHT--HHHHHHHHT---S---TT-EEE------EEE--TT--HHHHHHHTTS-HHHHHHHHT-SSS---TT-EEE---GGG-</t>
  </si>
  <si>
    <t>--------EEEEETS-TTTS-TTSHHHHHHHHHTT-SEEEEEEEE-TTS-EEE-S-SEETTEEGGGS-HHHHHHHSTT--BHHHHHGGGGT-TT-EEEEEE---TTSHHHHHHHHHHHTTT-SSEEEEES-HHHHHHHHHH-TTS-EEEEESS--GGGGGGS--SEEEEBGGG--HHHHHHHHHTT-EEEEE----HHHHHHHHHTT-SEEEES-HHHHTTS--</t>
  </si>
  <si>
    <t>---HHHHTHHHHHHH-TTS--BTTTB---TTHHHHHHTSTTHHHHHHHHHHH-EEEEEEETTEEEEEEE---TTS-HHHHHHHHHHHHHTTSTGGGSTT-----HHHHHHHTTS---HHHHHHHHHTT---</t>
  </si>
  <si>
    <t>-----SSSEE--TTTTTTSSTTTSGGGSSEE-SSSEEEEEEE--SSS---------TTSEEEEEEE-SS-------TTTT------SSEE--EE---SS--EE------SS---SSS----EE---</t>
  </si>
  <si>
    <t>-------------S-HHHHH-THHHHHHHHHHHHHHHHHHHHTHHHHHHHHTTT---HHHHHHHSTT---HHHHHHHHHHHHHTHHHHHHHHHHHHHHHHHHHT----HHHHHHHHHHHHHHHHHHHHHHHTTS--STTTT-TTB---HHHHHHHHHHHHHHHHHHHHHHHHHHHHHHSSTT----HHHHHHHHHHHHHHHHHHHHHHHHHHTHHHHHHTS-SEE-HHHHHHHHHHHHTHHHHHHHHHHHHHHHH</t>
  </si>
  <si>
    <t>---HHHHHHHHHHHHHHHHHHHHHHHTTTT--TTSS----S---BTTTTB-TT---HHHHHHHHHHHHHHHHSS-HHHHHHHHHHHHHH---------------HHHHHHHHHHH--S----TT--BSHHHHT-HHHHHHHTT-TTHHHHHHHHHHTT---HHHHHHHHHHHHHHHHHHTT--HHHHHHTGGGTT----HHHHHHHTTGGGS--SS---BHHHHHHHHHHHHHH-SSHHHHHHHHHTT-SSHHHH</t>
  </si>
  <si>
    <t>----EEEEEESTTSHHHHHHHHHHHTTTTT-TT--EEEEEE--GGGHHHHHHHHHHHHTTT-TTEEEEEEES-HHHHTTT-SEEEE-------TT--HHHHHHHHHHHHHHHHHHHHHHS-TT-EEEE-SSSHHHHHHHHHHT-TTS-GGGEEE--HHHHHHHHHHHHHHHT--GGGEE--EEEB-SSTT-EEE-SS-EETTEEGGGTS-HHHHHHTHHHHHHHHHHHHHHHHSS--HHHHHHHHHHHHHHHHH-</t>
  </si>
  <si>
    <t>-EEEEEE---BHHHHHTB--SSS---B-HHHHHHHHHTTTTS----EEE-SSHHHHHHHHHTT---EE-GGGS----GGGTT-BTTTS-HHHHHHHHHT-S---TTS--HHHHHHHHHHHHHT--S-EEEEE-HHHHHHHHHHTTS-----TT-EEEEETTTEEEEEE---------</t>
  </si>
  <si>
    <t>--SS---HHHHHHHHHHHHT--HHHHHHHHHHHHHHHHHHHHTT--EEETTTEEEEEEEE-S----------------EEEEEEEE-HHHHHHH--</t>
  </si>
  <si>
    <t>---EEHHHHHHHHT--HHHHHHHHHHHT---SSTT-EE-HHHHHHHHHHHHHHHHHHHHHHHHHHTTS--B---EEEEEE-TTSSHHHHHHHHHHHH----S--S-----SEEEEEETTEEEEEE-------------------SEEEEEEETTT---HHHHHHHHHHHHTT-EEEEEEE--SSTT--HHHHHHHHHHTT--BGGGTSSB-EEE-BTTTTBTHHHHHHHHHHHHHHHT-B--TTS--EEEEEEEE</t>
  </si>
  <si>
    <t>---EEEEETTTSHHHHHHHHHHHHTT-EEEEEESS-HHHHHHHT-EEEE--TTTS-HHHHHHHHHHHHTS--EEEE---------TTT--HHHHHHHHHHHTHHHHHHHHHHHHHHHHHT-EEEEEE--GGGTS--TTS--HHHHHHHHHHHHHHHHHHHHHGGGTEEEEEEEE-SB-SGGGHHHHT-HHHHHHHHTT-TTSS-B-HHHHHHHHHHHTSGGGTT--S-EEEESTTTTT-</t>
  </si>
  <si>
    <t>--------EEEEE--HHHH---TTSTT---BHHHHHTTSTTTSTTS-BTTBTT-HHHHHHHHHHHHHHHT--EEEEE--HHHH-TTSSS---HHHHHHHHHHHHHHHHTT-EEEEEEESS--BHHHHTTTGGGSHHHHHHHHHHHHHHHHHHTTT--EEEEEE-HHHHHHHHHTS--SSS----HHHHHHHHHHHHHHHHHHHHHHHHTT-SEEEEEEEE--EE-S-HHHHHHHHHHHTTTTHHHHTTS-S-S-S</t>
  </si>
  <si>
    <t>-EEEEEEE----------GGGHHHHHHHTTHHHHHHHTT-EEEEEEE----------------TTHHHHHHHHHHHHHHHHTS-TTEEEEEEESSGGGHHHHHHHHHTTS--EEEEE-SB-----TTT-----GGGSHHHHHTT-S-HHHHHHH----GGGEEEEEE-B--HHHHHHHHHHT-EEEEHHHHHHH-HHHHHHHHHHHTTTS-EEEEEEGGGB-TTT----SS--SS-B-HHHHHHHHHHHHHHT-E</t>
  </si>
  <si>
    <t>-----------------HHHH-HHHHHHHHHHHHHHHHHHHHHHHHHHHHHHTTT---HHHHHHHSTT--SHHHHHHHHHHHHHTHHHHHHHHHHHHHHHHHHHT----HHHHHHHHHHHHHHHHHHHHHHHTTS--STTTT-TTB---HHHHHHHHHHHHHHHHHHHHHHHHHHHHHHH-TTS---HHHHHHHHHHHHHHHHHHHHHHHHHHTHHHHHTTSSS-B-HHHHHHHHHHHHHHHHHHHHHHHHHHHH</t>
  </si>
  <si>
    <t>--HHHHHHTT----HHHHHHHHHHHHTT-S-HHHHHHHHHHHHHH---HHHHHHHHHHHHHTS-------SSEEEEEE-------B--HHHHHHHHHHHTT-EEEEEE---SSSS--HHHHHHHTT--TT--HHHHHHHHHHHSEEEEEHHHH-GGGGGTHHHHHHH-S--HHHHHGGG--TT---EEEEE-SSGGGHHHHHHHHHHTT-EEEEEEETTBSS--SS-EEEEETTTEEEEE-TGGGT-----GGGG</t>
  </si>
  <si>
    <t>-------------S-HHHHH-THHHHHHHHHHHHHHHHHHHHTHHHHHHHHTTT---HHHHHHHSTT---HHHHHHHHHHHHHTHHHHHHHHHHHHHHHHHHHT----HHHHHHHHHHHHHHHHHHHHHHHTTS--STTTT-TTB---HHHHHHHHHHHHHHHHHHHHHHHHHHHHHHHSTT----HHHHHHHHHHHHHHHHHHHHHHHHHHTHHHHHHTS-SEE-HHHHHHHHHHHHHHHHHHHHHHHHHHHHH</t>
  </si>
  <si>
    <t>------TT---EEHHHHHHHHHHHHHHHHHHHHTT-EEEE--SEEEHHHHHHHH-TTSHHHHH---EEE-TTS-EEEE-S-SHHHHHHHHHHTTGGGSSSSEEEEEEEEEE--S--BTTB-SEEEEEEEEEES---HHHHHHHHHHHHHHHHHTT----EEEEEE---HHHHHHHHHHHHHHHGGGGGGS-HHHHHHTTS-GGGGTT--SHHHHHHHHHHT---GGGG--HHHHHHHHHHHHHHHHTT--EEE-S</t>
  </si>
  <si>
    <t>--EEEE----SSS-BHHHHHHHHHHHHHHHHTT-EEEE-B----TTT--TTHHHHHHHHHHHTT---SBBTTTB-TT---BGGG-HHHHHHHHHHHHHHTSEEEE---HHHHHHHHHHHSS---GGGGS-HHHHHHHHHTT---EEEE---SS-EEEEEETTTEEEEEEGGGS---EEE-TTS-B-HHHHHHHHHHHTT--EEEEEGGGGGGHHHHHHHHHHHT----EEEEE---B-TTSSB--TTTS--BHHH</t>
  </si>
  <si>
    <t>----HHHHHHHHHHS---EEETTEE-S-TTTSTTTHHHHHHHHHHHHHTTSTTTHHHHEEEETTEEEEGGG----SHHHHHHHHHHHHHHHHHTTT-----THHHHHHHHHHHHTGGGGGGGHHHHHHHHHHHHHHT--EEEEE------TT--------S-SB-EEEEE-SSEEEEEEEEEEEE---SSEEEE---S---TT-GGG-EEEEEETT-TTEEEEE-------S-TTT-TTTTT----EEEEEEEEE</t>
  </si>
  <si>
    <t>--EEEEEEGGG---HHHHTTTT-EEE--EEEETTEEEETTTT--HHHHHHHHHTT----EEE---HHHHHHHHHHHTTS-SEEEEEES-TTT-THHHHHHHHHTTSTTSEEEEE-S--THHHHHHHHHHHHHHHHT--HHHHHHHHHHHHHS-EEEEE-S-SHHHHHHT--GGGGGGTTT-TTSEEEEEEETTEEEEEEEESSHHHHHHHHHHHHHHHHTT-S-EEEEEEESS-THHHHHHHHHHHHSSS-EEEE</t>
  </si>
  <si>
    <t>----------EEEEEEESSTTEEEEEEEEE-BTTB--EE--EEEEE-HHHHHHHHHHHHHHS--S--EEEEE---HHHHHHHHSSHHHHHHHTTSB-TTSSB-TTHHHHHHHHHHHTTSEEE-----GGGS-THHHHHHHHHHHHHTSS-----------------</t>
  </si>
  <si>
    <t>-------------SSTTTTTSTHHHHHHHHHHHHHHHHHHHHHHHHHHHHHHTT---HHHHHHHSTT---HHHHHHHHHHHHHTTHHHHHHHHHHHHHHHHHTT----HHHHHHHHHHHHHHHHHHHHHHHHTS--STTTT-TTB---HHHHHHHHHHHHHHHHHHHHHHHHHHHHHHS-SS----HHHHHHHHHHHHHHHHHHHHHHHHHHTHHHHHHTS-SEE-HHHHHHHHHHHHTHHHHHHHHHHHHHHHH</t>
  </si>
  <si>
    <t>-------SEEEEE--GGGS--SSSS--SSHHHHHHHHHHHHTT--EEE----S-B-TT--TTSBS-SS---GGG--SHHHHHTTS---------SSB--HHHHHHHHHHHHHHHHHHHHHH--HHHHHHHHHHHHHHHHHHHHHHHHHHHHHTTTT--GGGS-HHHHTT-HHHHHHHHHHTHHHHHHHHHHHHHHHHHHHHHHHHHHHTT-EEEEEEESS--SSSHHHHH-GGGB-B-TTS-BSEE--B-S-SS-</t>
  </si>
  <si>
    <t>----------EEETTEEESTTS--EEEEE--S-TT-HHHHHHHHHHHHHHT-SEEEEE--SHHHHHHHHHHHHHHHHTT----EEEE--SSHHHHHHH-HHHHHH-SEEEE-TTSS-STTHHHHHHHHHHHHHHHHT--EEEEEEGGG--HHHHHHHHHHHHTSSS---HHHHHHHHHHHHHHHHHHHHHHTT--GGGEEEEEE-SSHHHHHHHHHHHHHH--S-BEE--TT-EEHHHHHHHHHHHHHHHHHTT-</t>
  </si>
  <si>
    <t>----HHHHHHHHHHS---EEETTEE-S-TTTSTTTHHHHHHHHHHHHHTT-TTTHHHHEEEETTEEEEGGG----SHHHHHHHHHHHHHHHHHTTT--S--THHHHHHHHHHHHTGGGGGGGHHHHHHHHHHHHHHT--EEE-----SS-TTS-GGGSSSTTSB-EEEEE-SSEEEEEEEEEEEE---SSEEEE---SSS---STTT-EEEEEETT-TTEEEEE-------S-TTT-TTTTT----EEEEEEEEE</t>
  </si>
  <si>
    <t>--EEEEEES-GGG--SSEEEEEEETT----STTHHHHHHHH-THHHHHHHHH----TT-EEEEE-TTSSSSEEEEEEEESSS---HHHHHHHHHHHHHHHHHTT-SEEEE--TTSSTT---HHHHHHHHHHHHTTS-TT-EEEEEESSHHHHHHHHHH-</t>
  </si>
  <si>
    <t>-EEEEEE---BHHHHHTB--SSS---B-HHHHHHHHTTTTTS----EEE-SSHHHHHHHHHTT---EE-GGGS----GGGTT-BSTTS-HHHHHHHHHT-S---TTS--HHHHHHHHHHHHHT--S-EEEEE-HHHHHHHHHHTTS-----TT-EEEEETTTEEEEEES-S------</t>
  </si>
  <si>
    <t>-EEEEEEESTTHHHHHHHHHHHHHHHHHHHT---EEEE---THHHHHHHSSSS-HHHHHHHHHSSEEEEEE---GGGTTS-STTSTTHHHHHHHHHTTEEEEEEEEE--GGGGGGSSS-HHHHTT-EEEEEEE-S-GGGT-S-EEE-SS-EEE-----HHHHHHHHHHHHHHHHTTT-EEEEEE-TTT-HHHHHHHHHHHHHGGG-TTSEEEEEEHHHHHHHHHH-GGG-SEEEE-HHHHHHHHHHHTTSS-S-S</t>
  </si>
  <si>
    <t>-EEEEEEEEE-----TTS-STTTSHHHHHHHHHHTHHHHHHHHHHHHHTT----EEEEE-HHHHHHHT-HHHHHHHHHHHHHHHHHHHHHHHHHTTSTTHHHHHHHHHHHHHHHHHHHHTTT-HHHHHHHHHHHTSEEEEEE-TT-B-GGG-S-HHHHHHHHHHHHHHHHHHHSS---BEE-GGG-B--SEEE--SSSSS--EEE--HHHHHHHTT--EEEE-HHHHH-S-----------------GGGGS-EE</t>
  </si>
  <si>
    <t>---------HHHHHHHHHHHHHHHHHHHHHHHHHTSSEE-HHHHHHHHHHHHHHHHHHHHHHHHHHHHH----------HHHHHHHHHHHH---</t>
  </si>
  <si>
    <t>--------EEEEE--STTHHHHHHHHHHTTEEEEE---EEEEE--GGGGHHHHHHHHT--SEEEE--HHHHHHHHHHHHHTT---HHHHHHSEEEESSHHHHHHHHHTT---SEE-SSSHHHHGGG-----EEEEEE--SS--HHHHHHHHHTTEEEEEE-SEEEEE-HHHHHHHHHHHHHT--SEEEESSHHHHHHHHHH-S-HHHHHHHHHHTSEEEEESHHHHHHHHHTT---SEEE-S--HHHHHHHHHHH</t>
  </si>
  <si>
    <t>--EEEEEEEEEEESS-HHHHHHHHHHHHHHH---EEEEEEEEEEEEEETTEEEEEEEEEEEEEE----</t>
  </si>
  <si>
    <t>----------EEETTEEESTTS--EEEEE--S-TT-HHHHHHHHHHHHHHT-SEEEEE--SHHHHHHHHHHHHHHHHTT----EEEE--SSHHHHHHH-HHHHHH-SEEEE-TTSS-STHHHHHHHHHHHHHHHHHT--EEEEEEGGG--HHHHHHHHHHHHHSSS---HHHHHHHHHHHHHHHHHHHHHHHT--GGGEEEEEE-SSHHHHHHHHHHHHHH--S-BEE--TT-BSHHHHHHHHHHHHHHHHHTT-</t>
  </si>
  <si>
    <t>----------------TTS--EEEEEEEEEEEE--HHHHHHHTTT-SSS--HHHHHHHHHHHHHHHHHHHSTT------SEEEEEEEEETTTTEEEEEEEEEEEESS--HHHHHHHHHHHHHHHHHTTTTT-TT-EEEEEEEEEEE-STT--EE---</t>
  </si>
  <si>
    <t>--EEEEEE-SSTTHHHHHHHHHHHHHH-SS-EEEEEE-TTS-EE-HHHHHHHHHHT--S--SB-SS----GGG-SEEEEE--STTTTSSHHHHHHHHTT--BSS--HHHHHHHTBHHHHHHHHHHTT-----EEEEETTS----SS-S-EEEEESBTT--SS-EEESSGGGHHHHHHHHTTT-SEEEEEE--SS-EEEEEEEESSSS-EEEEEEEEEEE--EEETTTEEE--EEEEESS----HHHHHHHHHHHH</t>
  </si>
  <si>
    <t>--EEEEEE-HHHHHTT-HHHHHHHHHHHT-EEEEEEEE---HHHHHHHTGGGSSSSSHHHHHHHHTSS-EEEEEEESTTHHHHHHHHH--SSGGG--TTSHHHHH---STT-SEEE-SSHHHHHHHHHHHS-GGG--</t>
  </si>
  <si>
    <t>---HHHHHHHHHHHHHHHHHHHH-TT-TTS-SSEE-TTTT-EEEEEEEESSSS--HHHHHHHHHHHHHHHHHTT-SS-EEEEETTTEEEEEEE---HHHHHHHHHHTT----EEEEEE-TT---B-HHHHHHHHHH-TTS-HHHHHTTB--GGGEEEEEEEGGGEEEEEEEE-SSS-EEEEEEE-HHHHHHHHHHHHHTTTSBEEEEETTEEEE--B--S---S-EEEE---S-HHHHHHHHHHHHH---SS-EE</t>
  </si>
  <si>
    <t>-TTHHHHHH-HHHHHHHHHHHHTHHHHHHTHHHHHT-S-HHHHHHHHHHHHHTT--HHHHHHHHHHHHHHHHHHHT-----HHHHHHHHHHHTTSEEE--STHHHHHHHHHHHHHHHTT-S--EEEESSHHHHHHHHHHHHHHHHTTT--EEE--TT--HHHHHHHHTSSEEEEEHHHHHHHHHHHTS-SSTTT--S-SSSSS-EEEETTHHHHTTSSTTS-EEEEES-SS-HHHHHHHHHHHHHS-------SS</t>
  </si>
  <si>
    <t>---------SS-SS-B--B-TTS-B--SS-----HHHHHHHHHHHHHHHHHHHHHHHHHHTTS-S-----TT-HHHHHHHHHHS-TTTSEEE--TTTHHHHHHHT--HHHHHHHHHTBTT-TTTT-S-SS---BTTTTB----SSTTTTHHHHHHHHHHHHHTT----EEEEEETGGGGSHHHHHHHHHHHHTT-SEEEEEEE-SEETTEEHHHH-SSS-SGGGGGGTTS-EEEEETT-HHHHHHHHHHHHHHHH</t>
  </si>
  <si>
    <t>--SS--S--EEEEEE-SSSEEEEEEEEE-TTHHHHHHHHHHHHHHTT-EEEEEEEEEETT--STT---TTB-S-HHHHHHHHHT--EEESSTT--EEEEEEEE-SSEEE-GGGS---TTEEES-TT---EEE-TT--EEEEEEEEEEESEE-TTT----SSTT-EE--EE---EEEEEEEE--B--SS--BBEEEEEEEEE-SSS-HHHHHHHHHHHHHHHHHTTSS-EE-------------------------</t>
  </si>
  <si>
    <t>---EEEEEEEEE-SSEEEEE-SSEEEEEE--HHHHHH--TTSEEEEEE-----SS---EEEESSHHHHHHHHHHHSSS---HHHHHHHHHHS-HHHHHHHHHTT-HHHHTTSTT--HHHHHHHHHHHTTTS-S----------------------------------------------------------</t>
  </si>
  <si>
    <t>------TTT--GGGGG----HHHHHHTT--SS--EE-SS----GGG--HHHHHHHHHHHHHHHHHHHSS---TT--HHHHHHHHHHHTS-GGGEEEESHHHHHHHHHHHHH--TT-EEEEEES--HHHHHHHHTT--EEEEEEEETTEE-HHHHHHHHHH---S-EEE--BS-TTT--B--HHHHHHHHHHHHHHT--EEEE-TTTT-B-SSS----HHHHHHHHT---EEEEEESTTTT-STT--EEEE--HHH</t>
  </si>
  <si>
    <t>---------------------EEEEES-HHHHHHTS-TT-EEEEEE-----------------HHHHHHHHHHHHHHHHHHHHHHHEEEEEEEEEEE--EEE--------EEE-HHHHHHHHHHHTT-EEEEEEEEE---------------------TT------EEEEEEEE--S------HHHHHHH---HHHHHHHSSSEE-S--------------HHHHHHHHHHH--TT-EEEETT-TTTHHHHHHHH</t>
  </si>
  <si>
    <t>--HHHHHHHHHHHHHTTT-SEEEEE--HHHHHHHHHHHHTTSEEEEEEEEETTEEEEEEEE-EEEE-SSS--SEEES---EEE-SBTTB--EE-GGG---GGGGTSEEEEEETTEEEEHHHHHHHT--EEEEEEE-</t>
  </si>
  <si>
    <t>-EEEEEEEE-HHHHHTSS---HHHHHHHHTTTBSEE--EEEEE-S-HHHHHHHHHHHHHHEEEEEEES--SSSTT--HHHHHHHHHT---EE-HHHHHHHHHHHHTTT----GGGGGGGEE-TTEEEE--TTSS--EEEEEETTEEEEEE-SSHHHHHHHHHHHGGGS---B--EEEEEEEE-S--HHHHHHHHGGGS-B-SSEEEEEEEETTEEEEEEEEEHHHHHHHHHHHHHHTTTTEEEETT--HHHHHHH</t>
  </si>
  <si>
    <t>-----------EEEEE-SS-EEEEETTEEEEE---EEEEEEEETTEEEEEE--BTTTTB--BB-SEEE--TT--HHHH---HHHHHHSEEEEEEEEEEEES-TTTB--EEEEEEEEEEEE--------TTSEEEEE-HHHHHHHHHTTS--B-HHHHHHHHHHHHH----</t>
  </si>
  <si>
    <t>-----EEETTTSS-EEEEETTEEEEE-HHHHHHTGGG-SEE--S-HHHHHHHHHHHHHHHHHHHT---SHHHHHHHHHHTS--HHHHHHHHHHHGGG-EEE-SS--TTS-TTS-SSS-EEGGGGS----------------------B-HHHHHHHHHHHHHH---EEEEETTEEEE---TTSSS-EEEEE-SSHHHHHHHH------TT---GGGS----HHHHGGG--EEES--HHHHHT---EEEEEEE-SS</t>
  </si>
  <si>
    <t>---TTS--HHHHHHHHHHHHHHHHHTSTTHHHHHHH----HHHHHHHHTTTGGGSSS-GGGTS----HHHHHHHHHHHHHH-HHHHHHHHHHHHTHHHHHHHH--HHHHHHHHHHHHTSSS-EEEE--BTTBSTTGGG---EEEEETTEEEEEEEEEEEETTTT-SEEEEEEE-S--S-GGGTTTTEEEEEEE--SSSEEE------SS-TTS-EEEEEEEEEEEEGGGEESSTTBHHHHHHHHHHHHHHHHHHH</t>
  </si>
  <si>
    <t>---SS----HHHHT--HHHHHHHHHTT--SHHHHHHS-HHHHTTSTT--HHHHHHHHHHHHHH---S--</t>
  </si>
  <si>
    <t>--EEEEEEEESTTHHHHHHHHHHHHHHTT--EEEEEE--SHHHHHTTS-SS-HHHHHHHHTSSEEEEEE----SS--TT---HHHHHHHHTT--EEEEEEE--SSTTB-SS-EEEEEEE-SSBGGG--EEEETTEEEEEEEEEHHHHHHHHHHHHHHHHTSTT-EEEEEE-TTT-TTTHHHHHHHHHHHGGG-TT-EEEEEEHHHHHHHHHH-GGG-SEEEE-HHHHHHHHHHHHHTBT-GGG---EEE-SS-EE</t>
  </si>
  <si>
    <t>-EEEEE--STT--HHHHHHHHHHHHHHT--EEEE---HHHHHHHHHHTT----EE-------EE---HHHHHHHHHHHTTHHHHHHHHHHHHTT--EEEEETTGGG-EEE-B-------------------EE---EE-HHHHHHHHHTT-EEEEE--EEETTS-EEEE-HHHHHHHHHHHHT-SEEEEEESSSS-B-----SS-B--EE-HHHHH-HHHHTTS-HHHHHHHHHHHHHHHTT-S-EEEEESSSSS</t>
  </si>
  <si>
    <t>-EEEEETTTSHHHHHHHHHHHHTT-EEEEE---SS--GGGS-TTS-EE---TT-HHHHHHHHHHH--SEEEE--S---HHHHHH-HHHHHHHHTHHHHHHHHHHHHTT--EEEEEEEHHHHT----TT--B-TTS-----SHHHHHHHHHHHHHHHHHHHH--EEEEEEE-EEE-TT--S-SSSTHHHHHHHHHHTT--EEEE-SSSTTS---EE-EEEHHHHHHHHHHHHHH--EEEEES-S--EEHHHHHHHH</t>
  </si>
  <si>
    <t>-----------S--GGG--S-HHHHHHHHHHHHHHH-HHHHHHTT----SEEEEE--TTSSHHHHHHHHHHHTT--EEEEEHHHHHHS-TTHHHHHHHHHHHHHTTSSSEEEEEETHHHHH-----------HHHHHHHHHHHHHHHT--TT--EEEEEEES-GGGS-GGGGSTTSS-EEEE--S--HHHHHHHHHHHHTTS-B-TT--HHHHHHT-TT--HHHHHHHHHHHHHHHHHTT-SSB-HHHHHHHT-</t>
  </si>
  <si>
    <t>-EEEE-GGG-EEEEEEEETTTEEEEEEEEEEEEEEEE-TT--EEEEEEEEEEEEEE-S-HHHHHHHHSTTTT-TTT--EEEEEEEEEEEEETTEEEEEEEEEETTEEEEEEEEEEE---EE-TTS-EEEEEEEEEEEEGGGGT----S--SSS--SB-SEEEEEEEEEEEE-SS----</t>
  </si>
  <si>
    <t>----HHHHHHH-TTSEEE-S-SEE-SSBSSEEEEEEEEE-SSB-HHHHHHHTS--BTEEEEEE-TT--SSBS--HHHHHHHHHTTB-EEEEESEE--HHHHTTSSSEEEESEE-SSB-B-S---EES--EEETTEEE-TT-EEEEETTEEEEESSS---SSS--</t>
  </si>
  <si>
    <t>----EEEEEEEEEETTEEEEEEEEEEE-TT-EEEEE--TTSSHHHHHHHHTTSS--SEEEEEETTEETT-TTTTTHHHHHEEEE-SS----TTS-HHHHHHHHHHHTS---HHHHHHHHHHHHHHTT-GGGTTS-GGGS-HHHHHHHHHHHHHHT--SEEEEE-TTTTS-HHHHHHHHHHHHHHHTSS-EEEEE-S-HHHHHHH-SEEEEEETTEEEEEE-HHHHHHS--SHHHHHHHHHH---</t>
  </si>
  <si>
    <t>----EEEEEEEEEESS-HHHHHHHHHHHHHHH-SSEEEEEEEEEEEEE-SSSEEEEEEEEEEEEE----</t>
  </si>
  <si>
    <t>-----------EEEEE-SSEEEEEETTEEEEEE--EEEEEEEETTEEEEEE--BTTTTB--BB-SEEE--TT--HHHHHHHHHHHHHSEEEEEEEEEEEES-TTTB--EEEEEEEEEEEE-----------EEEEE-HHHHHHHHHTTSS-B-HHHHHHHHHHHHHT---</t>
  </si>
  <si>
    <t>------EEEETTEEEEGGG----TT-HHHHH--EEE--EEEE--TTS-EEESHHHHHHHHHHHHHHTT---SS-HHHHHHHHHHHHHHTT-SSEEEEEEEE--SS--SS--GGG-S-EEEEEEEE-----------S-EEEEE-SS----TTTS-TTS-BGGGHHHHHHHHHHHHHTT-SEEEEE-TTSSEEEESS-EEEEEETTEEEEE--TTS---HHHHHHHHHHHHTT--EEEE---HHHHHT-SEEEEEE</t>
  </si>
  <si>
    <t>--SEEEES--EEEEEESSSS-GGG-SEEEEEEE-HHHHHHHHHHHTT--EEEEEEEESSHHHHHHHHHHHHHT-B-TTEEEESS---EEEEEE-TTS-EEEEEE-TT-SGGG--TTSS-GGGGTT-SEEEEETHHHHH-HHHHHHHHHHHHHHHTTT-EEEEE----TTT--HHHHHHHHHHHGGG-SEEEEEHHHHHHHHSSTTHHHHHT--SEEEEE-TTS-EEEEETTEEEE--------S--TTHHHHHHH</t>
  </si>
  <si>
    <t>--------GGGEEEEEEEESTTSSHHHHHHHHHHHHH------------------------------SEEEEEETTEEEEEE----SS--SSHHHHHHHH-SEEEEEEETTTBS-TTHHHHHHHHHHTT--EEEEEE-TTSTT--HHHHHHHHHHHH---EEE-EEEES-GGG--EEEETTTTEEEEESSSSS--EEEE---GGGHHHHHHHHHHHHHHHHTT-HHHHHHHTTT----HHHHHHHHHHHHHTTS-</t>
  </si>
  <si>
    <t>--HHHHHHHHHHHHHHHHHHHHHHHHHHHHHHHHHHHHHHHHHHHHHHHHHHHHHHHHHHHHHHHHHHHHHHHHHHHHHHHHHHHHHHHHHHSSTTSTTHHHHHHHHHHHHHHH-SS--EEE--TTTGGGTTHHHHSS------------EEEEE-SSSSS--EEEHHHHHHHHHHHHTTHHHHHH--</t>
  </si>
  <si>
    <t>-EEEEEEEEEEEEETTS---HHHHS-SEETTEEEEEEEE--SSSB-TTS-BGGGEEEEEEEEEEEES--HHHHHHHHHHHHHHHHHHHHTS-TTSEEEEGGG----</t>
  </si>
  <si>
    <t>--EEEEEEETTEEEEEEEE--SSEEEEESSSGGG--S---TTSEEEEE--TTSTT-------HHHHHHHHHHHHHHTT--S-EEEE-GGGGGGHHHHHHTT--EEE-SSS-HHHHHHHHHH----------</t>
  </si>
  <si>
    <t>-EEEEEE----HHHHHTB--SS------HHHHHHHHHTTTTS-S--EEE-SSHHHHHHHHHTT---EE-GGGS----GGGTT-BGGGS-HHHHHHHHTT-----TTS--HHHHHHHHHHHHHH--S-EEEEE-HHHHHHHHHHTTS-----TT-EEEEETTTEEEEEE---------</t>
  </si>
  <si>
    <t>---EEEEESS---SSS-HHHHHHHTTS-EEEEEEE-HHHHSS-HHHHHHHHHHHHHHHHHHHHTT--EEEEES-HHHHHHHHHHHTT-SEEEEE---SHHHHHHHHHHHHH-SS-EEEE----SS-TT-SS--SSHHHHHTT--S--------SS---------------SS-----SHHHHHHHHHHHHHHTGGGHHHHTT-TT-TTS---HHHHHTTSS-HHHHHHHHHHH-SHHHHHHHHHHHHHHHHHHHH</t>
  </si>
  <si>
    <t>----EEEEEEEE--SHHHHHHHHHHHHTT--EEEEESS-TTHHHHHTSHHHHHHHHHHHHHHHHHHHHGGGTEE---EE-HHHHHHHHHHHHHHHHHHHHHHHHHTT-EEEES-EEEEETTEEEETTEEEEEEEEEE---EEE--BTTB--SSSEE-HHHHT-GGG---SEEEEE--SHHHHHHHHHHHHTT-EEEEE-SSSSSSTTS-HHHHHHHHHHHHHTT-EEE-SEEEEEEEEETTEEEEEEEETT--S-</t>
  </si>
  <si>
    <t>---EEEE-TTHHHHHHTS-HHHHHHHHHHHHHHHHHSSSSSSSEEE---SS--S-EEEEETTEEEEEEEEGGGTEEEEEEEEETTTS--</t>
  </si>
  <si>
    <t>-EEEEE--B-HHHHHHHHHHHHHHHGGG-SEEEEE-TTTTTTSS--HHHHHHHHHHT--EEE--TTTTS-TTHHHHHHHSSEE--TTS-SS-SS-SEEEEEETTEEEEEEEEE--TTS-----HHHHHHHHHHH---SEEEEEEE-S-HHHHHHHHHHHBTTBSEEEEESS-S-BS--EE-TTS-EEES----BEESSSBTTB-HHHHHHHHHH-S-----B--S-EEEEEEEEEEETTEEEEEEEEEEE--</t>
  </si>
  <si>
    <t>------EEEETTEEEEGGG-EEETT-HHHHH--EEE--EEEE--TTS-EEETHHHHHHHHHHHHHHTT---SS-HHHHHHHHHHHHHTTT-SSEEEEEEEE--SS--SS--GGG-S-EEEEEEEE-------------EEEEE-SS-B--TTTS-TTS-BGGGHHHHHHHHHHHHHTT-SEEEEEBTTSSEEEESS-EEEEEETTEEEEE--TTS---HHHHHHHHHHHHTT-EEEEE---HHHHHTSSEEEEEE</t>
  </si>
  <si>
    <t>----SS-HHHHHHHHHHHH---HHHHTTT-----TTHHHHHHTT--S-HHHHHHHHHHHHHHHTT-S-TTS-SEEEEEES-TTSSHHHHHHHHHHHHHSSGGGEEEEEGGGS-SSTHHHHHH-------------HHHHHHHH-SS-EEEEESGGGS-HHHHHHHHHHHHHSEEE-TTS-EEE-TT-EEEEE--TTHHHHHHHHHHT--HHHHHHHHHHHHHHH--HHHHTTSSEEEE-----HHHHHHHHHHHH</t>
  </si>
  <si>
    <t>-EEEE--GGGS-HHHHHHHHHHHHHHT--EEEE-TT-HHHH-SBTTB---HHHHHHHHHHHTTT-EEEEE-STTS--HHHHHH-GGGS-B-TTS-B--SSSS----TT-HHHHHHHHHHHHHHHHHHTT-TTEEEEE-SSSTTTTTTS---SHHHHHHHHHHHHHHHSSHHHHHHHHTTTGGG---SSGGG---S-S-SS---HHHHHHHHHHHHHHHHHHHHHHHHHHHHHSTT-EEE-EE-TT--SS-HHHHG</t>
  </si>
  <si>
    <t>---TTS--------B--HHHHHHHHHHHHHHTTT-EE----SEEEHHHHTGGGT--TT-GGGGGS---BEE-TT-B-B-TTS-B--S-EEE-SSSTHHHHHHHHHS-SSEEEEEEEEEE-----BTTB-SEEEEEEEEEEETT--HHHHHHHHHHHHHHHH-TT--EEEEE---TTEEEEEEEEEEETTTTEEEEEEEEEEE-HHHHHHHHHHHHTTT-----SS-EEEEEEEEHHHHHHHHHT---GGGTTT--</t>
  </si>
  <si>
    <t>-TTEEHHHHHHHHT--HHHHHHHHHHHT---SSTTSEE-HHHHHHHHHHHHHHHHHHHHHHHHHHHTS--B---EEEEEE-GGGSHHHHHHHHHHTTSTT-SSS------SEEEEEETTEEEEEESS-----------------SEEEEEEETTT---HHHHHHHHHHHHTT-EEEEEEE-TTSTT--HHHHHHHHHHTT--BGGGTSSB-EEE--TTT-TTHHHHHHHHHHHHHHHT-B--TTS--EEEEEEEE</t>
  </si>
  <si>
    <t>---------EEEE---SSS-EEEEEEEESTT-HHHHHHHHHHHHTTT-B--EEEEE--TT-SSTT---TTBSS-HHHHHHHHHT--EE-SSTT-SEEEE-----SSEEEEGGGS--BTTBEES--S-EEEEE-SS------EEEE--BS---HHHH---SSTT-EE--------S-EEEEEE--SSSS-SS-EEEEEEE---SSS-HHHHHHHHHHHHHHHHHTS-S----------------------------</t>
  </si>
  <si>
    <t>------------------EEEEEE---TTSSHHHHHHHHHHHHHHTTSSEEEEEE--S-HHHHHHHHHHTS-SEEEEEHHHHHHHHHT-SSTTTTTS--TTEEEEEEEEEEEEEEEEETTSS-SSGGGGTTSEEE---TT-HHHHHHHHHHHHTT--GGGSSEEE---HHHHHHHHHTTS-SEEEEEE-TT-HHHHHHHHHS-EEE----HHHHHTTTTT-TT-EEEEE-TTSBTTB-S-EEEEEEEEEEEEETT</t>
  </si>
  <si>
    <t>-THHHHHHHHHHHHHHTTEEEEEEEE-SSEEEEEEEETTEEEEEEEEETTHHHHHHHHHHHHTT--TT--SS-EE--EEEEETTEEEEEEEEEE-BTTS-EEEEE--EEGGGS--TTTTT--HHHHHHHHHHHTSSSEEEEEE-STTSSHHHHHHHHHHHH--TTS-EEEEESS--EE-SSEEEEE-BGGGTB-HHHHHHHHHTT--SEEEES---SHHHHHHHHHHHHTT-EEEEEE--SSHHHHHHHHHHTT-</t>
  </si>
  <si>
    <t>-----TTHHHHHHSEEEEE---S---HHHHHHHHHHTT--EEEEE-SSHHHHHHHHHHTTS--EEEEES--SHHHHHHHHHTT-SEEEESS--HHHHHHHHHHT--EEEEE-SHHHHHHHHHTT--EEEETTTTTTTHHHHHHHHHHH-TT-EEEE-SS--GGGHHHHHT-SSBS-EEESGGGSS-HHHHHHHHHHHHHHS------</t>
  </si>
  <si>
    <t>-EEEEEEEE---BTTB--S-HHHHTTT-SEEEEE-SSSS--HHHHHHHHHHHHHTT-EEEEE---S-TTTTT-S-----HHHHHHHHHHHHHHHHHHHHHTT-----B---HHHHHHHHH-HHHHHHHHHHHHHH-TT--EEE-TTSHHHHHHHHTT--EEEEE-TTB-B-TTSSB--TTSTT-B---HHHHHHHHHHHHHTSEEEBTTSSEEE---SEEEE------HHHHHHHHHHHHHTTT-EE---</t>
  </si>
  <si>
    <t>---EEEE--SSSSHHHHHHHHHHHHHS----------TTEEEEE---THHHHHHHHT-STT----EE--EEEEEEHHHHHHHS---TTHHHHHHHHHHTSSEEEEEEE-S-------------HHHHHHHHHHHHHHHHHHHHHHHHHHHHHHTTT-GGGHHHHHHHHHHHHHHHTT--GGGS---HHHHHHHHHS--GGGS-EEEEEE--TTSTTT-TT-HHHHHHHHHHHHTTEEEEEE-TTHHHHTTTS-HH</t>
  </si>
  <si>
    <t>-EEEEE-SSSSS-EEEE-------TTEEEEEEEEEE--HHHHHHHTT-HHHHHH--SSEE---EEEEEEEEE-TT--SS-TT-EEEE--EE--S-SHHHHTT-GGG-TT-EEBTTTB--SSBSEEEEEGGGEEEE-TTS-HHHHTTHHHHHHHHHHHHSTT--TTS-EEEE--SHHHHHHHHHHHHTT--SEEEE-S-HHHHGGGTTT-SEEE-TTTS-HHHHHHHHHSS-EEEEEE-S--HHHHHHHHHHEEEE</t>
  </si>
  <si>
    <t>---------B--B------THHHHHHHHHHSTT-EEEEE-TTS-EEEEEHHHHHHHHHHHHHHHHHTT--TT-EEEEE--SSHHHHHHHHHHHHTT-EEEE--TTS-HHHHHHHHHHTT-SEEEE-GGGHHHHHHHGGG-SS--EEEESSS---TT-EEHHHH--S--------TTBEEEEEE--SSSSS--EEEEEHHHHHHHHHHHTSTTTT---TT-EEEE-S-TTSSGGGGHHHHHHHHT-EEEE-TT--S</t>
  </si>
  <si>
    <t>--SS----EEE-BTTEEEEEEEEEEEEEEETTEEEEEEEETTBSS--EEEE-TT-EEEEEEEE-SSS-B--EEET--S-TTTS-TT--B-TT-EEEEEEE--SS--EEEEEE---TTTHHHHHHTT--EEEEE--GGGGSHHHHTSEEEEEEEEEE-EETTEE----HHHHHH----SEEEETTEES-EEE-SSSEEEEEEEE--SS--EEEEETTB-EEEEEETTEEEEEEEEES-EEE-TT-EEEEEEE--SS</t>
  </si>
  <si>
    <t>-EEEEEE--SHHHHHHHHHHHHTT--EEEEE-S--TTTT-S----STT-TT---HHHHHHHHHHHHHHTT-EEEE----EEEE-SSSEEEE-SS-EEEEEEEEE--TT--HHHHHTT--EETTEE---TT-B-SSTTEEE-GGGGT--S--HHHHHHHHHHHHHHHHHHHHTS-------</t>
  </si>
  <si>
    <t>----SSSEE-TTSEEEEEETTEEEEEE-HHHHHHH-SEEEEE-B-TT-EE-TT-EEEEEEESSBEEEEE-SSSEEEEEE-THHHH-TTHHHH-TTTTT--EEEEES-GGGGGGSB-HHHHHHHHHHT-</t>
  </si>
  <si>
    <t>-EEEEEEESTTHHHHHHHHHHHHHHHHHHH----EEEE---THHHHHHHSSSS-HHHHHHHHH-SEEEEEE---HHHHTS-GGGSHHHHHHHHHHHTTEEEEEEEEE--TT-GGGSSS-HHHHTT-EEEEEEE-SSSTTT-SS-EE-SS-EE------HHHHHHHHHHHHHHHHTTTSEEEEEE-TTT-HHHHHHHHHHHHHHTT-TTSEEEEEEHHHHHHHHHH-GGG-SEEEE-HHHHHHHHHHHHHTTS-GG</t>
  </si>
  <si>
    <t>----------------HHHHH-HHHHHHHHHHHHHHHHHHHHHTHHHHHHHHTTT---HHHHHHHSTT---HHHHHHHHHHHHHTHHHHHHHHHHHHHHHHHHHT----HHHHHHHHHHHHHHHHHHHHHHHTTS--STTTT-TTB---HHHHHHHHHHHHHHHHHHHHHHHHHHHHHHHSTTS---HHHHHHHHHHHHHHHHHHHHHHHHHHTHHHHHTTSSSEE-HHHHHHHHHHHHTHHHHHHHHHHHHHHH</t>
  </si>
  <si>
    <t>---EEE--TT--HHHHHHHTT--HHHHHHHHT---S---TT-EEE-----EEEE--TT--HHHHHHHTT--HHHHHHHTT-SSS---TT-EEEE--TT--</t>
  </si>
  <si>
    <t>-EEEE--SS-S---TT--B--EEEEEEETTEEEEEEESSEEEEETTTTEEEEEE-TTSHHHHHHHHH-EEEEEE-BGGGHHHHHHHHHS-TTTS-GGGSSEEE-TTS-EEETT-SEEEEEEEEEEEEETTEEEEEEEEEEEEE-TTSB-TTS-B-TT-B-EEEETTEEE-B-S--B--</t>
  </si>
  <si>
    <t>---EEEEESS-TTSHHHHHHHHHHT-------EEEEES-S-TT-HHHHHHHHHHHGGGS-TT-EEEEE--TTTTSS--EEEEESSSEEEEESSSTTHHHHHHS--SEEEE------------------------GGGHHHHHHHHHTT--GGGGS-EE-GGGS---S---BSSSEEEEEEE-TT--EEESBS---TT-EEEETTEEEEB-SSTTSS-TT-EEEEE-TTSSEEEEETTS-HHHHTT--TT-EEEE-</t>
  </si>
  <si>
    <t>----SEEEEE--GGGS--SSSS--SSHHHHHHHHHHHHTT--EEE----S---TT--TTS-S-SS---GGG---HHHHHTTS-----S---SSB--HHHHHHHHHHHHHHHHHHHHHH--HHHHHHHHHHHHHTHHHHHHHHHHHHHHHHTTT--GGGS-HHHHTT-HHHHHHHHHHTHHHHHHHHHHHHHHHHHHHHHHHHHHHTT-EEEEEEESS--SSSHHHHH-GGGB-B-TTS-BSEEEEE---SS-TT-</t>
  </si>
  <si>
    <t>--EEEEEE-S--TT--HHHHHHHHHHT--STT-EEEEE--HHHHHHHHHTTTTEEEEEE-</t>
  </si>
  <si>
    <t>-------------------------EE-HHHHHHHHS--HHHHHHHHHHH--S--EE-TT--EEEEHHHHHHHHHHHHHHHTT--HHHHHHHHHTTTS-GGGHHHHHHHHHHHT-HHHHHHHHHHHHHH--HHHHHHHTHHHHHHHHHHHHHTTSS-HHHHHHHHHHHHHHHHHHHHHT---SSS-EEEE--TT----HHHHHHHHHHHHTT--EEEEES---HHHHHHHHHHHT-SEEEEE-S-SHHHHHS-TT</t>
  </si>
  <si>
    <t>---HHHHHHHHHHHHHTT--GGGGHHHHHHHTTTTTT-HHHHHHHH--SHHHHHHHHHHHHHHHHHHHHH-TT-HHHHHHHHHHHHHHHHHHHHHHHHHHHHHHHHHHHHHHHHH-----</t>
  </si>
  <si>
    <t>--EEEEEE-BTSSGGGS-HHHHHHHHT-SEEE--HHHHHHHHHHT--TTSEEE-TT--SHHHHHHHHHHHHHTT-EEEEEESB-TTSSSSHHHHHHHHHHTT-EE-S---SSSEEEEETTEEEEEEEE----HHHHHHHTTEETTSS-EEEEE---SSS-HHHHHHHHHHHHHTT-EEEEES---SS--SHHHHHHHHHTTTS-TT-EEEEEESTTSTT-EEEEEETGGGGT----TTEEEEE--TT-EEETTEE</t>
  </si>
  <si>
    <t>-EEETTEEE--TT--HHHHHHHHTB-GGGEEEEETTEEEEGGG-------TT-EEEEEE-----</t>
  </si>
  <si>
    <t>----EEE-HHHHHHHHHHHHHHHHHHHHHHHHHHHHHT-S--S-SHHHHHHHHHHHHHHHHHHHHHHHHHHEEE--TT-S----TT-EEEEE-TTT--EEEEEEE-GGG-BTTSSSEEEETTSHHHHHHTT--TT-EEEEEETTEEEEEEEEEEE-</t>
  </si>
  <si>
    <t>--HHHHHHHHHHHHHHHHHTTS-TTT----S---B-SSSSS---TTEEEEEEEESSSS-EEEEEEESSSSSSEEEEETTTTEE------------</t>
  </si>
  <si>
    <t>-EEEEEES-HHHHGGGHHHHHHTT--EEEEETTEEEEEESS----TTS-EEEE------HHHHGGG---EEETTEEEE-TT----SSSEEEE----SSS-SS-SHHHHHHHHHHHHH--TT-EEEEET-TT-HHHHHHHHTT-EEEEEES-GGGHHHHHHHHHHTT---EEEES-HHHHGGG--EEEEEEES-HHHHHHHHHHHHHHEEEEEEEEEEEEEGGGHHHHHHHHHHTT-EEEEEEEETTEEEEEEE-</t>
  </si>
  <si>
    <t>----GGGGG----HHHHHHHHHHHHT-EE-SS---SS---HHHHHHHHHHTTTS-S---TT--HHHHHHHHHHHTS-GGGEEEESSHHHHHHHHHHHH--TT-EEEEEES--TTHHHHHHTTT-EEEEEE-EEETTEEE--HHHHHTT--SS--EEEEESS-TTT-----HHHHHHHHHHHHHHT-EEEEE-TTTT-BSSS----STTTSGGGEEEEEEHHHHTT-TTS--EEEE--TTTHHHHHHHHHHHTSS-</t>
  </si>
  <si>
    <t>--GGGS---HHHHHHHHHTT-----HHHHHHHHHHHTT--EEEE-STTSS-THHHHHHHHHH------TT---SEEEE-SSHHHHHHHHHHHHHH-TTS-EEEE-SSS-HHHHHHHHHH--SEEEE-HHHHHHHHHHT-S--TT-SEEEEESHHHHHHTT-HHHHHHHHHHS-TTSEEEEE-SS--HHHHHHHHHH-SS-EEEE---</t>
  </si>
  <si>
    <t>---HHHHHHHHHHHHHHHH-STT--HHHHHHHHT--HHHHHHHHSSHHHHHHHHHHHHHHHHHHHHHHHHT-SSHHHHHHHHHHHHHHHHHHTHHHHHHHHHHGGGS-HHHHHHHHHHHHHHHHHHHHHHHHHHHTTSB-S--HHHHHHHHHHHHHHHHHH--SSSS--HHHHHHHHHHHHHH-SB----</t>
  </si>
  <si>
    <t>--HHHHHHHHHHHHHHHHTTS--TT--EEEEE-SSEEEEEBTT--GGG--GGGEEEEESSS---TTB-TTHHHHHHHHHHS--SEEEEE--HHHHHHHTT-SEE--SSHHHHHHTS-EEEE--S--SSSHHHHHHHHHHHHH-SEEEETTTEEEEEE--SSHHHHHHHHHHHHHHHHHHHHHHHHHHHHHHT--------</t>
  </si>
  <si>
    <t>---------------------B------HHHHHHHTEEEEEE-SEETTTEEE-TTS-EESHHHHHHHHHHHHTT-EEEEEE--GGGHHHHHHHTS-SEE-S--B--HHHHTTEEEEEEEEEEEEEEEEETTS--SSGGGTT-EEEEETTSHHHHHHHTSTT-SEEEEESSHHHHHHHHHHTSSSEEEEEHHHHHHHHHHTT-TTTEEEEEEEEEEEEEEEEETT-HHHHHHHHHHHHHHHHSSHHHHHHHHHHSS</t>
  </si>
  <si>
    <t>------------EEEE--GGGHHHHHHHHHT-HHHHHHTT-----HHHHHHHHHHHHT-TTEEEEEEEETTEEEEEEEEEET-SSTT-EEEEEEEE-GGGTTSSHHHHHHHHHHHT-TT--EEEEEEESS-HHHHHHHHHTT-EEEEE-STTEEEEEEE-</t>
  </si>
  <si>
    <t>------------EEEEEEE-SSS-S-HHHHHHHHHHHHHTTT--EEEEEEE-SS-SSGGGS-SSTTS--EE-TT--EE-THHHHHHHHHTS---GGGEEEHHHHHHHHHHHHHTTTTTT----TTTHHHHHHHHHHHHHHHHTT-SEEEEEE-S-TTSSTTHHHHHHHHTHHHHH-TTSEEEEEEEE--EETTTTEE--HHHHHHHHHHHHTT---SEEEEEESS---HHHHHHHHHHHT--GGGEEEEE--S-T</t>
  </si>
  <si>
    <t>---S-B-SS-SS----STTSTTSTTTTSHHHHHHTT-THHHHHHHHSS-HHHHHHHHHTTT-B-TTTT--BHHHHHTTS-SS-S---EEEEE----STT--SHHHHHHH-HHHHHHHHHHHHHHHT--EEEEEE-TT-HHHHHHHHHHHHHHHHTTSSBTTGGGSS--BEEEEEE--S-GGGGSHHHHHHHHTTS-------SS-TTTS-GGGS-EEEEEHHHHHTHHHHHHS-HHHHHTBB-SSSBSEEEEEEE</t>
  </si>
  <si>
    <t>---EEEEE-STTS-HHHHHHHHHHHHT--B--THHHHHHHHHHHHHHT--TT-HHHHHHHHHHH-EEEE--TT--EEEETTEE-GGGTTSHHHHHHHHHHHT-HHHHHHHHHHHHTS-S-EEE-SEETTEESSTT-SEEEEEE--HHHHHHHH-----TTHHHHHHHHHHHHHHTGGGSS--TT-EEEE-TT--HHHHHHHHHTT---</t>
  </si>
  <si>
    <t>---HHHHHHHHHHHHS-HHHHHHHHHHHHHT-----SS---EE-TTSSS--EEEEEEETTEEEEEEE-SS--HHHHHHHHHHHHTTTT--TTTTTSS-TTTTTTTTSHHHHTHHHHHHHHHHHHHHHHHHHHHHT-</t>
  </si>
  <si>
    <t>-EEEEEE----HHHHHTB--SS------HHHHHHHHHHTTTS----EEE-SSHHHHHHHHHTT---EE-GGGS----GGGTT-BSTTS-HHHHHHHHTT-S---TTS--HHHHHHHHHHHHHH--S-EEEEE-HHHHHHHHHHTTS-----TT-EEEEETTTEEEEEE---------</t>
  </si>
  <si>
    <t>---------------------------------------------------------------------------------------TTS--------B--HHHHHHHHHHHHHHTTT-EE----SEEEHHHHTGGGT--TTSGGGGGS---BEE-SS--EE-TTS-EE-S-EEE-SSSTHHHHHHHHHS-SSEEEEEEEEEE--S---SS--SEEEEEEEEEEETT--HHHHHHHHHHHHHHHH-TT--EEEEE</t>
  </si>
  <si>
    <t>-EEEEEEE--HHHHHHHHHHHGGGTT-TTEEE--GGG-EEEEEEEEE--GGGHHHHHHHHHHHHHHS--EEEEEEEEEEESSSSS-SEEEEEEE-HHHHHHHHHHHHHHHHHHGGGGGGSTTTTS----EEEEEEESS-----------EEEEE-EEEEEEEEE-SSSEEEEEEEEEE--------------------</t>
  </si>
  <si>
    <t>---HHHHHH-HHHHHHHHHHTT----HHHHHHHHHHHHHHHHHHHHHHHHHHHHHHHGGG--HHHHHHHHHHHHHHHHHHHHHHHHHHHHHHHHHHHHTT------TTS-SSSGGG-EEEEEES-----SS----HHHHHHHHT-B-TTHHHHH-SS---EEHHHHHHHHHHHHHHHHHHHHTT-EEEE--SEEEHHHHHHHT-TTTTGGGS-BBTTSSEEE-SSTHHHHHHTTTT-EEEGGG-SEEEEEEEEEE</t>
  </si>
  <si>
    <t>-HHHHHHHHHHHHH-TTS-TTT--SSTHHHHHHHH--EEES-HHHH-EEEEEEEEEE---SS-HHHHHTTTS--EEEEEEEEEEEETTT--EEEEEEEEEEEE---SSS---BTTB-EE----TT--HHHHHHHHHHHHHHHHTTTHHHHTTS--TTT--HHHH--SHHHHHHHHHHTSS-EE-</t>
  </si>
  <si>
    <t>----HHHHHHHHHHS---EEETTEE-S-TTTSTTTHHHHHHHHHHHHHTTSTTTHHHHEEEETTEEEEGGG----SHHHHHHHHHHHHHHHHHTTT-----THHHHHHHHHHHHTGGGGGGGHHHHHHHHHHHHHHT--EEE-----SS-TTS-GGGSSSTTSB-EEEEE-SSEEEEEEEEEEEE---SSEEEE-------TT-GGG-EEEEEETT-TTEEEEE-------S-TTT-TTTTT----EEEEEEEEE</t>
  </si>
  <si>
    <t>---S--TT-EEEE-SGGGTT-EEEEEEEETTTTEEEEEEESSSSEEEEEE-GGGEEE-</t>
  </si>
  <si>
    <t>--EEE---HHHHHHHHHHHSTT--HHHHHHHHHHHHHHHHHHHTTT--EEEEEEE-SSSEEEEEEE-SS--EEEEETTTHHHHHHHHHTT-TT-EEEEEEE-----------EEEE--S-GGGS-EEEE-SEESSSHHHHHHHHHHHHTT--S-EEEEEEE-HHHHHHHHHH-TT-EEEEEEE-SEE-TTS-EESS-S-HHHHHHT--</t>
  </si>
  <si>
    <t>----EEEEE-TTSSSHHHHHHHHHHTT-EEEEEE-SS---GGGGGT-TT-EEESSHHHHHHHHHHHHHTT---SEEEE-S-GGGHHHHHHHHHHTT-EEEE-SSS-S-HHHHHHHHHHHHHHT--EEE--GGGG-HHHHHHHHHHHT--S-EEEEEEEEE---GGGGGSGGG-HHHH--HHHHTTHHHHHHHHHHH--EEEEEEEEE-SSEEEEEEEETTEEEEEEEES-GGGS-HHHHTTT--EEEEEEETTEE</t>
  </si>
  <si>
    <t>---SEEEEEEE----------B--BTTBS---B----------EEEEE-TT--SSTTS-SS-EE-------BTTTB-------EEEEE-SSEEEEETTT--EEEEE-STT-EEEEE--------GGGG--SS-SS--EEE------EEEEEEEE--S-SEEEE--GGG-HHHHHHHH-SS--EE---TT-SS--EEEEEE-SSS-EEEEEE-------GGGS--S-HHHHHHHTSSSEEEEEEETTS-HHHHHHH</t>
  </si>
  <si>
    <t>-HHHHHHHHHHHHHHHHHHHHHHHHHHHHHTTTTTTTTTTTTHHHHHHHHHHHHHHHHHHHHHHHHHHHHHHHHHHHHHHHHHHHHHHHHHHHHHHHHHHHHHHHHHHHHHHHHHHHHHHHHHHHHHHHHHHHHHHHHHHHHHHHHHHHHHHHHHHHHHHHHHHHHHHHHHHHHHHHHHHHHHHHHHHHHHHHHHHHHHHHHHHHHHHHHHHHHHHHHHHHHHHHHHHHHHHHHHHHHHHHHHHHHHHHHHHHHH</t>
  </si>
  <si>
    <t>--BS----TT-B----EEE-TTS-EEEGGG--SSEEEEEEE-SS-HHHHTTHHHHHHHHHHTTTTEEEEEEE---TTT-GGGSHHHHHHHHHHTT--S-EEE-TTSHHHHHTT--EESEEEEE-TT-BEEEEE-SSS-TT-GGG----HHHHHHHHHHTT----SS-----SEE----TT-----B--</t>
  </si>
  <si>
    <t>-EEEEEES-HHHHGGGHHHHHHTT--EEEE-SSEEEEEESS----TT--EEEE--HHHHHHHHHHT---EEETTEEEE-TT----SSSEEEE-----------SHHHHHHHHHHHHH--TT-EEEEET-TTSHHHHHHHHTT-EEEEEES-GGGHHHHHHHHHHTT---EEEES-HHHHGGG--EEEEEEES-HHHHHHHHHHHHHHEEEEEEEEEEEEEGGGHHHHHHHHHHTT-EEEEEEEETTEEEEEEE-</t>
  </si>
  <si>
    <t>---HHHHHHHHHHHHHHHHHHHHHHHHHHHHHHHHHHHHHT--S--HHHHHHHHHHHHHH--SSS-HHHHHHHHHHHHHHHHHHHSSS--</t>
  </si>
  <si>
    <t>-EEEEEE----HHHHHTB--SS------HHHHHHHHHHTTTS-S--EEE-SSHHHHHHHHHTT---EE-GGG-----GGGTT-BSTT--HHHHHHHHTT-S---TTS--HHHHHHHHHHHHHH--S-EEEEE-HHHHHHHHHHTTS-----TT-EEEEETTTEEEEEE---------</t>
  </si>
  <si>
    <t>---------S---EEEEEEE-TT--HHHHHHHHHHHTSS-SSSEEEEE--S-SS-EEEEEEE----HHHHHHHHHHHHHHT--EEEEEEE--</t>
  </si>
  <si>
    <t>----------------SSTTT-----SSEEEEEE---TT--S-B-----S-----GGGTTSTTS--THHHHHHHT--TTSHHHHHH--TTHHHHHHHH--B--HHHHHHHHHHHHHHHHHHT-EEEEEE-S--SSSSHHHHHHTTHHHHHHHHHHT--EE--SGGGGG-HHHHHHHHHH--SEE--SS-EESSS--BSS-SEEEEEETTEEEEEEEE--TTHHHHS-TTTTTTEE----HHHHHHHHHHHHHHT-</t>
  </si>
  <si>
    <t>-----HHHHT----HHHHHHHHHHHHHHTT---EE---SS-SS---HHHHHHHHHHHHTT--S---TT--HHHHHHHHHHHHHHH-----GGGEEEESHHHHHHHHHHHHH--TT-EEEEEES--THHHHHHHHTT-EEEEEE--GGGTT---HHHHHHH--TTEEEEEEESS-TTT-----HHHHHHHHHHHHHHT-EEEEE-TTTT-BSSS----GGGT-TTTEEEEEESTTTTT-GGG--EEEE--HHHHHH</t>
  </si>
  <si>
    <t>---------------------EEEEEEEEE--HHHHHHHHHHHHHHHHTT-S--EEEEEE-SSEEEE-TT--GGGBSS-HHHHHHTT-EEEE--SSSSEEEE-TTEEEEEEE---TT-HHHHHHHHHHHHHHHHHHTT---B--SSSSSEEETTEEEEEEEEEEETTEEEEEEEEESS--GGGGGGB---SS--SEE--HHHHHTS---HHHHHHHHHHHHHHHHT-EE--------</t>
  </si>
  <si>
    <t>----------EEEEEE-SS-EEEEETTEEEEE---EEEEEEEETTEEEEEE--BTTTTB--BB-SEEE--TT--HHHH---HHHHHHSEEEEEEEEEEEES-TTTB--EEEEEEEEEEEE----------SEEEEE-HHHHHHHHHTTS--B-HHHHHHHHHHHHHT---</t>
  </si>
  <si>
    <t>--EEEEEEEEEEETTTTEEEEEE-GGGGG-SEEEETTTEEEEEEEEEEETTEEEEEETT--SHHHHHTTTT-EEEEEGGGS----TT--BHHHHTT-EEEETTEEEEEEEEEEE-SSSEEEEEEE-STTTTTS--EEEETTSTTEEEETTEEEE---TTTT-</t>
  </si>
  <si>
    <t>---------------------EEEEES-HHHHHTTS-TT-EEEEEE-----------------HHHHHHHHHHHHHHHHHHHHHHHEEEEEEEEEEE--EEEE------EEEE-HHHHHHHHHHHTT-EEEEEEEEE---------------------TT------EEEEEEEE--S------HHHHHHH---HHHHHHHSSSEE-S------------S-HHHHHHHHHHH--TT-EEEETT-TTTHHHHHHHH</t>
  </si>
  <si>
    <t>--------STTEEEEEEEE-TTSSHHHHHHHHHHHHT------------------------------SEEEEEETTEEEEEE----STT-TTHHHHHHHH-SEEEEEEETTT-S-TTHHHHHHHHHHTT--EEEEEE-TTSTT--HHHHHHHHHHTT---EEE-EEEESSSTT--EEEETTTTEEEEESSSSS--EEEE---HHHHHHHHHHHHHHHHHHHTT-HHHHHHHHHT----HHHHHHHHHHHHHTTS-</t>
  </si>
  <si>
    <t>------TTT--HHHHTT---TTSSGGGTTTSTT-EE--S----GGG--HHHHHHHHHHHHHHHHHHHHS---TT--HHHHHHHHHHHTS-GGGEEEESHHHHHHHHHHHHH--TT-EEEEEES--HHHHHHHHTT--EEEEEEEETTEE-HHHHHHHHTT---S-EEE--BS-TTT--B--HHHHHHHHHHHHHTT--EEEE-TTTT-BSSS-----HHHHHHHHT---EEEEEESTTTT-GGG--EEEE--HHH</t>
  </si>
  <si>
    <t>-EEEEE--SHHHHHHHHHHHHTT--SEEEEE-SSHHHHHHHHHHHHTTGGGS---EEEE--GGGGTTEEEEEE-------TT--HHHHHHHHHHHHHHHHHHHHHH-TT-EEEE-SSSHHHHHHHHHHHH-S-GGGEEE-TTHHHHHHHHHHHHHHTTS-GGGEE--EEBSSSTT-EE--TT-EETTEEHHHHHHTTT----HHHHHHHHHHHHTHHHHHHHHHS---HHHHHHHHHHHHHHHTT--EEEEEEEE</t>
  </si>
  <si>
    <t>--EEEEEEEESTTHHHHHHHHHHHHHHT---EEEEEE--SHHHHHHHSSSS-HHHHHHHHTSSEEEEEE----SSS--S---HHHHHHHHH---EEEEEEE--SSTT--TT-EEEEEEE--TTT----EEEETTEEEEEEEEEHHHHHHHHHHHHHHHHTSTT-EEEEEE-TTT-TTHHHHHHHHHHHHGGG-TTSEEEEEEHHHHHHHHHH-GGG-SEEEE-TTHHHHHHHHHHHHTTSSTT-EEEEE-SS-EE</t>
  </si>
  <si>
    <t>-EEEEEEESTTHHHHHHHHHHHHHHHHHHH----EEEE---HHHHHHHHSSSS-HHHHHHHHT-SEEEEEE---GGGTTS-TTT-HHHHHHHHHHHTTEEEEEEEEE--TT-GGGSSS-HHHHTT-EEEEEEE-S-STTT-SS-EE-SS-EE------HHHHHHHHHHHHHHHHTTTSEEEEEE-TTT-HHHHHHHHHHHHHHTT-TTSEEEEEEHHHHHHHHHH-GGG-SEEEE-HHHHHHHHHHHHTTTS-GG</t>
  </si>
  <si>
    <t>-EEEEEEESTTHHHHHHHHHHHHHHHHHHH----EEEE---THHHHHHHSSSS-HHHHHHHHH-S-EEEEE---GGGTTS-GGGSHHHHHHHHHHHTTEEEEEEEEE--TT-GGGSSB-HHHHTT-EEEEEEE-S-GGGT-S-----SSEEEEEEEEEHHHHHHHHHHHHHHHHHTTSEEEEEE-TTT-HHHHHHHHHHHHHHTT-TTSEEEEEEHHHHHHHHHH-GGG-SEEEE-HHHHHHHHHHHHHTTS-GG</t>
  </si>
  <si>
    <t>-EEEEEE---BHHHHTTB--SSS---B-HHHHHHHHHHTTTS----EEE-SSHHHHHHHHHTT---EE-GGGS----GGGTT-BSTTS-HHHHHHHHHT-S---TTS--HHHHHHHHHHHHHT--S-EEEEE-HHHHHHHHHHTT------TT-EEEEETTTEEEEEE---------</t>
  </si>
  <si>
    <t>----HHHHHHHHHHHHTT-TTS-EEE-SS--SSHHHHHHHHT--GGGEEEEEEEEESSSEEEEEEETT--B-HHHHHHHHTS-EEE--HHHHHHHHSS-TTS--SS--SS---EEEEGGGGGSS-EEEE-SSTTEEEEE-HHHHHHHH--EEE--B--</t>
  </si>
  <si>
    <t>------TTHHHHHHHHHHHHTTT---S------EEEEEE-----SS--BHHHHHHHHHHHHHHHHHHHHT-EEE----B--SSHHHHHHHHHTT--HHHHHHHHHHHHHHHHHHTT----GGG--BTTSHHHHHHHHHHHHHHHHTT-EEEEEEEEEEETTTTEEE-GGGEETTEESS-TT-B-EEEEEEEEEE-GGGGHHHHHHTTTT-BS-HHHHHHHHHHH-EEEEEEEEEEBTTSS-EEEEEES-GGGGGG</t>
  </si>
  <si>
    <t>-EEEEE-STTS-EEEEE-------TTEEEEEEEEEE--HHHHHHHHT-SSS---SSB----EEEEEETTEEEEEE-SS--SBSEEEEEGGG-EE--TT--HHHHTTSHHHHHHHHHHHHHTT--TT-EEEETTTTBHHHHHHHHHHHHTT-EEEEEESSGGGTHHHHHHT-SEEEEGGGHHHHHHHHTSEEEEEES--TTHHHHHTTEEEEEEEEE------------TTHHHHTT-EEEE--HHHHHT-HHHHH</t>
  </si>
  <si>
    <t>-EEEEEEE-GGGHHHHHHHHHHTT----EEEEEEEE-TT---HHHHTTS--STT-EEEEEEEEEE-GGGHHHHHHHHHHHH--SSTT--EEEEEE-SEEEETTT--BTHHHHS---</t>
  </si>
  <si>
    <t>-----HHHHHHHHHHHHTT-HHHHHHHHHHHHTTSSS-HHHHHHHHHHHHHTT-HHHHHHHHHHHHHH-TT-HHHHHHHHHHHHHHHHT-SSHHHHHHHHHHHHHHHHHHHHH-TT-HHHHHHHHHHHHHTT-HHHHHHHHHHHHHH---HHHHHHHHHHHHHHT-HHHHHHHHHHHHHHSTT-HHHHHHHHHHHT---------------------</t>
  </si>
  <si>
    <t>-------B--B-SSSB-EE--EEETTEEE--S-EEEEE-TT-TT-EEEEEE---HHHHHHHHHHHHHHHHHHHHS-HHHHHHHHHHHHHHHHHHHHHHHHHHHHHH---HHHHHHHHHHHHHHHHHHHHHTT-----EEE-SSTTEEEEEEEEE-SEEEEE--SSSTTHHHHHHHHHHHHTT-EEEEE--TTSHHHHHHHHHHHHHTT--BTTEEE----STTSHHHHHHHGGGGT--SEEEEES-HHHHHHHHH</t>
  </si>
  <si>
    <t>----------------------------HHHHHHHTEEEEEE-SEETTTEEE-TTS-EESHHHHHHHHHHHHTT-EEEEEE--GGGHHHHHHTTSSSEEEEEEE--HHHHHHEEE-S-SEEEEEEEEEETTS--SSGGGBT-EEEEETTSHHHHHHHHSTTBSEEEEESSHHHHHHHHHHTS-SEEEEEHHHHHHHHHHHT-TTTEEEEEEEEEEEEEEEEETT-HHHHHHHHHHHHHHHHHSHHHHHHHHHHSS</t>
  </si>
  <si>
    <t>---------------------B------HHHHHHHTEEEEEE-SEETTTEEE-TTS-EESHHHHHHHHHHHHTT-EEEEEE--GGGHHHHHHHTS-SEEEEEEE--HHHHHHEEE-S-SEEEEEEEEEETTS--SSGGGBT-EEEEETTSHHHHHHTTSTTBSEEEEESSHHHHHHHHHTTSSSEEEEEHHHHHHHHHHHT-TTTEEEEEEEEEEEEEEEEETT-HHHHHHHHHHHHHHHHHSHHHHHHHHHHSS</t>
  </si>
  <si>
    <t>--------STTEEEE-----HHHHSHHHHHHHHHHHS--------------------------------EEEEETTEEEEE-----SS--HHHHHHHHHT-S--EEEE-GGGSS-HHHHHHHHHHHHTT---EEEE--TTSTT--HHHHHHHHHHTT---B---EEESS-TTS---EEETTTTEEEEE-SSSSS-EEEE---GGGHHHHHHHHHHHHHHHHHH-HHHHHHHTTT----HHHHHHHHHHHHHTTS-</t>
  </si>
  <si>
    <t>-------EEEE-SSSEEEE--EEETTEEE--S-EEEEE-TT-TTSEEEEEE---HHHHHHHHHHHHHHHHHHHTS-HHHHHHHHHHHHHHHHHHHHHHHHHHHHHH---HHHHHHHHHHHHHHHHHHHHHTT-----EEE-SSTTEEEEEEEEE-SEEEEE--SSSTTHHHHHHHHHHHHTT-EEEEE--TT-HHHHHHHHHHHHHTT--TTSEEE----STTSHHHHHHHGGGGT--SEEEEES-HHHHHHHHH</t>
  </si>
  <si>
    <t>---EEEEEEEEEEET---SS-SSGGGT--SSS-HHHHHHHHHHHHHHS-SEEEEEEEEEETTTEEE----SSTTHHHHHHHHTTT--S---SS----EE-HHHHHHHHHTT-SSSS--SHHHHHHHHHHHHHHTT-EESS----S--</t>
  </si>
  <si>
    <t>-B----HHHHHHHHHHHHHHHHTTGGGHHHHHHHT---HHHHHHHHHTT-TTTTS-GGGTS----HHHHHHHHHHHHHH-HHHHHHHHHHHHHHHHHHHH--HHHHHHHHGGGTSSS-EEEEE--BTTBSS-GGG---EEEEETTEEEEEEEEEEEETTTTEEEEEEEEES-GGGGGGGEEEEEEETT-TTEEEEE----SS-TTS-EEEEEEEEEEEEGGGEES-TT-HHHHHHHHHHHHHHHHHHHHHHHHHH</t>
  </si>
  <si>
    <t>---HHHHHHHHHHHGGGHHHHHHHHHTS----EEEE-TTT--HHHHHHH-SS--EEETTEEEEEE--TT---SSSHHHHTTSEEE--TTTHHHHHHH---TT-EEEESS-TT-HHHHHHHHHTTT-SEEEEE-S-HHHHHHHHHHHHHH----EEE-S-HHHHHHHH-S-EEEEEEE-----GGGTTT-TTSGGG--TTHHHHHHHHHHHHHHHHHTTEEEEEEEEEEES---GGGTHHHHHHHHHH-TTEEEE-</t>
  </si>
  <si>
    <t>---------TTSHHHHHTT-SSHHHHHHHT--HHHHHHHGGGS-HHHHHHHHHHS-TTHHHHHHTTS-HHHHHHTTTTS-HHHHHHHHHTS-HHHHHHHHHHHHTT-SHHHHHHHHSS-HHHHHHHHTT----SS-GGGT--S---EEESSSBHHHHHHHHHHHGGG-S-SSEEEEE-TTSBEEEEEEHHHHHHS-TTSBSTTTSBS-----BTTS-TTHHHHHHHHHT-SEEEEE-SSSBEEEEEEHHHHHH--</t>
  </si>
  <si>
    <t>-----GGG-EEEEHHHHT----BTTB---S----HHHHHHHHHHHT-SEEEEEHHHHS-TT--TTHHHHHHHHHHHHHHHHT-B--EEE---SSSGGGGG-STT-SSHHHHHHHHHHHHHHHHHHHHHT--EEEE--TT-EES-GGG-GGGTHHHHHHHHHHHHHHHHHHHT---EEEE---SSSSSSEESS-SHHHHHHHHTTSSSGGGEEE--BHHHHHHTT--HHHHHHHHHHTT-B--EE--B--SSSS--</t>
  </si>
  <si>
    <t>-----HHHHHHHHHHGGGS--HHHHHHHTT--HHHHHHHHHTSGGGGG--SSSHHHHHHHHHHHHHHHTTTGGGG--HHHHHHHHHHHHHHHHHHHHHHHHHHHHT--GGG----S-SS-HHHHHHHHHSSSHHHHHHHHHTTT-HHHHHHHHHHHH---HHHHHHHHHHHHHHHHHHHHHTS--HHHHHHHHHHHHHHHHHHHHHTTTS---GGGT--SS-SS--HHHHHHHHTT-GGGGGS-TTSTTGGGTT-</t>
  </si>
  <si>
    <t>-TTGGGEEEE---TT--HHHHHHHHHHHHHHT-SEEE--GGGHHHHHHH-TT-SSEEEEEESTTT--S-HHHHHHHHHHHHHTT-SEEEEE--HHHHHTT-HHHHHHHHHHHHHHSTTSEEEEE--GGGS-HHHHHHHHHHHHHTT-SEEE---SSSS----HHHHHHHHHHHTTSSEEEEESS--SHHHHHHHHHTT-SEEEES-HHHHH---------</t>
  </si>
  <si>
    <t>--S-------S-GGGGTTTS-HHHHHHHHHTHHHHHHHHHHHHHTT-GGGTT--HHHHHHTGGGS-GGGHHHHHHHHHHHHHHHHHHHHT-TTS-SS--HHHHHHHHHHHSSHHHHHHHHHHHHHH--SSEEEEEEE-TTS-EEEEEEETT--GGGGT-EEEEEEE-SGGGTHHHHTT-HHHHHHHHTTT--HHHHHHHHHH-</t>
  </si>
  <si>
    <t>--------GGGEEEEEEEE-TTSSHHHHHHHHHHHTT-------------------------------EEEEEETTEEEEEE---SSTT-HHHHHHHHSS-SEEEEEEETTTBS-THHHHHHHHHHHTT--EEEEEE-TTSTT--HHHHHHHHHHTT---EEE-EEEESSSTT--EEEETTTTEEEEESSSSS--EEEE---GGGHHHHHHHHHHHHHHHTTT-HHHHHHHTTT----HHHHHHHHHHHHHTTS-</t>
  </si>
  <si>
    <t>----GGGTT-EEEEESSEEEETTTTEEEETTEEHHHHHHH--HHHHHHHHHHSS---HHHHHHHHHHHHTT-S--HHHHHHHTTS-TTS-HHHHHHHHHHHHHHH-TTTT--SHHHHHHHHHHHHHHHHHHHHHHHHHHTT-------TTS-HHHHHHHHHHSS---HHHHHHHHHHHHHHS--SS-HHHHHHHHHHTTT--HHHHHHHHHHHHHSTTTTTHHHHHHHHHHHH-SGGGHHHHHHHHHHTT---TT</t>
  </si>
  <si>
    <t>----------------------EEEES-HHHHHTTS-TT-EEEEEE---------------SSHHHHHHHHHHHHHHHHHHHHHHHEEEEEEEEEEE--EEE------S-EEE-HHHHHHHHHHHHT-EE---EEE----------------------TT-------EEEEEEE--S------HHHHHHH---HHHHHHHSSSEE-S--------------HHHHHHHHHHS--TT-EEEETT-TTTHHHHHHHH</t>
  </si>
  <si>
    <t>-----HHHHT-----------------------EE---SS-SS---HHHHHHHHHHHHTT--S---TT--HHHHHHHHHHHHHTT-----GGGEEEESHHHHHHHHHHHHH--TT-EEEEEES--THHHHHHHHTT-EEEEEE--GGGTT---HHHHHTT--TTEEEEEEESS-TTT-----HHHHHHHHHHHHHHT-EEEEE-TTTT-BSSS----GGGT-TTTEEEEEESTTTTT-GGG--EEEE--HHHHHH</t>
  </si>
  <si>
    <t>-BGGGTSEES---B-TTSBHHHHHHHHHHHT-SEEEEEETTEEEEEEEHHHHHT----------HHHHHHHHHH-BGGGT-BSS---EETTSBHHHHHHHHHHTT-SEEEEEETTEEEEEEEHHHHHHHHHHHTTTTS-SEEEEEEEESSTTHHHHHHTTSTTSEEEEEEEEEEETTEEEEEEEEESTTGGGHHHHHHHTT-EEEEEEE-</t>
  </si>
  <si>
    <t>--------HHHHHHHHHHHHHHHTTT-SEEEEEEEEEETTEEEEEEEEEE-TT-BHHHHHHHHHHHHHHHHHHSTTEEEEEEEEE---------</t>
  </si>
  <si>
    <t>---HHHHHH-HHHHHHHHHHHT----HHHHHHHHHHHHHHHHHHHHHHHHHHHHHHHSSSS-HHHHHHHHHHHHHHHHHHHHHHHHHHHHHHHHHHHHTT------TTS-SSSGGG-EEEEEES-----SS----HHHHHHHHT-B-TTHHHHH-SS---EETHHHHHHHHHHHHHHHHHHHTT-EEEE--SEEEHHHHHHHT-TTTTGGGS-BBTTSSEEE-SSTHHHHHHTTTT-EEEGGG-SEEEEEEEEEE</t>
  </si>
  <si>
    <t>-EEEEE--SSHHHHHHHHHHHHHH--EEEEEEEESS-SS-HHHHHHHHHHHT-SEEEEEE-HHHHHHHTHHHHHHTT--BTTTB--TTTTTHHHHHHHHHHHHHHHT-SEEE----TTSSHHHHHHHHHHHH-TT-EEE-HHHH----SHHHHHHHHHHTT-----------EEEE-SS-EEEESGGGG-TTS---TT---SS--GGGS-SS-EEEEEEESSSSEEEETTEE--HHHHHHHHHHHHHHTT--EEE</t>
  </si>
  <si>
    <t>--EEEEEEEEEE-SSSS-EEEEE-GGGGG-SEEEETTTEEEEEEEEEEETTEEEEEETT--SHHHHHTTTT-EEEEEGGGS----TT---HHHHTT-EEEETTEEEEEEEEEEEETTEEEEEEEE--SSGGGSTTEEEETT-TTEEE-SS-EEE---TTT--</t>
  </si>
  <si>
    <t>--GGGG-----EEE--SSS-TTS-EEEEEEGGGSTTSBTTHHHHHHHHHHHHHTTS--TTS--EEEES--SHHHHHHHHHHHHHT-EEEEEEETT--HHHHHHHHHTT-EEEEE-TTTHHHHHHHHHHHHHHHHT-B---TTT-HHHHHHHHHTHHHHHHHHTTT--SEEEEE-SSSHHHHHHHHHHHTT-TT-EEEEEEEGGG-TTTT------S-TTS--SS--TT--GGG-SEEEEE-HHHHHHHHHHHHHH</t>
  </si>
  <si>
    <t>----GGGGG----HHHHHHHHHHHHT-EE-SS---SS---HHHHHHHHHHTTTS-S---TT--HHHHHHHHHHHTS-GGGEEEESHHHHHHHHHHHHH--TT-EEEEEES--TTHHHHHHHTT-EEEEEE-EE-SS-EE--HHHHHTT--TTEEEEEEESS-TTT-----HHHHHHHHHHHHHTT-EEEEE-TTTT-BSSS----HHHH-TTTEEEEEEHHHHTT-TTS--EEEE--TTTHHHHHHHHHHHTSS-</t>
  </si>
  <si>
    <t>--------STTEEEEEEEESTTSSHHHHHHHHHHHHH------------------------------TEEEEEETTEEEEEE---SSTT-HHHHHHHHHH-SEEEEEEETTTBS-HHHHHHHHHHHHTT--EEEEEE-TTSTT--HHHHHHHHHHHH---EEE-EEEES-GGG--EEEETTTTEEEEESSTTS--EEEE---GGGHHHHHHHHHHHHHHHHTT-HHHHHHHHTT----HHHHHHHHHHHHHTTS-</t>
  </si>
  <si>
    <t>--HHHHHHHHHH--EEEEET--SSTTSHHHHHHHHHHHTT-EEEEE-GGGTTSEETTEE-BSSGGG--S--SEEEE-S-HHHHTTTHHHHHHH--S-EEE-TT---HHHHHHHHHTT--EEES--HHHHHHHHHT-----</t>
  </si>
  <si>
    <t>--S------------SHHHHHHHHHHHHHHHTTTTEEE-EEETTEEE--SSEEEEE-TTSTTSEEEEEE---HHHHHHHHHHHHHHHHHHTTS-HHHHHHHHHHHHHHHHHTHHHHHHHHHHHH---HHHHHHHHHHHHHHHHHHHHHHHTT-SS-------TTEEEEEEEEE--EEEEE--SSSTTHHHHHHHHHHHHTT-EEEEE--GGGHHHHHHHHHHHHHHT--TTSEEE----TTTHHHHHHH-TT--E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</si>
  <si>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</si>
  <si>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---------SS-SS-B--B-TTS-B--SS-----HHHHHHHHHHHHHHHHHHHHHHHHHHTTS-S-----TT-HHHHHHHHHHS-BTTBEEE--TT-HHHHHHHT--HHHHHHHHHTBTT-TTTT-S-SS---BTTTTB----SSSSTTHHHHHHHHHHHHHTT----EEEEE-TGGGGSHHHHHHHHHHHHHT-SEEEEEEEE----------------SGGGGGGTTS-EEEEETT-HHHHHHHHHHHHHHHH</t>
  </si>
  <si>
    <t>-EEEEEEEEE-GGGHHHHHHHHTTSTTEEEEEEESSSSSEEEEEEESSGGGHHHHIIIIITTSTTEEEEEEEEEEEE---------------</t>
  </si>
  <si>
    <t>----------------TTS--EEEEEEEEEEEE--HHHHHHHHH-------HHHHHHHHHHHHHHHHHHHSTT------SEEEEEEEEETTTTEEEEEEEEEEEESS--HHHHHHHHHHHHHHHHHHHTTT-TT-EEEEEEEEEEE-STT--EE---</t>
  </si>
  <si>
    <t>---S-GGGEE-HHHHHTTTT-TTEEEEEE-SSTTHHHH-B-TT-EEE-HHHHHB-SSSSSB--HHHHHHHHHHTT--TT-EEEEE-HHHHHHHHHHHHHHHHTT-S-EEEETTHHHHHHHHT---B-----------------GGGEE-HHHHHHHHHHHHTTSEEEEE-S-HHHHHT-------------S--SB-TT-EE--GGGGB-TTS-B--HHHHHHHHGGGT--TTSEEEEE-SSHHHHHHHHHHHHT</t>
  </si>
  <si>
    <t>-EEEE-TBTTTB-TTS--TTHHHHHHHHHHTT--EEEB-SS-HHHHHHTT--SSEEEGGGTEEEEETT-SS--SEEETTEEEEE-S--HHHHHHHHHHHHHHHTS---BGGGB-HHHHHHHHT--HHHHHHHT--SS-EEE---GGGHHHHHHHHHHTT-EEEE-SSSEEEESS--HHHHHHHHHHT-S-HHHHTSEEEEESSGGGHHHHHHSSEEEE-SSS---TT-EE-SS-HHHHHHHHHHHHTGGGG----</t>
  </si>
  <si>
    <t>-----------HHHHHHHHHHHHHTT---GGGHHHHHHHHHHHHHHHHH-SS-----HHHHHHHTHHHHHGGGGSS---SS-EEEEET-TTTTTHHHHHHH-TTSEEEEEES-HHHHHHHHHHHHHHT-SSEEEEES-HHHHTTSTTTTT-EEEEEEESS--HHHHHHHHGGGEEEEEEEEEEE-S--HHHHTTHHHHHHHHTEEEEEEEEEEETTTTEEEEEEEEEE-S---TT-S-STTHHHHS---</t>
  </si>
  <si>
    <t>-EEEEE---HHHHHHHHHHT---EEE--HHHHHHHHHHHT----HHHHHHHHHHHHHHHTS-EEEE---SSHHHHHHHHHHHHHH-TTEEEEEESSHHHHHHHHHHHHTT--EEEEEE-SHHHHHHHHHTT-SEEEEBHHHHHHTTS-HHHHHHHHHHHHHHTT-S-EEEEB---SHHHHHHHHHTT-SEEEE-HHHHHHHT--HHHHHH-------------</t>
  </si>
  <si>
    <t>-EEEE-S-SSSSS---EEEEETTEEEEE------GGGGGGGSS--SS-TTS--EEE-S---HHHHTTHHHHHHTT--S-EEE-HHHHHHHHHHHHHHHHS-SS-SS-HHHHHHHHHTEEE--TT--EEETTEEEEEEE--SSTT-EEEEEEETTEEEEE--S---TTSSSS----B----SEEEEE-TTTT-----HHHHHHHHHHHHHHHHHTT-EEEEE--TTTHHHHHHHHHHHSGGGS----EEE--HHHH</t>
  </si>
  <si>
    <t>-----SSSSS----HHHHHHHHHHHHHHSS---EE--S---SS---HHHHHHHHHHHHTT--S---TT--HHHHHHHHHHHHHTT-----GGGEEEESHHHHHHHHHHHHH--TT-EEEEEES--THHHHHHHHTT-EEEEEE--GGGTT---HHHHHHH--SSEEEEEE-SS-TTT-----HHHHHHHHHHHHHTT-EEEE--TTTT-BSSS----GGGT-TTTEEEEEETTTTTS-TTT--EEEE--HHHHHH</t>
  </si>
  <si>
    <t>--------HHHHHTS-TT--B-HHHHHHHHHHHS-SSS--EEEEEEEESS-TT-GGG--EEEE--SSS-STTS-EEEE--THHHHHHHHTT-SEEE-TTHHHHHHTT----SEEEE-GGGHHHHHHHHHHHHHHHT----TTTT-B-S-HHHHHHHHHTT-EEEE--TTSEEEEEEEETTS-HHHHHHHHHHHHHHHHHT--TT--S-SEEEEEEE-SSS--EEB-TT-</t>
  </si>
  <si>
    <t>-EEEEEEESSTTHHHHHHHHHHHHHHHTT--EEEEEEE--TTT--S-HHHHHHHHHHHHHHHT-SEEEEEEE-TT-----HHHHHHHHHHHHHH-EEEEEEE-S--SSHHHHHHHHHHHHHHHHHT-TTSS-SS-----SEEEEE--SS----SEEEE-GGGHHHHHHHHHT-HHHH----------HHHHHHHHHHHHHHHHHTTSS-EEEEB-SS-EE--TTS--</t>
  </si>
  <si>
    <t>---HHHHHHTT-TTT-TTS--BTTTB---TTTHHHHHTSTTHHHHHHHHHHH-EEEEEEETTEEEEEEE---TTS-HHHHHHHHHHHHHTTSGGGTSSS-----HHHHHHHHTS---HHHHHHHHHHTT--</t>
  </si>
  <si>
    <t>--EEEE----SSS-BHHHHHHHHHHHHHHHHTT-EEEE-B----TTS--TTHHHHHHHHHHHTT---SBBTTTB-TT---BGGG-HHHHHHHHHHHHHHTSEEEE---HHHHHHHHHHHSS---GGGGS-HHHHHHHHHTT---EEEE---SS-EEEEEETTTEEEEEEGGGS---EEE-TTS-B-HHHHHHHHHHHTT--EEEEEGGGGGGHHHHHHHHHHHT----EEEEE---B-TTS-B--TTTS--BHHH</t>
  </si>
  <si>
    <t>----EEEE--TTSEEEE---S-BSS-EEEETTTT---EE---BTTBEEEE--S--SS-BTT-BEEEEEESS-EEESSS-SSS-B-SS--BHHHHHHHS-SB--TT----SS-SS-EEEE---S-TTSB--TT-EEEEE--TTS-EEEE--TT---BEEEE--SEEEESSSEEEEETTS-EEESSEEE-SSS---EEEE----SEE--S-SSTTTTS-EETT---B---TTSSS-SGGGSSSSSS---SEEEEEES</t>
  </si>
  <si>
    <t>-EEEEEE---BHHHHHTB--SS----B-HHHHHHHHHHTTTS----EEE-SSHHHHHHHHHTT---EE-GGGS----GGGTT-BGGGS-HHHHHHHHTT-S---TTS--HHHHHHHHHHHHHH--S-EEEEE-HHHHHHHHHHTTS-----TT-EEEEETTTEEEEEE---------</t>
  </si>
  <si>
    <t>-----------------------EEEEE-S-HHHHHHHHHHHHHHH---EEEEE--HHHHHHHHHHHGGG----EEEES-HHHHHHHHHTT-B----TTTTTSSSS---TT-SSEEEEEEEEEEEE-TTTS-GGGS-SSGGGHHHHHHHTT-TT-EEE-TT-HHHHHHHHHHHHHH-HHHHHHHHHHHHTT--EE-SSHHHHHHHHHHTS-SEEEEEHHHHHHHHHTT---EEE--STT-GGG-EEEEEEEEBTT</t>
  </si>
  <si>
    <t>-EEEEESS--HHHHHHHHHHHHHT--EEEEEGGG--EETTB--GGGTT--EEEE--SSHHHHHHHHHHHHHTT--EES-HHHHHHHHBHHHHHHHHHHTT-----EEEESSHHHHHHHHHHH-SSEEEE-SB---------B-SHHHHHHHHH-------TTTT-EEEEE----SS--EEEEEETTEEEEEEE----------------EE----HHHHHHHHHHHHHTT-SEEEEEEEEETTEEEEEEEETT--</t>
  </si>
  <si>
    <t>-EEEEEE--SSEEEEEEEEE-SSSSS-EEEEEEEEEE--TTS-HHHHHHHHHHHHHHHHHHH--SEEEEE----SS-SHHHHHHHHHHHHHHHHHHHHT--EEEE-HHHHHHHHHSSTT--HHHHHHHHHHHTT-SS--SSHHHHHHHHHHHHHHHHHHTT---B-</t>
  </si>
  <si>
    <t>-EEEEE-SS-TT-HHHHHHHHHHHTTSEEEEEEE---------S---SS-BEEEE----TTS----EEEEES-HHHHHHHHHHHS-S-SEEEEEEEES---GGGGGG-HHHHHHHHHHHTT-EEEEEEE--------HHHHHHHHHHHHHHHTTS-SS-EEEEE--SS---EEE-B-----EE--EEEEE-TTS-EEEEE--EESS---TTBHHHHHHTT-EEEEEB-S--B-TT-SS------</t>
  </si>
  <si>
    <t>--SS-EEEE--SSSEEEEEEEEE--SSS-EEEEE---SS-SEEEEEEEEEEESSSSEEEEEEE-S-EEE-TT-EEE--TTS-EEEEES-SS---SS-EEEEEEEETTTEEEEEEEEEE--</t>
  </si>
  <si>
    <t>--EEEE--S-GGGHHHHHHHHHHHHHHT--EEEEEEEEHHHHTHHHH---------HHHHHHHHHHHHHHHHHHHHHHHHHHHHHTT--EEEEEEEE-HHHHHHHHHTT-SEEEEESS-TTS-TT--S--HHHHHHHHH-SS-EEEE-SS-----EEEEE--S-HHHHHHHHHHHHHHHHHT--EEEEEE-SSHHHHHHHHHHHHHHHHHTT--EEEEEE-S-HHHHHHHH--TTEEEEEE---S--SS--HHHH</t>
  </si>
  <si>
    <t>----------------------------------HHHHHHHHHHHHHHHT--TTSTTTTTHHHHHHHHHHHHTTTTT--HHHHHTT-EEE-S-SS-EEEEEEEEEEEETTTS-EEEEEEEEEEE-SSEEE-HHHHHHHHHHHHSSEE-HHHHHHHHHHHHHHHH--SEEEEEEEEEEHHHHTSTT--SS-EEEEEEEEEHHHH-HHHHHHHHHHH-----</t>
  </si>
  <si>
    <t>---EEEEESS---STT-HHHHHHHTTS-EEEEEEE-HHHHSS-HHHHHHHHHHHHHHHHHHHHTT--EEEEES-HHHHHHHHHHHTT-SEEEEE---SHHHHHHHHHHHHH-SS-EEEE----SS-TT-SS--SSHHHHHTT-----------SS---------------SS-----SHHHHHHHHHHHHHHTGGGHHHHTT-TT-TTS---HHHHHTTSS-HHHHHHHHHHH-SHHHHHHHHHHHHHHHHHHHH</t>
  </si>
  <si>
    <t>--STTTS---EEEEE-SSSEEEEEEEEE-SS-HHHHHHHHHHHHHHT--EEEEEEEEESS--STT---TTBSS-HHHHHHHHHT--EEESSTT-SEEEEEEE--SS-EEEGGGS--BTTEEES-TT-EEEEB-SS---EEEEEEEEE-SEE-HHHH---SSTT-EE--EE---EEEEEEEEEE---SS----EEEEEEEEE-SSS-HHHHHHHHHHHHHHHHHTT-S----------------------------</t>
  </si>
  <si>
    <t>---EEEEEEEESTTHHHHHHHHHHHHHHHHHHH---EEEEE---THHHHTTSSSSS-HHHHHHHHHSSEEEEEE---STT-S--TTT-HHHHHHHHHHHTT--EEEEEEE--TT-GGGSSB-HHHHTT-EEEEEEE-S-GGGT-SS-EE-SSEEEEEEEEEHHHHHHHHHHHHHHHHTTTSEEEEEE-TTT-HHHHHHHHHHHHHHTT-TTSEEEEEEHHHHHHHHHH-GGG-SEEEE-HHHHHHHHHHHHTSSS</t>
  </si>
  <si>
    <t>--EEEETTTSHHHHHHHHHHHHTT---S--EEEE-GGGSS-EEEETTEEEEEEE--SS----SEEEE-SHHHHHHHHHHHHHHTT-EEEE-SSSSTT-TTS-B--TTS-GGGGGG-SSEEE---HHHHHHHHHHHHHHHHH-EEEEEEEEEB-GGGG-HHHHHHHHHHHHHHHTSS-----SSSS--TT--BS--S-B-TTS-BHHHHHHHHHHHHHTT-TT-EEEEE--B-S-SSEEEEEEEEEESS---HHHH</t>
  </si>
  <si>
    <t>---S-EEEEEEETTEEEEEE-S---EEEE-SS-EEEEEE-SSSSEEEEETTEEEEETTTHHHHHHHHHHHHHHHSSS--EEEEEE-TTSHHHHHHHT-TT-SEEEEE-S-HHHHHHHHHH-HHHHTTGGGSTTEEEE-S-HHHHHHH----EEEEEEE----BSTT-SGGGGSSHHHHHHHHHTEEEEEEEEEEEEEEBTTTB-HHHHHHHHHHHH-SEEEEEEEEEGGGTEEEEEEEEESSS-TT---TTHHHH</t>
  </si>
  <si>
    <t>---EEEEE--TTS-HHHHHHHHHHHHTS-EE-SHHHHHHHHHHHHHHT-------HHHHHHHHH-EEEE--TT--EEEETTEE-GGGTTSHHHHHHHHHHHT-HHHHHHHHHHHTTS-S-EEEEESSIIIII-TT-SEEEEEE--HHHHHHHHHH-----HHHHHHHHHHHHHHHHHH----TT-EEEE-TT--HHHHHHHHHHT---</t>
  </si>
  <si>
    <t>-EEEEEEEE--SHHHHHHHHHHHHTHHHHHTTTEEEEEEEEE-S-------S-GGGEESS----TT-SEEEE----SHHHHHHHHHHHHTT--EEE--HHHHHHSHHHHHHHHHTT-EE-GGGTTTTSSSHHHHHHHTTSEEEEEEEE--HHHHHHHHHHHTT--HHHHHHHHHHTT-S-SSTHHHHTTHHHHHHHHHHHHHHT-TT--GGG-EE--STT--HHHHHHHHHTTEEEEEEEEEEEETTEEEEEEEE</t>
  </si>
  <si>
    <t>-HHHHHHHHHHHHHHHHTEEEEEEEE-SSEEEEEEEETTEEEEEEEEEGGGHHHHHHHHHHHTT--SS--SS-EEEEEEEEETTEEEEEEEEEEEETTEEEEEEEE---GGG---GGGS---HHHHHHHHHHHT-SSEEEEEE-STTSSHHHHHHHHHHHH--TTS-EEEEESS-----TTSEEEE-BTTTTB-HHHHHHHHTTS--SEEEES---SHHHHHHHHHHHHTT-EEEEEE--SSSTHHHHHHHHTT-</t>
  </si>
  <si>
    <t>---------------------EE-S-TT-EE-TT-EEEE-SS-SSEE-TTEEE-TT--EEESSSEEEEEEE-GGG-EEEEEEE--</t>
  </si>
  <si>
    <t>---HHHHHTT-EEEEEETTEEEEEEE--GGGB-TTSSB-HHHHHHHHHHHHHHHHHTTS-EEEEEEEEEE-S---TT-EEEEEEEEEEE-SSEEEEEEEEEETTEEEEEEEEEEEE--------------------</t>
  </si>
  <si>
    <t>----HHHHH--EEEEETTEEEEE-TT-SSSS-HHHHHHHHH----SSEEEESS-TTS-TTGGGBTTBEEEEEE-BHHHHHHHHHTT---EE--GGGS-TT-EEEEEEE--GGG-HHHHHHHHHHHHHHEEEEEEEEEEEEGGGTHHHHHHHHHHHHS-EEEEEEETTEEEEEEE--S---------EEEEEEETTEEEEEEE-TT-TTTTS--HHHHHHHHHHHHHH-TTTTTT-EEEEET-TTSTTHHHHHHTT</t>
  </si>
  <si>
    <t>---HHHHHHHHHHHHHS---HHHHHHHHHHHHHHHHHHHHHHHHHHHHTS---SSHHHHHHHHHHTSSS---THHHHHHHHHTTGGGTTSHHHHHHHHTTHHHHHHHHHHHHHHT----</t>
  </si>
  <si>
    <t>---EEEEE--SSHHHHHHHHHHHHHHHHHT-EEEEEEEE----TT--TTHHHHHHHHHHHHHHHHHHHHHHHH---GGGEEEEES-HHHHHHHHHHHTT-SEEEEESS-SSS-B-SS-BHHHHHHHHH-SS-EEEE-</t>
  </si>
  <si>
    <t>-----HHHHT----HHHHHHHHHHHHHHTT---EE---SS-SS---HHHHHHHHHHHHTT--S---TT--HHHHHHHHHHHHHHH-----GGGEEEESHHHHHHHHHHHHH--TT-EEEEEES--THHHHHHHHTT-EEEEEE--GGGTT---HHHHHTT--TTEEEEEEESS-TTT-----HHHHHHHHHHHHHTT-EEEEE-TTTT-BSSS----GGGT-TTTEEEEEESTTTTT-GGG--EEEE--HHHHHH</t>
  </si>
  <si>
    <t>--EEE--SS---HHHHHHHHHHSTTEEEEE-TTS-EEEEE--HHHHHHHHHHHHHHHHHHHHH-SEEEE-TT--EE-TTS-EE--SEEEEEHHHHHTS-HHHHHSS-BS--SEEEEE--TTS-HHHHHHHHHHHHHTT-SEEEEEETTTTEEEEE-TTS--EEEES-SEEE-TTTSTT-EEE-GGG-</t>
  </si>
  <si>
    <t>----------EEETTEEESTTS--EEEEE--S-TT-HHHHHHHHHHHHHHT-SEEEEE--SHHHHHHHHHHHHHHHTTS----EEEE--TTHHHHHHH-HHHHHH-SEEEE-----SSSS---HHHHHHHHHHHHHT--EEEEE-GGG--HHHHHHHHHHHHTSSS---HHHHHHHHHHHHHHHHHHHHHHHT--GGGEEEEE--S-HHHHHHHHHHHHHH--S-BEEEESS--SHHHHHHHHHHHHHHHHHTT-</t>
  </si>
  <si>
    <t>--SSHHHHHHHHHHHHHHHHHHHTT--STTHHHHHHHHHHHHTTHHHHHHHHHHT--TTHHHHHHHHHHHHHHHHHHHHHHHHHHHHGGGS---------</t>
  </si>
  <si>
    <t>-EEE-TTT--EEE-SS--TT-EEE-TTT--EEEEEETTTTEEEE-TT--TTTT-</t>
  </si>
  <si>
    <t>-EEEEE-SS-TT-HHHHHHHHHHTTTSEEEEEEE--------------EEEEEEE----TTS----EEEEES-HHHHHHHHHHHT---SEEEEEEEEB---GGGGGG-HHHHHHHHHHHTT-EEEEEEE--------HHHHHHHHHHHHHHHTTS-SS-EEEEE--SS--EEEE-B-----EEEEEEEEE-TT--EEEEEEEEESS---TTBHHHHHHTTEEEEEEB-S--B-TT---------</t>
  </si>
  <si>
    <t>-EEE--TT-EEEEES--SSSSHHHHHHHHHHHHT-EEEEEES-GGGHHHHHHHHHHTT--EEEE--TT-HHHHHHHHHHHHHHHSSEEEEEE------HHHHSS-GGG--HHHHHHHHHHHTHHHHHHHHHHTTTEEEEEEEEEEE-GGGTSB-TT-HHHHHHHHHHHHHHHHHHHHHGGGT-EEEEEEE-----TGGGG-TTHHHHHHHHHHHSTTSS---HHHHHHHHHHHHSGGGTT--S-EEEESTTGGGB</t>
  </si>
  <si>
    <t>----SS-HHHHHHHHHHHH---HHHHTS--------HHHHHHTT--S-HHHHHHHHHHHHHHHTT-S-TTS-SEEEEEES-TTSSHHHHHHHHHHHHHSSGGGEEEEEGGG--SGGGHHHHH-------------HHHHHHHH-SS-EEEEESGGGS-HHHHHHHHHHHHHSEEE-TTS-EEE-TT-EEEEE--TTHHHHHHHHHHT--HHHHHHHHHHHHHHH--HHHHTTSSEEEE-----HHHHHHHHHHHT</t>
  </si>
  <si>
    <t>-----HHHHHHHHHHTT-EETTTTEETTTTT-EEEEEEETTEEEEEE--SSSS--SS-HHHHHHHHHHTTSTT--EEEEEE--SS---GGG--HHHHHHH---</t>
  </si>
  <si>
    <t>-EEEEESS-TTTSTTTSGGGTTTT--EEEE-SS-EEEEESS----TT--EEE------TTHHHHHH---EEETTEEEE-TT----SSSEEEE--SS-------SHHHHHHHHHHHHH--TT-EEEEET-TT-HHHHHHHHTT-EEEEEES-TTSHHHHHHHHHHTT---EEEESSHHHHGGG--EEEEEEE--HHHHHHHHHHHHHHEEEEEEEEEEEEEGGGHHHHHHHHHHTT-EEEEEEEETTEEEEEEE-</t>
  </si>
  <si>
    <t>--GGGGG-----GGGB-SS--SSGGGSEEEEE-SSSS--EEEEEGGGHHHH--TT-EEEEEEEEE--EEEEEE-TTS-EEEEEE-B----------B---S---S-EEEEE-TTTTS-EEEEEEEE---SS--------------EEES---S-------------------------------GGGG--HHHHHHHHHTT-EEEEEEEEESGGG---------------EEEEE-HHHHHHHHHHHHTT--EEE</t>
  </si>
  <si>
    <t>--SEEEEEEEETTEEEEEE-TT--TT-EEEETTS-EEEEEEEESS-EEEEESS-GGG--TT-EEEE---S--EEESTT-TT-EEETTS---------------------SS-SS--EEEEE---TT-EE-TT-EEEEE-SSSS-EEEE--TT--EEEEEE--SEEE-TTS--EEETT--EE-S-EEE-TTS---EEEE--S-SB---S-HHHHHHS--BTT-EEEEE-STTSSHHHHHHHHHHHSS-SEEEEE--</t>
  </si>
  <si>
    <t>-----------------HHHH-THHHHHHHHHHHHHHHHHHHHHHHHHHHHHTTT---HHHHHHHSTT---HHHHHHHHHHHHHTHHHHHHHHHHHHHHHHHHHT----HHHHHHHHHHHHHHHHHHHHHHHTTS--STTTT-TTB---HHHHHHHHHHHHHHHHHHHHHHHHHHHHHHHSTT----HHHHHHHHHHHHHHHHHHHHHHHHHHTHHHHHTTSSSEE-HHHHHHHHHHHHHHHHHHHHHHHHHHHH</t>
  </si>
  <si>
    <t>-----S-EE-SSEEEEE--GGGHHHHHHS--HHHHTTSTT--SSSSHHHHHHHHHHHHHSTT-EEEEEEETTEEEEEEEEEEEEGGGTEEEEEEEE-GGGTTSSHHHHHHHHHHHHHHHTS--SEEEEEEETT-HHHHHHHHHHT-EEEEEEEEEEE-TTS-EEEEEEEEEEGGGHHHHHHHHHHHH-------</t>
  </si>
  <si>
    <t>-----S-EE-SSEEEEE--GGGHHHHHHT--HHHHTTSTT--SSSSHHHHHHHHHHHHHSTT-EEEEEEETTEEEEEEEEEEEEGGGTEEEEEEEE-GGGTTSSHHHHHHHHHHHHHHHTS--SEEEEEEETT-HHHHHHHHHHT-EEEEEEEEEEE-TTS-EEEEEEEEEEGGGHHHHHHHHHHHH-------</t>
  </si>
  <si>
    <t>--GGGG-----EEE--SSS-TTS-EEEEEEGGGSTTSBTTHHHHHHHHHHHHHTTS--TTS--EEEES--SHHHHHHHHHHHHHT-EEEEEEETT--HHHHHHHHHTT-EEEEE-TTSHHHHHHHHHHHHHHHHT-B---TTT-HHHHHHHHHTHHHHHHHHTTT--SEEEEE-SSSHHHHHHHHHHHHH-TT-EEEEEEEGGG-TTTT------S-TTS--SS--TT--GGG-SEEEEE-HHHHHHHHHHHHHH</t>
  </si>
  <si>
    <t>--HHHHHHHHHHHHTBSS-TTTTHHHHHHHHHHHHHHT-SS-----EEEEEEEE--GGGGGS--SS-TTHHHHHHHHHHTT-SHHHHHHHHTTEEEEEEEEE-SS-----TTEEE---SSS---TTTS-SS-HHHHHHHHHHHHHHHHHHHHTT-SEEEEEEE-TTHHHHHHHHHHHHHT--HHHH--------HHHHHHHHHHHHHHHHT--TT--HHHHHHHHS-HHHHHHHHHHHHHHHTT--EEE-SHHHH</t>
  </si>
  <si>
    <t>-----B-TTT--BS-EEEEEE-TT--HHHHHHHHHHTT-----EEEETTEEEEEE-TTS----TT-EEEE-</t>
  </si>
  <si>
    <t>--TTT--HHHHHHHHHHHHHHHHHHHHHHHHHHHHTHHHHHH-TTHHHHHHHHHHHHHHHHHHHHHHHHHHHHTTSS-GGGHHHHHHHHHHHHHHHHHHHHHHHHHHHHHHT-TTHHHHHHHHHHHHHHHHHHHHHHHHHHHHHTT--HHHHHHHHHHHHHHHHHHHHHHHHHHHHT-</t>
  </si>
  <si>
    <t>-----HHHHHHHHHGGGHHHHHHHHHT-----EEEE-TTTS-HHHHHHH-SS--EE-TT-TTEEE--TT---SSSHHHHTTSEEE--TTTHHHHHHH---TT-EEEESS-TT-HHHHHHHHHTTT-SEEEEE-S-GGGHHHHHHHHHHH----EEEE--HHHHHHHH-S-EEEEEEE-----------------EE-------HHHHHHHHHHHHHTTEEEEEEEEEEES---GGGTHHHHHHHHHH-TTEEEE-</t>
  </si>
  <si>
    <t>--STTTS--EEEEEEETTTEEEEEEEEE-SS-HHHHHHHHHHHHHHT-EEEEEEEEEESS--STT-B-TTBSSBHHHHHHHHHT--EEE-STT-SB--EEEEEESS-EEEGGGS--BTTEEES-TT-EEEEB-SS-EEEEEEEEEEEESEE-HHHH---SSTT-EE--EE---EEEEEEEEEE--BTTB---EEEEEEEEE-SSS-HHHHHHHHHHHHHHHHHTT-S----------------------------</t>
  </si>
  <si>
    <t>--EEEEEEEEEE-TTS--HHHHHHHHHHHHTT---S-----EEEEEEEE-SSHHHHHHHHHHHHHHHS-TTTEEEEEEEEEE--</t>
  </si>
  <si>
    <t>-EEEEE-SS-TT-HHHHHHHHHHTTSSEEEEEEE---------S---SS-B-EEE----TTS----EEEESS-HHHHHHHHHHHS-S-SEEEEEEEEB---GGGGGG-HHHHHHHHHHHTT-EEEEEEE--SS----HHHHHHHHHHHHHHHTTS-SS-EEEEE--SS--EEEE-B-----EE--EEEEE-TTS-EEEEE--EESS---TTBHHHHHHTTEEEEEEB-S--B-TT-SS------</t>
  </si>
  <si>
    <t>-----SEEEEEE--GGGHHHHHHHHHHHH--SSEEEE-SSHHHHHHHHHHHHHTT--EEEE-TTS-HHHHHHHHHHHHHTS--EEEE-TTTT-SS-S--BSEEEESS--SSHHHHHHHHTTB-------EEEEEE-GGGHHHHHHHHHHHT---EE-----HHHHHHHHHHHHHHHHHHS-HHHHHTTHHHHHHHHHTT-HHHHHHHHHHH-</t>
  </si>
  <si>
    <t>------------------------------HHHHHTHHHHHTTT--S-HHHHHHHHHHHHHHHHT-S-TTS-SEEEEEESSTTSSHHHHHHHHHHHHHSSGGGEEEEEGGGS-SSTTHHHHH---TTSTTTTT--HHHHHHHH-SS-EEEEE-TTTS-HHHHHHHHHHHHHSEEE-TTS-EEE-TT-EEEEEESTTHHHHHHHHHHT--HHHHHHHHHHHHTTTS-HHHHTTSSEEEE-----HHHHHHHHHHHH</t>
  </si>
  <si>
    <t>-HHHHHHHHHHH----TT-GGGS--EETTEEEE-GGGTSS-HHHHHHHHHHHHHHTTTTT--S-EEEEE-S-TTHHHHHHHHHHHHHHTT--EEEESSSS---HHHHHHHHHHHHTT-SS--EEEEE------TT-EEEEEE-TTSS---HHHHHHHHHHHHHHHHTTTTT-----HHHHHHH-EEE-HHHHHHHHGGGTS-HHHHHHS---EEEE-TTSTTHHHHHHHHHHHT--EEE----------------</t>
  </si>
  <si>
    <t>-EE-EE---B-TT--B-HHHHHHHHHHHGGGSS--EET-TTTTGGGS-HHHHHHHHHT---SS--EEEE--SSHHHHHHHHHHHHHHT-SEEEE----TTGGGTTTHHHHHHHHHHHHS-EEEEE-HHHH-----HHHHHHHTTSTTEEEEEE-S--HHHHHHHHHH-SS-EEEE--GGGHHHHHHTT--EEE-GGGGT-HHHHHHHHHHHHTT-HHHHHHHHHHHHHHHHHHHHHHHHHHHHHHHHTT------</t>
  </si>
  <si>
    <t>---------HHHHHHHHHHB-S-S---SS-EEEEEBTEEEETTS-EEEESSHHHHT-TT-BT-HHHHHHHHHHHHH-----TTS--HHHHHHHHHHHHTS-TTEEEEEEESSHHHHHHHHHHHHHHHHS--EEEEETT----SSHHHHHT---HHHHGGG-S-SS-EEEE-TT-HHHHHHH--TTEEEEEE-SEETTTTSEE--HHHHHHHHHHHHHHT-EEEEE-TTTTTTTTSSSSTHHHHT---SEEEE-GG</t>
  </si>
  <si>
    <t>----HHHHHHHHHHS---EEETTEE-S-TTTSTTTHHHHHHHHHHHHHTT-TTTHHHHEEEETTEEEEGGG----SHHHHHHHHHHHHHHHHTTTT--S--THHHHHHHHHHHHTGGGGGGGHHHHHHHHHHHHHHT--EEEEE----------------S-SB-EEEEE-SSEEEEEEEEEEEE---SSEEEE---S---TT-GGG-EEEEEETT-TTEEEEE-------S-TTT-TTTTT----EEEEEEEEE</t>
  </si>
  <si>
    <t>----EEEEEETTTSHHHHHHHHHHHT-TTEEEEEEB-STTTTSBGGGT-GGGTTT---B-B-GGG----SEEEE---TTHHHHTHHHHHTT-SEEEE-SSTTS-S-HHHHHHHH---SSGGGTTSSEE--HHHHHHHHHT-SEEE---HHHHHHHHHHHHHHHTT-B-SS-EEEEEEE-SGGG-SS--GGG-HHHHTT--EEEE-S--THHHHHHHTSSS---EEEEEEE-S-SS-EEEEEEEEB-TT--HHHHH</t>
  </si>
  <si>
    <t>---EEEEEEEEEEESS-HHHHHHHHHHHHHHH-SSEEEEEEEEEEEEEETTEEEEEEEEEEEEEE----</t>
  </si>
  <si>
    <t>----EEEEESSTTSHHHHHHHHHHHTTTTT-TT--EEEEEE--GGGHHHHHHHHHHHHTTT-TTEEEEEEES-HHHHTTT-SEEEE-------TT--HHHHHHHHHHHHHHHHHHHHHHS-TT-EEEE-SSSHHHHHHHHHHT-TTS-GGGEEE--HHHHHHHHHHHHHHHT--GGGEE--EEEB-SSTT-EEE-SS-EETTEEGGGTS-HHHHHHTHHHHHHTHHHHHHHHHSS--HHHHHHHHHHHHHHHHTB</t>
  </si>
  <si>
    <t>-EEEEEEETTEEEEEEEETTEEE-TT--EE-GGGSEE--SS----EEEEES-B------------SS-EEEEE-GGGEE-TT--EEE-TT-S-EE--EEEEEEE-S-BSS--HHHHGGGEEEEEEEE--EEGGG--------HHHH-STT-EEEEEEEE-S--S-TTS-EEEEEETTEEEEEEEGGGBSS-HHHHHHHHHTTS-B-TT-EEE------S-EE-TT-EEEEEETTS-EEEEEEEE--</t>
  </si>
  <si>
    <t>--SEEEEEEEEEETTS---HHHHHHHHHHHHHHHHHHHTT-EEEEEEEEE--SSHHHHHHHHTT--HHHHHHHHTHHHHHHHHHTT---SEEEETTSHHHHHHHHHHHHHHHHHT-EEEEEEEEEEETTTTEE--TTTTTTTS-TTT-S--EEEEEEEEEE--GGGHHHHHHHHHH-TTSBSSHHHHHHHHHHTTS----EE-EEETTT--SS-EETTEEEEEE-SHHHHTTHHHHTTTTTT-HHHHHHGGGEEE</t>
  </si>
  <si>
    <t>----TT-EEEE-S-HHHHHH-B-TT-EE----S------SHHHHHHHHHHHHHHHHHTT--SSEEEE-SSS-HHHHHHHHHHHHTT--EEEE-SS-GGG--B-S--------------GGGB--HHHHHT-S-EEE-S-HHHHTTS---TTSSS--B-TT-EE--GGGGG--TTHHHHHT--TT-EEEEE-SSSHHHHHHHHHHHHTT-EEEE-SSHHHHHHHTT---B-</t>
  </si>
  <si>
    <t>---SS--HHHHHT--BSS--EEE----TTHHHHHHT-EE--SS--EEE-SS-EEE-S--EESS-SS--S----S--S---B-HHHHHHHHHHHTTTTEE----EEE--TTT--EEE---EE-----------------------</t>
  </si>
  <si>
    <t>-EEEEEEEEE-GGG-SBSS---TT---HHHHHHHHGGGGTB-S--EESS--BTT-EEEEEEEEEEE-S---GGGHHHHHHHHS-TTEEEEEEEEE-TT--TTTT-SEEEEEEEEEE-SS--TTTTTTSEEE-S---HHHHHHHHHHHSEEEEGGGG-SS--S--EEEEEEEEEEEEE-SSSEEEEEEEEES---TTHHHHHHHHHHHHHHSSS-GGGHHHHHHH--GGGS-----GGGEEEEEEE----</t>
  </si>
  <si>
    <t>-------S----HHHHHHHHHHHHHHHHHHTTSS--TTHHHHHHHHHHHHHHHHHHGGGS-HHHHHHTHHHHHHHHHHHHHHHHHH--BSSSSB--EEETTEEE-HHHHHHHHHHHHHHHHT--S---TTHHHHHHHHHHHHHHHHHHTTT-HHHHHHHHHHHHHHHHHHTS--HHHHHHHHHHTT------------------------------------------TTT--S-------------------TT</t>
  </si>
  <si>
    <t>-------EEE-TT-EEE-SBS--TT---EEEEES-EEEEEE-TTS-EEEEEEE-TT-EE-THHHHT--B-SEEEESS-EEEEE--SS--HHHHHHHHHHHHHHHHHHHHHHHHHHH--HHHHHHHHHHHHTTSTTEEEETTEEEEE--HHHHHHHHT--HHHHHHHHHHHHHTTSEEEETTEEEES-HHHHHHHHTS-----</t>
  </si>
  <si>
    <t>--EEEEEEE-SSEEEEES--S--SS-EEEETTTT--EEE--BBTTBEEEEESS------SS-EEEE-S----EEE-TT-SSS---TT---HHHHHHHS-SS--SS----SS-SS-EEEE---S-SS-EE-SS-EEEEEEETTEEEEEE--SS--EEEEEE--SEEEESSS--EEESS-----S-EEE-SSS----SEE---------S-TIIIIIS---SS-EEEEE-SSSSSTTGGGTGGGTT---SEEEEEES</t>
  </si>
  <si>
    <t>--------------------------SGGGEEE---TT----GGG----EEETTEEESSSEEE---------HHHHHHHHHHHHHHHT-EEEEEE-HHHHH-TTTHHHH--TTT-SSS-EEEEEEGGGGGT--HHHHHHHHHHHT-SEEEEE--HHHHHHTTS----TTHHHHHHHH-S-SS-EEEE-SSS---HHHHHHHTTS--SEEE---BTS--HHHHHHT-----------TT-S-BHHHHHHHHHHH-S</t>
  </si>
  <si>
    <t>--HHHHHHHHHHHHHHHTT-EEEEEE-S-TTTEESGGGGTTEEEEEEEEETTEEEEEETTTEEEEEE-TTT-EEESS--TTEEEEEEESS-EEEEE-TT---EEEEEETT--TT-THHHH----TTSTT--HHHHHHHHHT--SBHHHHHHHSSSSTT--HHHHHHHHHHTT--SSSBGGG--HHHHHHHHHHHHHHHHHHHHTT----SS-----TTS---S-GGG-SSTT-TTSB-TTT--B-EEEESSS-EE</t>
  </si>
  <si>
    <t>------------SSHHHHHHH------HHHHHHHHHTTHHHHHHHHHHHHHHHHH--HHHHHHHHHHHHHHHHHHHHHHTTT--SSS---HHHHHHHHHHHHHHHS-HHHHHHHHHHHHHHHHHHHHHHS-SSSHHHHHHHHHS-TTHHHHHHHHHHHHHHHHTTS-HHHHHHHHHHHHHHHHHHHHTT-</t>
  </si>
  <si>
    <t>-EEEEE--SSHHHHHHHHHHHHHHT-EEEEEEEESS-SS-HHHHHHHHHHHT-SEEEEEE-HHHHHHHTHHHHHHTT--BTTTB--TTTTHHHHHHHHHHHHHHHHT-SEEE----TTSSHHHHHHHHHHHH-TT-EEE-GGGT----SHHHHHHHHHHTT-----------EEEE-SS-EEEESGGGG-TTS---TT--SSS--GGGS-SS-EEEEEEEETTEEEEETTEE--HHHHHHHHHHHHHHTT--EEE</t>
  </si>
  <si>
    <t>-TTS---EEE-----HHHHHHHHHHHHH-TT-SEEEEEE-SSSS-EEEEEE--SS--HHHHHHHHHHHHHHHHHHT---S--EE--------S---</t>
  </si>
  <si>
    <t>-EEEE-TBTTTB-TTS--GGGHHHHHHHHHTT--EEEB-SS-HHHHHHTT--SSEEEGGGTEEEEETT-SS--SEEETTEEEEE-S--HHHHHHHHHHHHHHHTS---BGGGB-HHHHHHHHT--HHHHHHHH--SS-EEB---GGGHHHHHHHHHHTT-EEEE-SS-EEEESS--HHHHHHHHHHH-S-HHHHTSEEEEE-SGGGHHHHHHSSEEEE-SSS---TT-B--SS-THHHHHHHHHHTHHHHHH---</t>
  </si>
  <si>
    <t>--TTTT-EEEEETTTSHHHHHHHHHHHHTT-EEEEEESSTTHHHHHHHHT-EEEE--TT-HHHHHHHHHHHHHHHS---EEEE-------B-TTT--HHHHHHHHHHHTHHHHHHHHHHHHHHHTTT-EEEEEE--GGGTSB-TTBHHHHHHHHHHHHHHHHHHHHHGGGTEEEEEEEE-SB--HHHHHHH----------HHHHTTSTTSS-B-HHHHHHHHHHHHSGGGTT--S-EEEESTTGGGB-------</t>
  </si>
  <si>
    <t>--SEEEEE-STTSSHHHHHHHHHHHHT--EEEHHHHHHHHHHHHHHHT--TT-HHHHHHHHHHHTEEEE--TT--EEEETTEE-GGGSSSHHHHHHHHHHHT-HHHHHHHHHHHHTS-S-EEEEESSIIIII-TT-SEEEEEE--HHHHHHHHHTTSSS-HHHHHHHHHHHHHHTGGG----TT-EEEE-TT--HHHHHHHHHHHHT-</t>
  </si>
  <si>
    <t>----HHHHH--EEEEETTEEEEE-TT---SS-HHHHHHHHH----SSEEEESS-TTS-TTGGGBTTBEEEEEE-BHHHHHHHHHTT---EE--GGGS-TT-EEEEEEE--GGG-HHHHHHHHHHHHHHEEEEEEEEEEEEGGGTHHHHHHHHHHHHS-EEEEEEETTEEEEEEE--S---------EEEEEEETTEEEEEEE-TT-TTTTS--HHHHHHHHHHHHHH-TTTTTT-EEEEET-TTSTTHHHHHHTT</t>
  </si>
  <si>
    <t>-B-EEEE---SHHHHHHHHHHHHTSTT---EEE-SSS-BEEE-S---HHHHHHHHHTTT-EEEE--</t>
  </si>
  <si>
    <t>-EEEEE-SS-TT-HHHHHHHHHHTTTSEEEEEEE---------------EEEEEEEE--------EEEEEES-HHHHHHHHHHHH-S-SEEEEEEEES---GGGGGG-HHHHHHHHHHHTT-EEEEEEE--------HHHHHHHHHHHHHHHTTS-SS-EEEEE--SS---EEE-B-----EE--EEEEE-SSS-EEEEE--EESS---TTBHHHHHHTT-EEEEEB-S--B-GGG--------</t>
  </si>
  <si>
    <t>----EEEEEEEBS-GGGGT-SSEEEEEEES-GGGGGG--EEEE-TTSEEEEEEETTEEEEEEHHHHHHHH-TTS-EEEEEEHHHHTT-BB--SS----SS--BEEE-TT--SSSS-S-EEE-GGG-HHHHHHHHHHT------B-TTSBB-STT-TT-BHHHHHHHHHHHHHHTT-EEEEE-----</t>
  </si>
  <si>
    <t>--------------HHHHHHHHHHHHHTSTTHHHHHHHHHHGGGS-TT--GGGHHHHHHHHTTS---HHHHHHHHHHHHHHHHTTT-B-TT--HHHHHHHHHTT-THHHHHHHHHHT--TTTHHHHHHHHHHH--S-B-HHHHHHHHHTTT-TT-HHHHHHHHHHH--</t>
  </si>
  <si>
    <t>--SEEEE--SHHHHHHHHHHHHTT--EEEE--TTTS--SS--SS-TT---S--EEEE-STT-HHHHHHHHHHHTT-HHHHHHHHTEE--SSEEEE-HHHHHHHHHHHHHT-TTEEEE-S---S--SSSEEE---TT--HHHHHHHHHHH-GGGEEEEEEE--EEEGGGS-GGG-EE---TTS-TT-EEEEE-HHHHHHHHHHHHH--------------------HHHHHHH-TTHHHHTTT--TT--BTTTTB-</t>
  </si>
  <si>
    <t>--HHHHHHHHHHHHHHHHHTT--HHHHHHHHHHHHHHHH--S-HHHHHTT-HHHHTTSTT--HHHHHHHHHHHHHSS-HHHHHHHHHS-HHHHHHHHTTT--HHHHHHHHHHH--SSSHHHHHHHHHTGGGTSTT--SHHHHHHHHHHHHHHHHT--EEHHHHHHHHHHHHHHHHTSTT--EEEE-HHHHTT-SEESSEEEEEE-SSHHHHHHHHHTSTTEEEEEEE-SSEEEEEETT--EEEEEEE-GGGHHHH</t>
  </si>
  <si>
    <t>---------------------SEEEEEESEETTTTEES-----GGG--HHHHHHHHHHHHHHHHHHHHHHHHHT--EEE--GGGSTTTTSTT--S-HHHHHHHHHHHHHHHHHHTT-EEEE---TT--TT-S-HHHHHHHHHHHHHHHHHHHHTT-TT-EEEEE----TT-HHHHHHHHHHHHHT-TTGGGTEEEE--SSS--HHHHHHHHHHHT--EEEEHHHHHHS-TT--HHHHHHHHGGG-SS--EEEE--</t>
  </si>
  <si>
    <t>-----S-HHHHHHHHHHHH---HHHH-------STTHHHHHTTT--S-HHHHHHHHHHHHHHHTT-S-SSS-SEEEEEES-TTSSHHHHHHHHHHHHHSSGGGEEEEEGGGS-SSTTHHHHH-------------HHHHHHHH-SS-EEEEESGGGS-HHHHHHHHHHHHHSEEE-TTS-EEE-TT-EEEEE--TTHHHHHHHHHHT--HHHHHHHHHHHHHHHS-HHHHTTSSEEEE-----HHHHHHHHHHHT</t>
  </si>
  <si>
    <t>--------EEEE----STT----SS-HHHHHHHHHTT-EEEEETTTTGGGT--HHHHHHHT-EEE-TTTTTSS-SEEE-SS---HHHHHT--TT-EEEE---TTT-HHHHHHHHHTT-EEEEGGG----GGGGGG-HHHHHHHHHHHHHHHHHHHH-SS-SS-EEETTEEE---EEEEES-SHHHHHHHHHHHHTT-EEEEE-S-HHHHHHHHHTT-EE---SS-------------HHHHHHHHHHHHHHHHT-</t>
  </si>
  <si>
    <t>----------EEETTEEESTTS--EEEEE--S-TT-HHHHHHHHHHHHHTT-SEEEEE--SHHHHHHHHHHHHHHHHTT----EEEE--SSHHHHHHH-HHHHHH-SEEEE-TTSS-STTHHHHHHHHHHHHHHHHT--EEEEEEGGG--HHHHHHHHHHHHTSSS---HHHHHHHHHHHHHHHHHHHHHHTT--GGGEEEEEE-SSHHHHHHHHHHHHHH--S-BEE--TT-EEHHHHHHHHHHHHHHHHHTT-</t>
  </si>
  <si>
    <t>----HHHHHHHHHHHHHT-TTS-EEE-SS--SSHHHHHHHHT--GGGEEEEEEEEESS-EEEEEEETT--B-HHHHHHHHTS-EEE--HHHHHHHHSS-TTS--SS--SS---EEEEGGGGGSS-EEEE-SSTTEEEEE-HHHHHHHH--EEE--B--</t>
  </si>
  <si>
    <t>------------EEEEEEE-SSS-S-HHHHHHHHHHHHHTTT--EEEEEEE-SS-SSGGGS-SSTTS--EE-TT--EE-THHHHHHHHHTS---GGGEEEHHHHHHHHHHHHHTTTTTT----TTTHHHHHHHHHHHHHHHHTT-SEEEEEE-S-TTSSTTHHHHHHHHTHHHHH-TTSEEEEEEEE--B------B--HHHHHHHHHHHHTT---SEEEEEESS---HHHHHHHHHHHT--GGGEEEEE--S-T</t>
  </si>
  <si>
    <t>-B--EEEEEEEEEEEEEEEEETTEEEEEEEEEEEEEEETTEEEEEE---BSS-SSSS-BHHHHHHHHHHTHHHHHTT-B-SSHHHHHHHHTTS-S-HHHHHHHHHHHHHHHHHHTTSBHHHHHT---SEEEB-EEE---SSHHHHHHHHHHHHHTT-S-EEEE-BTTBSHHHHHHHHHH-TTS-EEEE-TT---GGGHHHHHGGGGG--S-EE--S-TT-SHHHHHHHHH-SS-EEESTT--SHHHHHHHHHHT-</t>
  </si>
  <si>
    <t>------EEEESSTTSHHHHHHHHHHHHTT-EEEEEES-HHHHHHHHHHSTT-EEEE--TT-HHHHHHHHHHHHHHHS---EEEE-------S-GGG--HHHHHHHHHHHTHHHHHHHHHHHHHHHTTT-EEEEEE--TTTTS--TT-HHHHHHHHHHHHHHHHHHHHHGGGTEEEEEEE--------------------HHHHHHHHHHHHHS--SS---EEE-----------</t>
  </si>
  <si>
    <t>-EE--SGGGTT-EE---TT-----HHHHHHHHHHHHHH-TT--EEEEET-SS-HHHHHHHHTT-EEEEE---HHHHHHHHHHHHHHT---EEE-S-HHHHHHHHHHTT--EEEEEE---TTS-TTHHHHHHHHHT-EEEEEEEEEEEETTS--TTSEEEEETTEEEEEEE-</t>
  </si>
  <si>
    <t>-------HHHHHHHHHHHT-SSTGGGGTTS-GGGSS----------HHHHHHHHHHHHHTS---TT----SS-------HHHHHHHTSHHHHH--S--SGGG-HHHHHHHHHHHHHHHHHHTSSEE-S-BSSHHHHHHHHHHHHHHHHT--EEEEETTS-HHHHHHHHHHHHHTT-EEEEE--BTTB-------TTEEEEEEESS-TTSB---HHHHHHHHHHTT-EEEEE--TTGGGTB--HHHHT-SEEEEE-</t>
  </si>
  <si>
    <t>-B--TTEEEEEEEEEEETTEEEEEEEEEEETTSS-B-HHHHHHHTT-BTT-EEEEEE-GGGTT----GGGEEEEEGGG----------EEE----SSSS---EEEEEEETTEEEEE-S-TTTT--EEEEEEEEEEEE--HHHHHHTS-----------</t>
  </si>
  <si>
    <t>----EEEEEETTEEEEE---S--SS--EE-TTT-----EEEEETTEEEEE-SS--TT--SS-B-EE-----EEEE-TT-TT---TTTS--HHHHHHHTTTB--SS----SS-TT-EEE-EE-S-SS-EEETT-EEEEEEETTEEEEEE--TT-EEEB-----SSEEETTSEEEEETTTEEEESSEEEESS-----SEE----S----S-HHHHHHS---SS--------TT-THHHHHHHHHHS---SEEEEE-T</t>
  </si>
  <si>
    <t>--EEEEEE--TTTHHHHHHHHHHHHHHHT-TTT--EEE-SEEEEEEE-SSS-EEEEEEESSTTEEEEEE---SSSS--HHHHHHHHSTT------SSSSS-B--HHHHHHHHHHHTS--</t>
  </si>
  <si>
    <t>-TTSEEEEE-----HHHHHHHHHGGG--HHHHHHHHHTT--SGGGTS--------TTHHHHHHHHHHHHHTT-EEEEEE-SSHHHHHHHHHHHHHHHTTT-EEEEE-------------TTHHHHHHH-SEEEEES--TT-GGGGGTTSSS--EEEEE--S---SS--SSEEE-GGGSSS------HHHHHHHHHHHHHHHHT----GGGHHHHHHHHHHTT---SHHHHHHHHHHHHHSTT-SSHHHHHHHHHT</t>
  </si>
  <si>
    <t>-EEEEE--SHHHHHHHHHHHHHT--SEEEEE-SSHHHHHHHHHHHHHHGGGS---EEEE--GGGGTT-SEEEE-------TT--HHHHHHHHHHHHHHHHHHHHHH-TT-EEEE-SSSHHHHHHHHHHHH-S-GGGEEE-TTHHHHHHHHHHHHHHHTS-GGGEEEEEEBSSSTT-EEEEEEEEETTEEHHHHHHTTT----HHHHHHHHHHHHTHHHHHHHHHS---HHHHHHHHHHHHHHHTT--EEEEEEEE</t>
  </si>
  <si>
    <t>------EEEEEEE-SEEEEEEEEEE-STTHHHHHHHHHHHHT---S-EEB----S-TTEEEEEEEEEGGGHHHHHHHHHHHHHHH--EEEEE-SEEEEEEEESSGGGSTHHHHHHHHHHHHTT----EEEE-SSEEEEEEEGGGHHHHHHHHHHHT-----------</t>
  </si>
  <si>
    <t>Fold</t>
  </si>
  <si>
    <t>Mean</t>
  </si>
  <si>
    <t>-EEEEE----HHHHHHHHHHHHHH--EEEEEEEE------HHHHHHHHHHH---EEEEEE-HHHHHHH-HHHHHH----E---E------HHHHHHHHHHHHHHHH---EEE--------HHHHHHHHHHHH----EEE-HHH------HHHHHHHHHH-------------EEEE----EEEE-HHHH----------------HHH-----EEEEEEEE--EEEEE--EE--HHHHHHHHHHHHHH----EEE</t>
  </si>
  <si>
    <t>---------------EEE----EEE----EEEEEEE------------------HHHHHHHHHH---EEEEE--------------HHHHHHHHHHHHHH-----EEEE---HHHHHHHHHH---EEEE------HHHHHHHHHH--EEEEE---------HHHH-----HHHHHHHHHHHHHHHHHH-----EEEE--------HHHHHHHHH-HHHHH-----EEE-----HHHHHHH----HHH-HHHHHHH</t>
  </si>
  <si>
    <t>-EEEEE----HHHHHHHHHHHHHH--EEEEEEEE------HHHHHHHHHHH---EEEEEE-HHHHHHH-HHHHHH----E---E-------HHHHHHHHHHHHHH----EEE--------HHHHHHHHHHHH----EEE-HHHH-----HHHHHHHHHH-------------EEEE----EEEE-HHHH----------------HHH-----EEEEEEEE--EEEEE--EE--HHHHHHHHHHHHHH----EEE</t>
  </si>
  <si>
    <t>---------------E--E-----E---------HHHHHHHHHHHHHHHHHHHHHHHHHH-------------HHHHHHHHHH--E--EEEE-----HHHHHHH---HHHHHHHHH-E---------------E----E----------HHHHHHHHHHHHH------EEEEE--HHHH-HHHHHHHHHHHHH---EEEEEEEE-----------------HHHHHH----EEEEE---HHHHHHHHHHHHHHHH</t>
  </si>
  <si>
    <t>-EEEEEE---HHHHHHHHHHHH----EEEEE------HHHHHH-HHHHHHHHHHHHHHHHHHH----EEE--EEE-HHHHHHHHHHHHHHHHHHHHHHHHH---EEEE--EEE----EEEE----EEEEEEEEEE---EEE-----E------EE-HHHH--------EEEEE---HHHHHHHHHHHH---EEEEE-----------HHHHHHHHHHHHHH--EEE----EEEEEEE--EEEEEE----EEEE-E</t>
  </si>
  <si>
    <t>-------HHHHHHHHHH------HHHH----HHH------------HHHHHHHHHHHH---------------------HHHHHH---HHHHH------HHHEHHHHHHHHHHHHHHHHHH---EE---E--HHHHHHHHHHHHHHHH---EEEEE----HHHHHHHHHHHHH---EEEEE--E--E---------EEEEEEE------E----HHHHHHHH----EEEEE----HHH-E---------EEEEE-</t>
  </si>
  <si>
    <t>---------EEEE-----EEEE------EE------EEHHHHHHH----EEE-----EEEEE---HHHHHHH---------HHHHHHHHHH-------EEEEE-----HHHHHHHHHH----EEEEEE--HHHHHHHHHHHHHH-----EEEEE--HHH-------EEEEEEE---HHHHHHHHHHHEEEEEEEEEEE--HHHHHHHHHHH----EEEEEEEEEEEEEEEEE--EEEE---------EEEEEEE-</t>
  </si>
  <si>
    <t>----HHHHHHHHHHHHHHHHHHHHHHHH----------------------------HHHHHHHHHHHHHHHHHHHHHHHHHHH-----HHHHHHHHHHHHHHHHHHHHHHHHH------</t>
  </si>
  <si>
    <t>-EEEEEEEEE-----HHHHHHHHHHHHHHHH----EEEEEEEEEEEEEEEEE--EEEEEEEEEEEEE-HHHHHHHHHHHH----EEEEEEEE---------</t>
  </si>
  <si>
    <t>---------EEEEEEE---EEEEEEEEE----HHHHHHHHHHHHHH--EEEEEEEEEE--------E---E--EHHHHHHHHH---EEE------EEEEEEEEE---EEEHHH------EEE-----EEEEE----EEEEEEEEEEEE-EE-HHHH--------EE--EE---EEEEEEEEEE--E--E---EEEEEEEEE-----HHHHHHHHHHHHHHHHH--------------------------------</t>
  </si>
  <si>
    <t>-EEEEEE----HHHHH-E----------HHHHHHHHH---------EEE---HHHHHHHHH-----EE-HHH-----HHH---EHHH--HHHHHHHH------------HHHHHHHHHHHHHH----EEEEE-HHHHHHHHHH-----------EEEEE---EEEEEE---------</t>
  </si>
  <si>
    <t>-EEEEEE----HHHHH-E----------HHHHHHHHHH--------EEE---HHHHHHHHH-----EE-HHH-----HHH---EHHH--HHHHHHHH------------HHHHHHHHHHHHHH----EEEEE-HHHHHHHHHH-----------EEEEE---EEEEEE---------</t>
  </si>
  <si>
    <t>----HHHH-HHH------------------EEE----HHHHH---EEEEEEHHH----E-HHHHHHHHHHHHHH----EEEEE---HHHHHHHHHHHHH--EEEEEEE-----HHHHHHHHH---EEEEE---HHHHHHHHHHHHHH---EE-----HHHHHHH-HHHHHHHHHH-----EEEEE----HHHHHHHHHHHHHHH----------EEEEEHHH-HHHH-----------HHH-------HHHHHHH</t>
  </si>
  <si>
    <t>----HHHHHHHHHHHH-------EEE-------HHHHHHHH---HHHEEEEEEEEE---EEEEEEE----E-HHHHHHHH---EEE--HHHHHHHH-----------------EEEEHHHHH---EEEE-----EEEEE-HHHHHHHH--EEE--E--</t>
  </si>
  <si>
    <t>---------------------EEEEEEEEE--HHHHHHHHHHHHHHHH------EEEEEE---EEEE-----HHHE---HHHHHH---EEEE------EEEE---EEEEEEE------HHHHHHHHHHHHHHHHHH-----E-------EEE--EEEEEEEEEEE--EEEEEEEEE----HHHHHHE--------EE--HHHHH-----HHHHHHHHHHHHHHHH--EE--------</t>
  </si>
  <si>
    <t>--EEEEEEEHHHHHHHHHHHHHHHHHHH-----EEEEEE---HHHHHHHHHHHHHHHH-----EEEEEEE-------------EEEEEEE-------EEEEEEEEE---HHHHHHHHHHHHH----EEEEEEEEE-------E---EEEEE-------EEEEE-HHHH---EEEEE-----</t>
  </si>
  <si>
    <t>--------------E--HHHHHHHHHHHHHH----EE-----EEEHHHH-HHH--------HHH----EEE----E-E-----E----EEE-----HHHHHHHHH----EEEEEEEEEE-----------EEEEEEEEEEE----HHHHHHHHHHHHHHHH-----EEEEE-----EEEEEEEEEEE----EEEEEEEEEEE-HHHHHHHHHHHHH----------EEEEEEEEHHHHHHHHH----HHHHHH--</t>
  </si>
  <si>
    <t>----------EEE--EEE------EEEEE-------HHHHHHHHHHHHH----EEEEE---HHHHHHHHHHHHHHHH------EEEE----HHHHHHH-HHHHHH--EEEE---------HHHHHHHHHHHHHHHH---EEEEEEHHH--HHHHHHHHHHHH-------HHHHHHHHHHHHHHHHHHHHHH----HHHEEEEEE---HHHHHHHHHHHHHH----EEE-----EEHHHHHHHHHHHHHHHHH---</t>
  </si>
  <si>
    <t>----------------HHHHHHHHHHHHHHHH---EEE-EEE--EEE----EEEEE-------EEEEEE---HHHHHHHHHHHHHHHHHH----HHHHHHHHHHHHHHHHH-HHHHHHHHHHHH---HHHHHHHHHHHHHHHHHHHHHHH--------------EEEEEEEEE--EEEEE-------HHHHHHHHHHHH---EEEEE--HHHHHHHHHHHHHHHHH------EEE-------HHHHHH------E</t>
  </si>
  <si>
    <t>---EEEEE------HHHHHHHHHHHH---EEEHHHHHHHHHHHHHHH------HHHHHHHHHH---EEE------EEEE--EE-HHH---HHHHHHHHHHH--HHHHHHHHHHHHH----EEEEE--HHHHH-----EEEEEE--HHHHHHHHHH-----HHHHHHHHHHH--------------EEEE-----HHHHHHHHHHHHH-</t>
  </si>
  <si>
    <t>-----------HHHH---------HHH-------EE-------HHH--HHHHHHHHHHHHHHHHHHHH--------HHHHHHHHHHH---HHHEEEE-HHHHHHHHHHHHH-----EEEEEE---HHHHHHHH----EEEEEEEE--EE-HHHHHHHH-------EEE--E-------E--HHHHHHHHHHHHH----EEEE------E--------HHHHHHHH----EEEEEE------HHH--EEEE--HHH</t>
  </si>
  <si>
    <t>-E----EEEEEEEEEEE--EEEEEEEEEEE-------HHHHHHH---E---EEEEEE-HHH------HHHEEEEEHHH-----------EE-EEE----E--EEEEEEE--EEEEE---------EEEEEEEEEEEE--HHHHHH-------------</t>
  </si>
  <si>
    <t>------HHHHHHHHHHHHHHHHHHHHHHHHHHHHHHHHHHHHHHHHHHHHHHHHHHHHHHHHH-------HHHHHHHHHHHHHHHHHHHHHHHHHHHHHHHHHHHHHHHHHHHHHHHHHHHHHHHHHHHHHHHHHHHHHHHHHH--------------</t>
  </si>
  <si>
    <t>--------EEEEE----HHHHHHHHHHHHH--EEEEEE-------EE--EEEE--HHHHHHH----EEEE---HHHHHHHHHHHHH----EEEE------HHHHHHHHHHHHHH--EEEE----EEEE---EEEE---HHH--EEEEEEEE--HHHHHHHHHHHHH----EEEEEE----------HHHHHHHHH------EEEEEE-----HHHHHHHHHHHH----EEEEE----------------------</t>
  </si>
  <si>
    <t>------------------E--------------HHH-EEEEE--EEEEEEEEE--EEE---EEEE---EEEEEEEE----EEEEE-----EEEE-E-E-EEEEEE----EEEEEE------------EEEEEEE-</t>
  </si>
  <si>
    <t>----HHHHH--EEEEE--EEEEE---------HHHHHHHHH------EEEE---------HHHE--EEEEEEE-EHHHHHHHHH-----EE--HHH-----EEEEEEE--HHH-HHHHHHHHHHHHHHEEEEEEEEEEEEHHH-HHHHHHHHHHHH--EEEEEEE--EEEEEEE------------EEEEEEE--EEEEEEE-----------HHHHHHHHHHHHHH--------EEEEE-------HHHHHH--</t>
  </si>
  <si>
    <t>--------------------------------------------------------------HHHHHHHHHHHHHHHHHHHHHHHHHHHHHHHHHHHHHHHHHHHHHHHHHHHHHHHHHHHHHHHHHHHHHHHHHHHHHHHHHHHHHHHHHHHHHHHHHHHHHHHHHHHHHHHHHHHHHHHHHHHHHHHHHHHHHHHHHHHHHHHHHHHHHHHHHHHHHHHHHHHHHHHHHHHHHHHHHHHHHHHHHHHHHHHHH</t>
  </si>
  <si>
    <t>-----------EEEE-----------HHHHHHHHHH--------------------------------EEEEEE--EEEEEE-------------HHHH-----EEEEE------HHHHHHHHHHHH-----EEEEE--------HHHHHHHHHHH----EEE---E--------EEEE----EEEE---------EEE------HHHHHHHHHHHHHHHHHH-HHHHHHH-------HHHHHHHHHHHHH----</t>
  </si>
  <si>
    <t>-EEE------------E-EEEE--EEEEEEE--E-----E----HHHHHHHHHHHHHHHHHH----HHHEEEEEEEE--HHHHHHHHHHHHHH------EEEEEE----HHH--EEEEEEEE--</t>
  </si>
  <si>
    <t>---------------------EEEEEEEEE--------------HHHHHHHHHH-HHHHHHHHHHHHHH-----EEEEE-HHHHHHH--HHHHHHHHHHHHHHHHHHHHHHHHH-----HHHHHHHHHHHHHHHHHHHH----HHHHHHHHHHH--EEEEEE----E-HHH---HHHHHHHHHHHHHHHHHHH-----EEE-HHH-E---EEE---------EEE--HHHHHHH----EEEE--HHHH-------</t>
  </si>
  <si>
    <t>--HHHHHHHHHHHHH-----EEEEE--HHHHHHHHHHHH---EEEEEEEEE--EEEEEEEE-EEEE-------EEE----EEE--E--E--EE-HHH---HHHH--EEEEEE--EEEEHHHHHHH---EEEEEEE-</t>
  </si>
  <si>
    <t>---EEE------HHHHHHHH---HHHHHHHH-----------EEE------EEE------HHHHHHH----HHHHHHHH-----------EEE---HHH-</t>
  </si>
  <si>
    <t>-EEEEE-------HHHHHHHHHHH---EEEEEEE----------------EEEEE-----------EEEEE--HHHHHHHHHHH-----EEEEEEEE----HHHHHH-HHHHHHHHHHH---EEEEEEE--------HHHHHHHHHHHHHHHHH-----EEEEE------EEEE-E-----EE--EEEEE-----EEEEE--EE-------EHHHHHH--EEEEEEE----E------------</t>
  </si>
  <si>
    <t>-------HHHHHHHHHHHHHHHH----EE-HHHHHHHH------HHHHHHH-----HHHHHHHHHHHHH------HHH---EE-HHHHHHHHHHHHHHH--------HHHHHHHHHHH------HHHHHHHH-------------------HHHHHEEEHHHHHH----------HHHHHHHHHHHH-------EEEE-----HHHHHHHHHHHHHH----------EEEEE--------------HHHHHHHHH</t>
  </si>
  <si>
    <t>---------------------EEEEEEEEEEEEHHHHHHHHHHHHH------EEEEEE---------------EEEEEEEE-HHHHHHHHHHHHHH-------EEEEEEEEEE-HHHH-</t>
  </si>
  <si>
    <t>--EEEEEEEEEE------EEEEE-HHHHH--EEEE---EEEEEEEEEEE--EEEEEE-----HHHHH-----EEEEEHHH----------HHHH---EEEE--EEEEEEEEEEEE--EEEEEEEE----HHH---EEEE-----EEE----EEE--------</t>
  </si>
  <si>
    <t>-HHHHHHHHHHHHHHHHHHHHHHHHHHHHHHHHHHHHHHHHHHHHHHHHHHHHHHHHHHHHHHHHHHHHHHHHHHHHHHHHHHHHHHHHHHHHHHHHHHHHHHHHHHHHHHHHHHHHHHHHHHHHHHHHHHHHHHHHHHHHHHHHHHHH-------------</t>
  </si>
  <si>
    <t>-------EEEE--------HHHHHHHHHHHHH-----EEEEE-----HHHH---------HHHHH----HHH--EEE--EEEE-----HHHHHHH------HHHHH-------EEEEE------HHHHHHHHH--EEEEEEE--HHHHHHHHHHHHHHHHHHH------EEEEEEEE-E----HHHHHHHHHHHHHHHHHE-----E--HHHHHHHHH---HHHH----HHHHHHHHHHHHHHHHHH--------</t>
  </si>
  <si>
    <t>-HHHHHHHHHHHHHHHHHHHHHHHHHHHHHHHHHHHHHHHHHHHHHHHHHHHHHHHHHHHHHHHHHHHHHHHHHHHHHHHHHHHHHHHHHHHHHHHHHHHHHHHHHHHHHHHHHHHHHHHHHHHHHHHHHHHHHHHHHHHHHHHHHHHHHHHHHHHHHHHHHHHHHHHHHHHHHHHHHHHHHHHHHHHHHHHHHHHHHHHHHHHHHHHHHHHHHHHHHHHHHHHHHHHHHHHHHHHHHHHHHHHHHHHH------</t>
  </si>
  <si>
    <t>--HHHHHHHHHHHHHHHHHHHHHHHHHHHHHH-------HHHHHHHHHHHHHHHHHHHH-HHHHHHHHHH---HHH-----HHHHHHHHHHHHHHHHHH--HHHHHHHHHHHHHHHHHHHHH-----HHHHHHHHHHHHHHHHHHHHHHH-------------HHHHHHHHH-----HHHHHHHHHHHHHHHHHHHHHHH-------HHHHH----HHHHHHHHHHHHHHH---HHHEEEEE-----EEEEE--E</t>
  </si>
  <si>
    <t>---HHHHHHHHHHHHHHHHHHHHHHHHHHHHHHHHHHHHHHHHHHHHHHHHHHHHHHHHHHHHHHHHHHHHHHHHHHHHHHHHHHHHHHHHHHHHHHHHHHHHHHHHHHHHHHHHHHHHHHHHHHHHHHHHHHHHHHHHHHHHHHHHHHHHH----------HHHHHHHHHHHHHHHHHHHHHHHHHHHHHHHHHHHHHH----------------HHHHHHHHHHHHHHHHHHHHHHHHHHHHHHHHHHHHHHH</t>
  </si>
  <si>
    <t>--EEEEE---HHHHHHHHHHHHHHHH-----EEEEE--HHHHHHHHHHHHHH-----EEEEEEHHHHHHHHH---E---HHH--HHHHHHE-HHHHHH-EE--EE--EEEEEE--EEEEE----------HHHHHHHHHHH-----EEEE-----HHHHHHHHHHH-----EEEE---EEEEEEE---HHHHHHHHHHHHHHHH----------HHHHHHHHHH--EEEEEE-HHHHHHHHH----EEEE-----</t>
  </si>
  <si>
    <t>------------HHHHHHHHHHHHHHHHHHHHHHHHHHHHHHHHHHHHHHHHHHHHHHHHHHHHHHHHHHHHHHHHHHHHHHHHHHHHHHHHHHHHHHHHHHHHHHHHHHHHHHHHHHHHHHHHHHHHHHHHHHHHHHHHHHHHHHHHHHHHHHHHHHHHHHHHHHHHHHHHHHHHHHHHHHHHHHHHHHHHHHHHHHHHHHHHHHHHHHHHHHHHHHHHHHHHHHHHHHHHHHHHHHHHHHHHHHHHHH-----</t>
  </si>
  <si>
    <t>-EEEEE----HHHHHHHHH--------EEEEE-----EEEEE-------EEEEE------HHHHHHHHHHHHHHHHH----EEEEEE---HHHH-----------HHHHHHHHHHHH---EEEEE----HHHHHH----EEEE--HHHHHHHHHHH-----EEEEE-----HHHH--HHHH----EEEE--------------EE------EEEEEEEEE---HHHHHHHHHH-------EEEEEEEE-----HH</t>
  </si>
  <si>
    <t>----HHHHHHHHHH----EEE--EE----------HHHHHHHHHHHHH------HHHHEEEE--EEEEHHH-----HHHHHHHHHHHHHHHHH---------HHHHHHHHHHHH-HHHHHHHHHHHHHHHHHHHHH---EEE------------HHH------E-EEEEE---EEEEEEEEEEEE-----EEEE----------HHH-EEEEEE-----EEEEE----------------------EEEEEEEEE</t>
  </si>
  <si>
    <t>----EEEEEEE---HHHHHHHHHHHHHHHHHHH----EEEE----HHHHHHH-----HHHHHHHHH--EEEEEE---HHH----HHH-HHHHHHHHHHH--EEEEEEEEE-----HHH--E-HHHH---EEEEEEE-----------EE---EEEEEEEEEHHHHHHHHHHHHHHHH----EEEEEE-----HHHHHHHHHHHHHH------EEEEEEHHHHHHHHHH-HHH--EEEE-HHHHHHHHHHHH----</t>
  </si>
  <si>
    <t>----------------HHHHHHHHHHHHHHHHHHHHHHHHHHHHHHHHHHHHHHHHHHHHHHHHHHHHHHHH--------------------HHHHHHHHHHHHHHHHHHHHHHHHHHHHHHHHHHHHHHHHHHHHHHHHHHHHHHHHHHHHHHHHHHHHHHHHHHHHHHHHHHHHHHHHHHHHHHHHHHHHHHHHHHHHHHHHHHHHHHHHHHHHHHHHHHHHHHHHHHHHHHHHHHHHHHHHHHHHHHHHH--</t>
  </si>
  <si>
    <t>-----------------------EEEEHHHEE-----HHHHHHHHHHHHHHHHHHHH-----EEEEEE--EEEEEE-HHHHHHHHHH---EEEEEE----HHHHHHHHHHHHHH-----HHHHHHHHHHHHH----HHHHHHHH---HHHHHHHHHHHH--HHHHHHHH-----HHHHHHHH---HHHHHHHHHHHHH----HHHH------------------------</t>
  </si>
  <si>
    <t>--EEEE--------EHHHHHHHHHHHHHHHH---EEEE-E-----------HHHHHHHHHHH------EE---E------EHHH-HHHHHHHHHHHHHH--EEEE---HHHHHHHHHHH-----HHHH--HHHHHHHHH-----EEEE------EEEEEE---EEEEEEHHH----EEE-----E-HHHHHHHHHHH----EEEEEHHHHHHHHHHHHHHHHH-----EEEEE---E-----E--------EHHH</t>
  </si>
  <si>
    <t>-EEEEEE-----------HHHHHHHHHHHHHHHHHHHHHHHHHHHHHHHHHHHHHHHHHHHHH----------------HHHHHHHHHHHHHHHHHHHHHHHHHHHHHHHHHHHHHHHHHHHHHHHHHHHHHHHHHHHHHHHHHHHHHHHHHHHHHHHHHHHHHHHHHHHHHHHHHHHHHHHHHHHHHHHHHHHHHHHHHHHHHHHHHHHHHHHHHHHHHHHHHHHHHHHHHHHHHHHHHHHHHHHHHHHHHHHH</t>
  </si>
  <si>
    <t>-----HHHHHHHHHHHHHHHHHHHHH------------------E----E------HHHHHHHHHHHHHHHH---HHHHHHHHHHHHH----------------HHHHHHHHHHH-----------E-HHHHHHHHHHHHH-----HHHHHHHHHH-----HHHHHHHHHHHHHHHHHH----HHHHHH-HHH------HHHHHHH--HHH--------EHHHHHHHHHHHHHH---HHHHHHHHH-----HHHH</t>
  </si>
  <si>
    <t>--HHH----HHHHHHHHH-------HHHHHHHHHHH----EEEE--------HHHHHHHHHH------------EEEE---HHHHHHHHHHHHHH-----EEEE-----HHHHHHHHHH---EEEE-HHHHHHHHHH---------EEEEE-HHHHHH---HHHHHHHHHH-----EEEEE-----HHHHHHHHHH----EEEE---</t>
  </si>
  <si>
    <t>-----HHHHHHHH---HHHHHHHHHHH------------HHHHHHHHHHHHHHHHHHHHHHHHHH----------E---E-----HHHHHHHHHHH---------------EEEEE----EEEEE-----E----------------EEEEE---E--HHHHHHHHHHH------EEEEE--------HHHHHHHHH------HHH----EEEE-E----E-HHHHHHHHHHHHHH-----------EEEEEEEE</t>
  </si>
  <si>
    <t>-HHHHHHHHHHHHHHHHHHHHHHHHHHHHHHHHHHHHHHHHHHHHHHHHHHHHHHHHHHHHHHHHHHHH-----EEEE----------HHHHHHHHHHHHHHH-----------------EEEEE-----HHHHHHHHHHHHHHHHHHHHHHHHHHHHHHHHHHHHHHHHHHHHHHHHHHHHHHHHHHHHHHHHHHHHHHHHHHHHHHHHHHHHHHHHHHHHHHHHHHHHHHHHHHHHHHHHHHHHHHHHHHHHH</t>
  </si>
  <si>
    <t>-EEEE-----------EEEEE--EEEEE------HHHHHHH------------EEE-----HHHH--HHHHHH------EEE-HHHHHHHHHHHHHHHH--------HHHHHHHHH-EEE------EEE--EEEEEEE-------EEEEEEE--EEEEE----------------E-----EEEEE----------HHHHHHHHHHHHHHHHH---EEEEE-----HHHHHHHHHHH-HHH-----EEE--HHHH</t>
  </si>
  <si>
    <t>-EEEEEEEEE-----EEEEE-----EE--EE-------HHHHHHHHHHHHH----EEEEE---EEEE-----EEEEEEEEEE------------EEEEE-HHHHHHHE--HHHHHHHHHHHHH---</t>
  </si>
  <si>
    <t>----------------HHHHHH--HHHHHHHHHHHHHHHHHHHHHHHH-----HHHHHHHHHHHHHHHHHHHH------HHH--HHHHHHHHHHHHH---HHHH-----HHHHHHHHHHHHHHHHHHHHHHHHHHHHHHHHHHHHH------EEEEEE--EEEEEEEHHHHHHHHHHHHHHHHHHHHHHHHHH-EE---------------HHHHHHH----EE---HHHHHH--HHHHHHHHHHHHHHHHHHHH</t>
  </si>
  <si>
    <t>---------------HHHHHHHHHHHHHHHHHHHHHHHHHHHHHHHHHHHHHHHHHHHHHHHHHHHHHHHHHHHHHHHHHHHHHHHHHHHHHHHHHH-----HHHHHHHHHHHHHHHHHHHHHHHHHHHHHHHHHHHHHHHHHHHHHHHHHHHHHHHHHHHHHHHHHHHHHHHHHHHHHHHHHHHHHHHHHHHHHHHHHHHHHHHHHHHHHHHHHHHHHHHHHHHHHHHHHHHHHHHHHHHHHHHHHHHHHHHHH</t>
  </si>
  <si>
    <t>----------------HHHHH-HHHHHHHHHHHHHHHHHHHHH-HHHHHHHH------HHHHHHH------HHHHHHHHHHHHH-HHHHHHHHHHHHHHHHHHH-----HHHHHHHHHHHHHHHHHHHHHHH-------------E---HHHHHHHHHHHHHHHHHHHHHHHHHHHHHHH-------HHHHHHHHHHHHHHHHHHHHHHHHHH-HHHHH-----EE-HHHHHHHHHHHH-HHHHHHHHHHHHHHH</t>
  </si>
  <si>
    <t>--HHHHHHHHHHHHHHHHH----HHHHHHHHHHHHHHHH----HHHHH---HHHHH------HHHHHHHHHHHHH---HHHHHHHHH--HHHHHHH------HHHHHHHHH------HHHHHHHHHH-HHHH-----HHHHHHHHHHHHHHHHH---EEHHHHHHHHHHHHHHHH------EEEE-HHHH----EE--EEEEEE---HHHHHHHHH----EEEEEEE---EEEEEE----EEEEEEE-HHHHHHH</t>
  </si>
  <si>
    <t>-EEEEEE----HHHHH-E----------HHHHHHHHHH--------EEE---HHHHHHHHH-----EE-HHH-----HHH---EHHH--HHHHHHHH------------HHHHHHHHHHHHH-----EEEEE-HHHHHHHHHH-----------EEEEE---EEEEEE---------</t>
  </si>
  <si>
    <t>--------EEEEE--HHH-----------HHHHHHHHHHHH----EEE------E--------E-------HHH---HHHHH--------------E--HHHHHHHHHHHHHHHHHHHHHH--HHHHHHHHHHHHHHHHHHHHHHHHHHHHH------HHH--HHHH---HHHHHHHHHH-HHHHHHHHHHHHHHHHHHHHHHHHHHH---EEEEEEE-------HHHHH-HHHE-E-----E-EE--E------</t>
  </si>
  <si>
    <t>-EEE------EEE--------EEE------EEEEEE----EEEE----------</t>
  </si>
  <si>
    <t>----HHHH-HHH------------------EEE----HHHH----EEEEEEHHH----E--HHHHHHHHHHHHH----EEEE----HHHHHHHHHHHHH--EEEEEEE-----HHHHHHHHH---EEEEEE--HHHHHHHHHHHHHH--EEE-----HHHHHHHHHHHHHHHHHH-----EEEEE----HHHHHHHHHHHHHHHH-------EEEEEEEHHH-HHHH-----------HHH-------HHHHHHH</t>
  </si>
  <si>
    <t>------------HHHHHHHHHHHHH----EEEEEE-----HHHHHHHHHHHH---EEEEE--HHHHHHHHHHHHHH----EEEE---HHH-----EEEHHH-EEE-------HHHHHHHHHHHHHHHH---EEEEEEHHH------HHHHHH--E----------------------------------------------------------------------------------E-----------HHHHHH</t>
  </si>
  <si>
    <t>--------HHHHHHHHHHHHHH------EEEEEEEEEE--EEEEEEEEE------HHHHHHHHHHHHHHHHHH---EEEEEEEE-HHH------</t>
  </si>
  <si>
    <t>-EEEEEE--EEEEEE--HHH---E-HHHHHHHHHHHHHHHH-----EEEEEE-----E--E-HHH-------HHHH-HHHHHHHHHHH-----EEEEE--EEE-HHHHHH----EEEEE---EEE--HHHH-------HHHHHHHHH-HHHHHHHHHH---EEHHHHHHH----EEE-HHHHHHHHHHHHHHHH---HHHHHHHHHHHHHHHH--HHHHHHHHHHHHHHHH--HHHHHHHHHHH----------</t>
  </si>
  <si>
    <t>----------------------EEEEEE-EE----EE------HHH--HHHHHHHHHHHHHHHHHHHHHHHHH---EEE--HHH------------HHHHHHHHHHHHHHHHHH---EEEE------------HHHHHHHHHHHHHHHHHHHH------EEEEE-------HHHHHHHHHHHH---HHHHHHEEEE-------HHHHHHHHHHH---EEEEHHHHHH------HHHHHHHHHHH------EEE--</t>
  </si>
  <si>
    <t>---HHHHHHHHHHHHHHHHHHHHHHH------EEEE------HHHHHHH-----EEE--EEEEEE----------HHHH---EEE-----HHHHHHH------EEEE------HHHHHHHHH-----EEEEE---HHHHHHHHHHHHHH----EEE---HHHHHHHH---EEEEEEE-----HHH-------HHH----HHHHHHHHHHHHHHHHH--EEEEEEEEEEE----HHH-HHHHHHHHHH---EEEE-</t>
  </si>
  <si>
    <t>-EEEEEEE---HHHHHHHHHHHHHHHHHHH----EEEE----HHHHHHH-----HHHHHHHH---EEEEEE----------HHH-HHHHHHHHHHH--EEEEEEEEE-----HHH--E-HHHH---EEEEEEE-----------EE---EEEEEEEEEHHHHHHHHHHHHHHHH----EEEEEE-----HHHHHHHHHHHHHHH-----EEEEEEHHHHHHHHHH-HHH--EEEE-HHHHHHHHHHHHH----HH</t>
  </si>
  <si>
    <t>--EEEEEEEEEEEE--EEE-----</t>
  </si>
  <si>
    <t>--HHHH-----EEE----------EEEEEEHHH----E--HHHHHHHHHHHHH----------EEEE----HHHHHHHHHHHHH--EEEEEEE----HHHHHHHHH---EEEEE----HHHHHHHHHHHHHHHH--E-------HHHHHHHHH-HHHHHHHH------EEEEE----HHHHHHHHHHH------EEEEEEEHHH--------------------------HHH--EEEEE-HHHHHHHHHHHHHH</t>
  </si>
  <si>
    <t>-----------HHHHHHHHHHHHHHHHHHHH------------HHHHHHHHHHHHHHH------------------HHHHHHHHHHHHHHHHHHHHHHHHHHHHHHHHHHHHHHHHHHHHHHHHHHHHHHHHHHHHHHHHHHHHHHHHHHHHHHHHHHHHHHHHHHHHHHHH------------HHHHHHHHHHHHHHHHHHHHHHH-------------------HHHHHHHHHHHHHHHHHHHHHHHHHHHHH</t>
  </si>
  <si>
    <t>----------------------------------EEEE-----HHHHHHHHHH---EEEE---E----EE---HHHHHHHH-----EEEE--HHHHHHHHHHHHH-----HHHHHH-EEEE--HHHHHHHHH------EE----HHHHHHH-----EEEEEE------HHHHHHHHH--EEEEEE--EE--E-HHHHHHHHHHHH-----EEEE--HHHHHHHHHH---HHHHHHHHHH--EEEEE-HHHHHHHH</t>
  </si>
  <si>
    <t>----------EEE--EEE------EEEEE-------HHHHHHHHHHHHHH---EEEEE---HHHHHHHHHHHHHHHH------EEEE----HHHHHHH-HHHHHH--EEEE-------HHHHHHHHHHHHHHHHHH---EEEEEEHHH--HHHHHHHHHHHH-------HHHHHHHHHHHHHHHHHHHHHHH---HHHEEEEEE---HHHHHHHHHHHHHH----EEE-----EEHHHHHHHHHHHHHHHHH---</t>
  </si>
  <si>
    <t>----------EEEEEEE------HHHHHHHHHHHHHH---------HHHH---HHHHHH------EEEEEE----EEEEEE----HHHHHHHHHHH-----EEEEEE------HHHHHHHHHHHH-----EEEEEE-HHH---HHHHHHHHHHHHHHHHH---------EEE--HHHHHHHHHH---------HHHHHHHHHHHHHHHH------------EEE--EEEEE---EEEEEEE--E-EEE---EEEE</t>
  </si>
  <si>
    <t>--------------------------HHHHHHHHHHHHHHHHHHHHHHHHHHHHHHHHHHHHHHHHHHHHHHHHHHHHHHHHHHHHHHHHHHHHHHHHHHHHHHHHHHHHHHHHHHHHHHHHHHHHHHHHHHHHHHHHHHHHHHHHHHHHHHHHHHHHHHHHHHHHHHHHHHHHHHHHHHHHHHHHHHHHHHHHHHHHHHHHHHHHHHHHHHHHHHHHHHHHHHHHHHHHHHHHHHHHHHHHHHHHHHHHHHHHH</t>
  </si>
  <si>
    <t>----EEEEEEEEEE---HHHHHHHHHHHHHHH---EEEEEEEEEEEEE----EEEEEEEEEEEEE----</t>
  </si>
  <si>
    <t>---EEEEE------HHHHHHHHHHHH---EEEHHHHHHHHHHHHHHH------HHHHHHHHHHH-EEEE------EEEE--EE-HHH---HHHHHHHHHHH--HHHHHHHHHHHH-----EEEEE--HHHHH-----EEEEEE--HHHHHHHHH------HHHHHHHHHHHHHH-HHH-------EEEE-----HHHHHHHHHHHH--</t>
  </si>
  <si>
    <t>----------------HHHHHHHHHHHHHHHH---EEE-EEE--EEE----EEEEE-------EEEEEE---HHHHHHHHHHHHHHHHHH----HHHHHHHHHHHHHHHHH-HHHHHHHHHHHH---HHHHHHHHHHHHHHHHHHHHHHH-----------E--EEEEEEEEE--EEEEE-------HHHHHHHHHHHH---EEEEE--HHHHHHHHHHHHHHHHH------EEE------HHHHHHH------E</t>
  </si>
  <si>
    <t>-EEEEE---EEEEEE--EEEEE------EEEEEEEHHH--EE-------EEEE---E--------------------EEEE-HHHEE---E--EHHHH---EEE------EE--EEEEEEE---E----HHHHHHHEEEEEEEE--EEHHHHHH----HHHH-----EEEEEEEE--------EEEEEE--EEEEEEEHHHE---HHHHHHHHH----E----EEE--------E-----EEEEEE---EEEEEE</t>
  </si>
  <si>
    <t>-EEEEEEE---HHHHHHHHHHHHHHHHHHH----EEEE----HHHHHHH-----HHHHHHHHH--EEEEEE---HHH----HHH-HHHHHHHHHHHH-EEEEEEEEE-----HHH----HHHH---EEEEEEE---HHH-----EE----EE------HHHHHHHHHHHHHHHH----EEEEEE-----HHHHHHHHHHHHHHHH----EEEEEEHHHHHHHHHH-HHH--EEEE-HHHHHHHHHHHH-----HH</t>
  </si>
  <si>
    <t>----------------EEEEEEEE----HHHHHHHH---HHHHHHHHHHHHH----EEEEE-------HHHHHHHHHHHHHHH----EEEE---HHHHHHHHHH----EEEEEE-----HHHHHHHHHHHHHH--EEEEE-EE--EE---HHHHHHHHHHHHHHHH------HHHEEEE---------------HHHHHHHHHHHHHHH----EEEEEHHHHH----HHHHHHHHHHHHHHHHHH---EEEE-HH</t>
  </si>
  <si>
    <t>-----------HHHHHHHHHHHHH-----HHHHHHHHHHHHHHHHHHHH--------HHHHHHH-HHHHHHHHH--------EEEEE-------HHHHHHH----EEEEEE--HHHHHHHHHHHHHH----EEEEE--HHHH---------EEEEEEE----HHHHHHHHHHHEEEEEEEEEEE----HHHH--HHHHHHHH-EEEEEEEEEEE----EEEEEEEEEE-------------HHHH----</t>
  </si>
  <si>
    <t>---------HHHHHHHHHHHHHHHHHHHHHHHHHHHHHHHHHHHHHHHHHHHHHHHHHHHHHHHHHHHHHHHHHHHHHHHHHHHHHH----------HHHHHHHHHHHHHHHHHHHHHHHHHHHHHHHHHHHHHHHHHHHHHHHHHHHHHHHHHHHHHHHHHHHHHHHHHHHHHHHHHHHHHHHHHHHHHHHHHHHHHHHHHHHHHHHHHHHHHHHHHHHHHHHHHHHHH-------------------</t>
  </si>
  <si>
    <t>-------------E-HHHHHHHHHHHHHHHHHH------EEEEEE---HHHHHHHH-------EEEEEE-----------------E---------EEEEEEEEE---HHHHHHHHHHHH----EEEEEEEEE-HHH--------EEEEE-----EEE--E-E--E------EEE------</t>
  </si>
  <si>
    <t>-EEE------------E-EEEE--EEEEEEE--E-----E----HHHHHHHHHHHHHHHHHHH---HHHEEEEEEEE--HHHHHHHHHHHHHH------EEEEEE--E-HHH--EEEEEEEE--</t>
  </si>
  <si>
    <t>----------------------EEEEEE-EE----EE------HHH--HHHHHHHHHHHHHHHHHHHHHHHHH---EEE--HHH------------HHHHHHHHHHHHHHHHHH---EEEE------------HHHHHHHHHHHHHHHHHHHH------EEEEE-------HHHHHHHHHHHHH----HHH-EEEE-------HHHHHHHHHHH---EEEEHHHHHH------HHHHHHHHHHH-----EEEE--</t>
  </si>
  <si>
    <t>-----------HHHHHHHHHHHHH-----HHHHHHHHHHHHHHHH------------HHHHHHHHHHHHHHHHH--------EEEEE-------HHHHHHH----EEEEEE--HHHHHHHHHHHHHH----EEEEE--HHHH---------EEEEEEE----HHHHHHHHHHHEEEEEEEEEEE----HHHH--HHHHHHH--EEEEEEEEEE------EEEEEEEEE-------------HHHH----</t>
  </si>
  <si>
    <t>--------------HHH----HHHHHH-HHHHHHHH---HHHH-------EEEEE------HHHHHHHHHHH----EEEEEHHHHHH----HHHHHHHHHHHHHH-----EEEEE--HHHH-----------HHHHHHHHHHHHHHH--------EEEEEE--HHH--HHHH-------EEE-----HHHHHHHHHHH-----E-----HHHHHH--------HHHHHHHHHHHHHHH-----E-HHHHHHH--</t>
  </si>
  <si>
    <t>-EEEEE-----------EEEEE----HHHHHHHHHH----EEEE---HHHHH-------EEEE-E--E------E---HHHHHH------EEEEE---HHHHHHHHH----EEEEE----HHHHHHHHHHH---EEEEEE--E--E--HHHHHHHHHHHHHHHH----EE-HHHHHHHHHHHH---HHHHHH--HHHHHHHH-----HHHHH---------EEEEEEE--EEEEEE-</t>
  </si>
  <si>
    <t>-----------EEEEE---EEEEEE--EEEEEE--EEEEEEEE--EEEEEE--E----E--EE--EEE------HHHH---HHHHHH-EEEEEEEEEEEE-----E--EEEEEEEEEEEE-----------EEEEE-HHHHHHHHH-----E-HHHHHHHHHHHHH----</t>
  </si>
  <si>
    <t>-EEEEEEE-------HHHHHHHHHHH----EEEEEEE--HHHHHHHHHHHHHH--EEEE------HHHHH--EE-HHHHHH----EEEEE--EEEEE--HHHHHHHHHHH--------EEEE---HHHHHHHHHHHH----EEEE---HHHHHHHHHHH--EE--HHHHHH--EEEE---------------HHH-----EEEE--------HHHHHHHH---EEE--HHHHHHHHHHHHHHHH-----HHHHHH</t>
  </si>
  <si>
    <t>-----------EEHHHHHHHHHHHHHHHHHHHH---EEEE---EEEHHHHHHHH----HHHHH---EEE-----EEEE----HHHHHHHHHH--HHH----EEEEEEEEEE-----E--E--EEEEEEEEEE----HHHHHHHHHHHHHHHHH------EEEEEE---HHHHHHHHHHHHHHHHHHHHH--HHHHHH----HHHH-----HHHHHHHHHH----HHHH--HHHHHHHHHHHHHHHH----EEE--</t>
  </si>
  <si>
    <t>---EEEEEE-----HHHHHHHHHHHH----EEEE---HHHHHHHHHHHH-----EEEE------HHHHHHHHHHHH----EEEE--------------EEEE--------HHHHHH----------EEEEEE----HHHHHHHHHHH----EE-----HHHHHHHHHHHHHHHH----HHHHH--HHHHHHHHHH--HHHHHHHHHHHH------E------E--E-EEEE-----HHHHHHHHHH-------EE</t>
  </si>
  <si>
    <t>-EEE----EEEE--EEEE--EEEEE--------------EEE--HHHHHHHH--EEEEEEE----HHHHHHHHH------EEEEEE---HHHHHHHHHHHHHHHHH----EEEEE---HHHHHHHHH------E-----E---HHHHHHHHHHHHHH----EEEE----E--HHHHHHHHHHHHHHHHH----EEEEEEE-------------HHHH-HHHHHHHHHHHHHHHHHHH--------------EEEE</t>
  </si>
  <si>
    <t>-----HHHHHHHHHHHHHHHHHHHHH------EEEE------HHHHHHH-----EE------EEE----------HHHH---EEE-----HHHHHHH------EEEE------HHHHHHHHH-----EEEEE---HHHHHHHHHHHHHH----EEEE--HHHHHHHH---EEEEEEE-----------------EE-------HHHHHHHHHHHHH--EEEEEEEEEEE----HHH-HHHHHHHHHH---EEEE-</t>
  </si>
  <si>
    <t>-EEEEEE---EHHHH--E--------E-HHHHHHHHHH--------EEE---HHHHHHHHH-----EE-HHH-----HHH---E-----HHHHHHHHH-----------HHHHHHHHHHHHH-----EEEEE-HHHHHHHHHH-----------EEEEE---EEEEEE---------</t>
  </si>
  <si>
    <t>-EEEEE---HHHHHHHHHHHH-----EEEEE---HHHHHHHHHHHHHHHHH----EEEEE-HHHH----EEEE-----------HHHHHHHHHHHHHHHHHHHHHH----EEEE----HHHHHHHHHHHH---HHHEEE---HHHHHHHHHHHHHHH---HHHEEEEEEE------EEEEEEEEE--EEHHHH---------HHHHHHHHHHHH-HHHHHHHHH----HHHHHHHHHHHHHHH----EEEEEEEE</t>
  </si>
  <si>
    <t>---HHHHHHHHHHHHH------EEE-------HHHHHHHH---HHHEEEEEEEEE--EEEEEEEE----E-HHHHHHHH----EE--HHHHHHHH-----------------EEEEHHHHH---EEEE-----EEEEE-HHHHHHHH--EEE--E----------</t>
  </si>
  <si>
    <t>-----HHHHHHHHHHHHHHHHHHHHHHHHHHHHHHHHHHHHHHHHHHHHHHHHHHHHHHHHHHHHHHHHHHHHHHHHHHHHHHHHHHHHHHHHH------------------HHHHHHHHHHHHHHHHHHHHHHHHHHHHHHHHHHHHHHHHHHHHHHH------</t>
  </si>
  <si>
    <t>------HHHHHHHHHH------HHH---EE--HHHHHHHHHHH------EEEE-----HHHHHHHH----EEEEE--HHHHHHHHHH-----EEEEE--HHH--HHH----EEEEEE-----HHHHHHHHHHH--EEEEEEEEEHHHHHHH----------HHHHHHHHHEEEEEEEEE-HHHEE------EEEEEEEE------HHHHHHHHHHHH-----HHHHHHH----HHHHHHHHHH--------HHH-</t>
  </si>
  <si>
    <t>-EEEEEEE---HHHHHHHHHHHHHHHHHHH----EEEE----HHHHHHH-----HHHHHHHHH--EEEEEE---HHH--------HHHHHHHHH--EEEEEEEEE-----HHH----HHHH---EEEEEEE-----------EE----EE------HHHHHHHHHHHHHHHH----EEEEEE-----HHHHHHHHHHHHHH------EEEEEEHHHHHHHHHH-HHH--EEEE-HHHHHHHHHHHHH----HHH-</t>
  </si>
  <si>
    <t>---HHHHHHHHHH--E-------HHHHHHHHHHHHHH---------EEEEEEEE--HHHHH--------HHHHHHHHHHH---HHHHHHHH--EEEEEEEEE----------EEE-----------------HHHHHHHHHHHHHHHHHHHH----EEEEEEE---HHHHHHHHHHHHH---HHHH--------HHHHHHHHHHHHHHH--------HHHHHHHH--HHHHHHHHHHHHHHH----EEE--HHHH</t>
  </si>
  <si>
    <t>-EE---------HHHHHHHH--------HHHHHHHHHHHHHHHHHH------EEEEE---HHHHHHHHHH------EEEEE--HHHHHHHHHHHH----EEEEE--------HHHHHHHHHH----EEEEE-EE----EE--HHHHHHHHHHH--EEEEE-----------HHHH---EEE-------------EEEEE-HHHHHH----------HHHHHHHH----------HHHHHHHHHHHHHHHHH-HHH</t>
  </si>
  <si>
    <t>-EEE----EEEE--EEEEEEEEEEE--------------EEE--HHHHHHHH--EEEEEEE----HHHHHHHHH--------EEEE---HHHHHHHHHHHHHHHHHH---EEEEE---HHHHHHHHH------E-----E---HHHHHHHHHHHHHHH---EEEE-------HHHHHHHHHHHHHHHHH-----EEEEEE-----------HHHHHHHHHHHHHHHHHHHHHHHHHH--------------EEEE</t>
  </si>
  <si>
    <t>-----HHHHHHHHHHH-----HHHHHHH----HHHHHHHHH--HHHHH-----HHHHHHHHHHHHHHH---HHHH--HHHHHHHHHHHHHHHHHHHHHHHHHHHH---HHH---------HHHHHHHHH---HHHHHHHHH----HHHHHHHHHH-----HHHHHHHHHHHHHHHHH---------HHHHHHHHHHHHHHHHHHHH-------HHH----------HHHHHHHH---HHHHH-------HHH---</t>
  </si>
  <si>
    <t>---EEEEE------HHHHHHHHHHHH---EE--HHHHHHHHHHHHHH--------HHHHHHHHH-EEEE------EEEE--EE-HHH---HHHHHHHHHHH--HHHHHHHHHHH------EEEEE--HHHHH-----EEEEEE--HHHHHHHHHH-----HHHHHHHHHHHHHHHHHH-------EEEE-----HHHHHHHHHH----</t>
  </si>
  <si>
    <t>--------HHHHHHHHHHHHHHH-----EEEEEEEEEE--EEEEEEEEEE----EHHHHHHHHHHHHHHHHHH---EEEEEEEEE---------</t>
  </si>
  <si>
    <t>--HHHHHHH-------------------E-----HHHHHHHHHH-----E-----HHHHHHHHHHHHHH---EEEEE--HHHHHHHHHH-------EEEEE----HHHHHHHHH-------EEEEE---HHHHHHH----EEEEEEE-----------HHHHHHHHHHH--EEEEE-HHH-------HHHH---EEEEE-------------EEEEE----HHHH-HHHH---------HHHHHHHHHHHHHHHH</t>
  </si>
  <si>
    <t>--EEEEEE-HHHHH---HHHHHHHHHHH--EEEEEEEE---HHHHHHH-HHH-----HHHHHHHH----EEEEEEE---HHHHHHHHH----HHH-----HHHHH--------EEE---HHHHHHHHHHH--HHH--</t>
  </si>
  <si>
    <t>--------------EEEE----EEEE---HHH-EEE-</t>
  </si>
  <si>
    <t>--EEEEEEEEEEEEEEEEEEEEEEEE-----------</t>
  </si>
  <si>
    <t>-----------EEEHHH-EEE-HHHHHHHHHHHHHHHHHH--------EEEEE----HHHHHHHHHHHH---EEEEEEEE---HHHHHHHHHHHHHHHH-----EEEEEHHHHH---HHHHHHHH---HHHHHHHHHHHHHHHHHHH----EEE----HHHHHHHHHHHHH------------EE--E--E-EEE-------HHHHHHHHHH---------------HHHHHHHHHHHHHHHH---HHHHHHHHH</t>
  </si>
  <si>
    <t>-EEEEEE--HHHHHHHHHHHHH----EEEE---EEEEEE----------EEEE--HHHHHHHHHHH---EEE--EEEE----------EEEE------------HHHHHHHHHHHHH-----EEEEE-----HHHHHHHH---EEEEEE----HHHHHHHHHHH-----EEEE--HHHHHHH--EEEEEEE--HHHHHHHHHHHHHHEEEEEEEEEEEEEHHHHHHHHHHHHH---EEEEEEEE--EEEEEEE-</t>
  </si>
  <si>
    <t>-EEEEEE---HHHHHHHHHHHH----EEEEE-----------------------HHHHHHHHHHHHHH---EEEE----EEEE----EEEE----EEEEEEEEE------HHHHHH---EE--EE------E-----EEE-HHHH------HHHHHHHHHHHHHHHHHHHH---------</t>
  </si>
  <si>
    <t>--HHHHHHHHHHHHH----------EE--------EEEE--HHHHH----HHHHHHHHHH-------EEEEEEE--EEEEEE-HHHHHHHHH--------EEEEEEEE----------EHHHHHHHHHHHHHHHHHHH--EEEEEEEEE----HHHHHHHHHHHH----------HHHHHHHHHHHHHH----HHHHHHHHHHHHHHH----HHHHHHHHHHHHHHHHH------EEEEHHHHHH--HHHHHHHH</t>
  </si>
  <si>
    <t>-HHHHHHHHHHHHHHHHHHHHHHHHHHH-----------HHHHHHHHHHHHHHHHHHHHHHHHHHHHHHHHHHHHHHHHHHHHHHHHHHHHHHHHHHHHHHHHHHHHHHHHHHHHHHHHHHHHHHHHHHHHHHHHHHHHHHHHHHHHHHHHHHHHHHHHHHHHHHHHHHHHHHHHHHHHHHHHHHHHHHHHHHHHHHHHHHHHHHHHHHHHHHHHHHHHHHHHHHHHHHHHHHHHHHHHHHHHHHHHHHHHHHHH</t>
  </si>
  <si>
    <t>------HHHH--HHHHHHHHHHHHHHHHH-HHHHHHHHH-----HHHHHHHHHH--------HHH------HHHHHHHHHHHHHH-HHHHHHHHHHHH--HHHHHHH--HHHHHHHHHHHH-----EEEE----------------EEE----EEEEEEEEEEEE------EEEEEEE-----EEEEEEE-----EEEEE---E-------EEEEEEEEEEEEHHHE-------HHHHHHHHHHHHHHHHHHHHH</t>
  </si>
  <si>
    <t>--HHHHHHHHHHHHHH---HHHHHHHHHHHHHH--------EEEEE-------HHHHH----EEEEEE--HHHHHHHHHH-------EEEEE------------EEEEEEE--HHH---HHHHHHHHHHHEEEEEEEEEEEEEE---HHHHHHHHHHHHHHHH-------HHHHHHHHHHHHHHH-----EEEEEEEEEEEE-HHHHHHHHH----HHH----HHHHHHHHHHHHHHHHHH-------EEEEEEE</t>
  </si>
  <si>
    <t>-------------------------------EEEEE---EEEEHHHHHHHHHHHHHH-----EE-------EE-------------------EEEEE---EEEE-EE---HHHHHHHHHHHHH-----EEEEE--E-----</t>
  </si>
  <si>
    <t>---EEEEE----HHHHHHHHHHHHHHHHH--EEEEEEEE-----------------HHHHHHHHHHHHHHHHH---HHHEEEEE--HHHHHHHHHHH----EEEEE-------------HHHHHHHHH----EEEE-</t>
  </si>
  <si>
    <t>---EEEEEEEE--EEEEEE--------EEEE----EEEEEEE----EEEEE---HHH-----EEEE------EEE-------EEE-------------------------------EEEEE------EE----EEEEE------EEEE------EEEEEE---EEE------EEE----EE---EEE---------EEE----E-----HHHHHH---E---EEEEE------HHHHHHHHHH-----EEEEE--</t>
  </si>
  <si>
    <t>-----EEEEEEEE------HHHHHHHHH-----------------EEEEEEE--EEEEEEE---------HHHHHHHHHHHHH-----EEEEEEE------HHHHHHHHHHHHH-----EEEEEE-HHH---HHHHHHHHHH-----EEEE-----HHHHHHHHHHHH----E-----------E---HHHHHHHHHHHHHHH-----HHHH-EEEEEEEEEE---EEEEEEEEEE--HHHHHHHH-HHHHHHHH</t>
  </si>
  <si>
    <t>--------EEEEE---------HHHHHHHHHHHHHHHHHHHHHHHHHHHHHHHHHHHHHHHHHHHHHHHHHHHHHHHHHHHHHHHHHHHHHHHHHHHHHHHHHHHHHHHHHHHHHHHHHHHHHHHHHHHHHHHHHHHHHHHHHHHHHHHHHHHHHHHHHHHHHHHHHHHHHHHHHHHHHHHHHHHHHHHHHHHHHHHHHHHHHHHHHHHHHHHHHHHHHHHHHHHHHHHHHHHHHHHHHHHHHHHHHHHHHHHHH</t>
  </si>
  <si>
    <t>-EEEEEE---EHHHHH-E--------E-HHHHHHHHHH--------EEE---HHHHHHHHH-----EE-HHH-----HHH---EHHH--HHHHHHHH------------HHHHHHHHHHHHHH----EEEEE-HHHHHHHHHH-----------EEEEE---EEEEEE---------</t>
  </si>
  <si>
    <t>---EEEEEEE-----HHHHHHHHHHHHHH----EEEEE--------HHHHH------HHHHHHHHHHHHHHHHHH-HHHHHH---EEEEE--HHHHHHH--------HHHHHHHH----------EEEEEE--HHH---------------HHHHHHHHHHHHHHHHH----EEEEE----HHHHHHHHHHHHHHH--</t>
  </si>
  <si>
    <t>--------------------------------------------------------------------------------------------------E--HHHHHHHHHHHHHH----EE-----EEEHHHH----------HHHHH---EEEE------E-----E----EEE----HHHHHHHHHH----EEEEEEEEEE-----E--E--EEEEEEEEEEE----HHHHHHHHHHHHHHHH-----EEEEE</t>
  </si>
  <si>
    <t>-EEEEEE--HHHHHHHHHHH------EEEEEE----HHH--EE------HHHHHHHHHHH---EEEE---HHHH--HHHHHHHH---EE---HHHHHHHH-HHHHHHHHHH----E--EEEE--HHHHHHHHHHH---EEEE----------EEE--HHHHHHHHHHH--------EEEEE-----EEEEEEEE----EEE---EEE--EEE---EEEE----EEEE-----HHHHHHHHHH-HHHHHHHHHH--</t>
  </si>
  <si>
    <t>-EEEEEEEEE-----HHHHHHHHHHHHHHHHHH-----HHHEEEEEEEE---------HHHHHH-------EEEEE----------EEEEEEEEE----HHH---EE-HHHHHH--------</t>
  </si>
  <si>
    <t>-----HHHHHHHHHHHH---HHHHHHHHHHHH------HHHHHHHHHHHHH---HHHHHHHHHHHHHH----HHHHHHHHHHHHHHHH----HHHHHHHHHHHHHHHHHHHHH----HHHHHHHHHHHHH---HHHHHHHHHHHHHH---HHHHHHHHHHHHHH--HHHHHHHHHHHHHH----HHHHHHHHHHH----------------------</t>
  </si>
  <si>
    <t>-HHHHHHHHHHHHHHHHHHHHHHHHHHHHHHHHHHHHHHHHHHHHHHHHHHHHHHHHHHHHHHHHHHHHHHHHHHHHHHHHHHHHHHHHHHHHHHHHHHHHHHHHHHHHHHHHHHHHHHHHHHHHHHHHHHHHHHHHHHHHHHHHHHHHHHHHHHHHHHHHHHHHHHHHHHHHHHHHHHHHHHHHHHHHHHHHHHHHHHHHHHHHHHHHHH------</t>
  </si>
  <si>
    <t>-------EEEE---HHHHHH-E----EE------------HHHHHHHHHHHHHHHHH------EEEE-----HHHHHHHHHHHH----EEEE----HHH--E----------------HHHE--HHHHH----EEE---HHHH-------------E----EE--HHHHH----HHHHH------EEEEE----HHHHHHHHHHHH---EEEE---HHHHHHH-----E-</t>
  </si>
  <si>
    <t>-----------------------------------------------------------------------------------------------------HHHHHHHHHHHHHH----EE-----EEEHHHH-----------HHHH---EEEE------E-----E----EEE-----HHHHHHHHH----EEEEEEEEEE-----------EEEEEEEEEEE----HHHHHHHHHHHHHHHH-----EEEEE</t>
  </si>
  <si>
    <t>--------EEEE--------------HHHHHHHHHH--EEEEE----HHH---HHHHHH---EEE----------EEE------HHHH-------EEEE---HHHHHHHHHHHHH---EEEEHHH----HHHHHH-HHHHHHHHHHHHHHHHHHHH-------EEE--EEE---EEEEE---HHHHHHHHHHHH---EEEEE---HHHHHHHH----EE------------------HHHHHHHHHHHHHHHH--</t>
  </si>
  <si>
    <t>---------EEEE-------EEEEEEEE----HHHHHHHHHHHH----E--EEEEE--------------E---HHHHHHHHH---EE-------EEEE-------EEEEHHH---E--EEE-----EEEEE---------EEEE--E----HHHH--------EE----------EEEEEE----------EEEEEEE-------HHHHHHHHHHHHHHHHH--------------------------------</t>
  </si>
  <si>
    <t>------------HHHHH-----HHHHHHH---HHHHHHHHHH--HHHHHHHHHH----HHHHHH----HHHHHH------HHHHHHHHH---HHHHHHHHHHHH----HHHHHHHH---HHHHHHHH---------HHH-------EEE---EHHHHHHHHHHHHHH-----EEEEE----EEEEEEEHHHHHH-----E-----E------E------HHHHHHHHH---EEEEE----EEEEEEEHHHHHH--</t>
  </si>
  <si>
    <t>-EEEEEEEEE-----HHHHHHHHHHHHHHHHHH-----HHHEEEEEEEE--------HHHHHHH-------EEEEE----------EEEEEEEEE----HHH---EE-HHHHHH----------------</t>
  </si>
  <si>
    <t>-------HHHHHHHHHHHHHHHHHHHHHHHHHHHHHHHHHHHHHHHHHHHHHHHHHHHHHHHHHHHHHHHHHHHHHHHHHHHHHHHHHHHHHHHHHHHHHHHHHHHHHHHHHHHHHHHHHHHHH------</t>
  </si>
  <si>
    <t>-EEEEE--E--HHHHHHHHHHHHHHHHH--EEEEE-----------HHHHHHHHHH---EEE----------HHHHHHH--EE-----------E-EEEEEE--EEEEEEEEE----------HHHHHHHHHHH----EEEEEEE---HHHHHHHHHHHE--E-EEEEE-----E---EE-----EEE-----EE----E--E-HHHHHHHHHH-------E-----EEEEEEEEEE--EEEEEEEEEEE--</t>
  </si>
  <si>
    <t>---HHHHHHHHHHHHHHHHHHHHHHH------------------E----E------HHHHHHHHHHHHHHHH---HHHHHHHHHHHHHH---------------HHHHHHHHHHH-----------E-HHHH--HHHHHHH-----HHHHHHHHHH-----HHHHHHHHHHHHHHHHHH----HHHHHH-HHH------HHHHHHH--HHH--------EHHHHHHHHHHHHHH---HHHHHHHHH-----HHHH</t>
  </si>
  <si>
    <t>----HHHHHHHHHHHHHHH-----HHHHHHHHHHHH-----HHHHHHHHHHHH----HHHHHHHHHHHHHHHHHHHHHHHHHH---EE--EE-HHHH--HHHHHHHHHHHHHHHHHHHHHHHH-----HHHHHHHHHHHHHHHHHHHHHHHHHH-------HHHHHHHHHHH-HHHHHHHHHHHHHHH------HHHHHHHHHHHHHHHHHHHHHHH-----------HHHHH----HHHHHHHHH--HHHHHHH</t>
  </si>
  <si>
    <t>----------------HHHH--HHHHHHHHHHHHHHHHHHHH-HHHHHHHH------HHHHHHH------HHHHHHHHHHHHH-HHHHHHHHHHHHHHHHHH------HHHHHHHHHHHHHHHHHHHHHHH-------------E---HHHHHHHHHHHHHHHHHHHHHHHHHHHHHHH-------HHHHHHHHHHHHHHHH-HHHHHHHHH-HHHHH-----EE-HHHHHHHHHHHH-HHHHHHHHHHHHHHHH</t>
  </si>
  <si>
    <t>----------------------------------HHHHHHHHHHHHHH-------HHH--HHHHHHHHHHHH-HHHH--HHHHH---EEE------EEEEEEEEEEEE-----EEEEEEEEEEE---EEE-HHHHHHHHHHHH--EE-HHHHHHHHHHHHHHHH---EEEEEEEEEEHHHH---------EEEEEEEEEHHHH-HHHHHHHHHH------</t>
  </si>
  <si>
    <t>-----HHHHHHHHHHHHHHH-------------EEHHH--------EEEEEEEE------EEEEEEE------EEEEE----EEEEE--------</t>
  </si>
  <si>
    <t>-----HHHHHHHHHHHHHHHHH-------------------------------------------------------------------------</t>
  </si>
  <si>
    <t>---EEEEE------HHHHHHHHHHHH---E---HHHHHHHHHHHHHH------HHHHHHHHHHH-EEEE------EEEE--EE-HHH---HHHHHHHHHHH--HHHHHHHHHHHH-----EEE--EE--EE------EEEEEE--HHHHHHHH-------HHHHHHHHHHHHHH-HHH-------EEEE-----HHHHHHHHH-----</t>
  </si>
  <si>
    <t>---------HHH---EEEE---HHHHHHHHHHH-EEEEEEE-HHH--EEEEEE--EEEEEE-----HHHHHHHHHHHHHH---EEEEEEEEEE---------EEEEEEEEEE-HHHHHH-----------HHHHHHHHHHHHH----EEEEEEEEE-------HHHHHHHH---EEEEE--HHHHHHHHHHH--EEEEEEEEEEE--------HHHHHHHHHHHHHHHHHHH---</t>
  </si>
  <si>
    <t>-EEEEEE----HHHHH-E----------HHHHHHHHHH--------EEE---HHHHHHHHH-----EE-HHH-----HHH---E-----HHHHHHHHH-----------HHHHHHHHHHHHHH----EEEEE-HHHHHHHHHH-----------EEEEE---EEEEEE---------</t>
  </si>
  <si>
    <t>-----EEE--------HHHHHHHHHH----EEE---EEHHHHHH--HHHHH---HHH--EEEEEE---HHHHHHHHHHHHH----EEEEEE----HHHHH---HHHHHH-HHHHHHHHHHHHHH----EEEEEE--E-----HHHHHHHHHHHHH----EEEEE---E----------------HHHHHHHHHH----EEEEE-----HHHHHHHH----EEEE-HHHHH-HHHH--HHHH---------HHHHH</t>
  </si>
  <si>
    <t>-EEEEEEEE---HHHHHHHHHHHH-HHHHH---EEEEEEEEE-----------HHHEE----------EEEE-----HHHHHHHHHHHH----EEE--HHHHHH-HHHHHHHHH---EE-HHH-------HHHHHHH---EEEEEEEE--HHHHHHHHHHH----HHHHHHHHHH--------HHHH--HHHHHHHHHHHHHH------HHH-EE-------HHHHHHHHH--EEEEEEEEEEEE--EEEEEEEE</t>
  </si>
  <si>
    <t>-HHHHHHHH-------HHHHHHHHHHHHHHHHHHHHHHHHHHHHHHHHHHHHHHHHHHHHHHHHHHHHHHHHHHHHHHHHHHHHHHHHHHHHHHHHHHHHHHHHHHHHHHHHHHHHHHHHHHHHHHHHHHHHHHHHHHHHHHHHHHHHHHHHHHHHHHHHHHHHHHHHHHHHHHHHHHHHHHHHHHHHHHHHHHHHHHHHHHHHHHHHHHHHHHHHHHHHHHHHHHHHHHHHHHHHHHHHHHHHHHHHHHHHHHH</t>
  </si>
  <si>
    <t>--------EEEEE--HHHH-----------EHHHHH------------------HHHHHHHHHHHHHHH---EEEEE--HHHH---------HHHHHHHHHHHHHHHH---EEEEEEE----EHHHH---HHH-HHHHHHHHHHHHHHHHHH-----EEEEEE-HHHHHHHHH-----------HHHHHHHHHHHHHHHHHHHHHHHH----EEEEEEE---EE---HHHHHHHHHHH----HHHH---------</t>
  </si>
  <si>
    <t>--HHHHHHHHHHHHHHHHHHHHHHH------------------------------HHHHHHHHHHHHHHHHHHHHHHHHHHHHHHHHHHHHHHHHHHHHHHHHHHHHHHHHHHHHHHHHHHHHHHHHHHHHHHHHHHHHHHHHHHHHHHHHHHHHHHHHHHHHHHHHHHHHHHHHHHHHHHHHHHHHHHHHHHHHHHHHHHHHHHHHHHHHHHHHHHHHHHHHHHHHHHHHHHHHHHHHHHHH------------</t>
  </si>
  <si>
    <t>----EEEEE-----HHHHHHHHHHH----------EEEEEE--HHHHHHHHHHHHHHH------EEEEEEE--HHHH-----EEEE-----------HHHHHHHHHHHHHHHHHHHHHH-----EEEE----HHHHHHHHHH------HHHEEE--HHHHHHHHHHHHHHH---HHHEE--EEEE------EEE----EE--EEHHH---HHHHHH-HHHHHHHHHHHHHHHH----HHHHHHHHHHHHHHHH-E</t>
  </si>
  <si>
    <t>---HHHHHHHHHHHHHHHHHHHHHH-----HHHHHHHHHHHH-----------HHHHHHHHHHHHHHHHHHHH---HHHHH--HHHHHHHHHHHHHHHHHHHHHHHHHH---HHHHHHHHHHHH---HHHHHHHHHH------HHHHHHHHHHHHHHHHHHHHHHHHHHHHH-----HHHHHHHHHHHHHHHHHHHHHH-------HHH-----HHHHHHHHHHHHHHHHHHH---HHHHHHHHHHH----HHHH</t>
  </si>
  <si>
    <t>-------HHHHHHHHHHHH---HHHH----------HHHHH-------HHHHHHHHHHHHHHH----------EEEEEE------HHHHHHHHHHHHH--HHHEEEEEHHH------HHHHH-------------HHHHHHHH----EEEEE-HHH--HHHHHHHHHHHHH-EEE-----EEE----EEEEE----HHHHHHHHHH---HHHHHHHHHHHHHHH--HHHH----EEEE-----HHHHHHHHHHH-</t>
  </si>
  <si>
    <t>-EEEEE-------HHHHHHHHHHH---EEEEEEE----------------EEEEE-----------EEEEE--HHHHHHHHHHH-----EEEEEEEE----HHHHHH-HHHHHHHHHHH---EEEEEEE--------HHHHHHHHHHHHHHH-------EEEEE-------EEE-E-----EE--EEEEE-----EEEEE--EE-------EHHHHHH---EEEEEE----E------------</t>
  </si>
  <si>
    <t>-EEEEEEEEE--HHHHHHHHHHHHHHHH------EEEEEE---EEEE-----HHHE---HHHHHH---EEEE------EEEE---EEEEEEE------HHHHHHHHHHHHHHHHHH-----E-------EEE--EEEEEEEEEEE--EEEEEEEEE----HHHHHHE--------EE--HHHHH-----HHHHHHHHHHHHHHHH--EE-</t>
  </si>
  <si>
    <t>----------------HHHHHHHHHHHHHHHH---EEE-EEE--EEE----EEEEEE--EEEEEEEEEE---HHHHHHHHHHHHHHHHHH----HHHHHHHHHHHHHHHHH-HHHHHHHHHHHH---HHHHHHHHHHHHHHHHHHHHHHHHH------------EEEEEEEEE--EEEEE-------HHHHHHHHHHHH---EEEEE--HHHHHHHHHHHHHHHHH------EEE------HHHHHHH------E</t>
  </si>
  <si>
    <t>----------------HHHH--HHHHHHHHHHHHHHHHHHHH-HHHHHHHH------HHHHHHH------HHHHHHHHHHHHH-HHHHHHHHHHHHHHHHHHH-----HHHHHHHHHHHHHHHHHHHHHHH-------------E---HHHHHHHHHHHHHHHHHHHHHHHHHHHHHHH-------HHHHHHHHHHHHHHHHHHHHHHHHHH-HHHHHH----EE-HHHHHHHHHHHHHHHHHHHHHHHHHHHHH</t>
  </si>
  <si>
    <t>-HHH-------EEEE-E------E-EHHH-------EEEEEE------E----HHH-EEEEE--HHH--HHHH---E--EEEEE-E-----EE--EEE----EEE------EEEHHH--EEEE--------EE-EEEE--EEEE------------</t>
  </si>
  <si>
    <t>--------------HHHHHHHHHHHHHH-----EE-----------HHHHHHHHHHHH------------HHHHHHHHHHHHH-------HHHEEEE-HHHHHHHHHHHHH-----EEEEEE----HHHHHHHH---EEEEEE--HHH-----HHHHHHH----EEEEEE------------HHHHHHHHHHHHH---EEEE-------E-------HHH-----EEEEEE------------EEEE--HHHHHH</t>
  </si>
  <si>
    <t>-EEEEEEEEE-----HHHHHHHHHHHHHHHHH---EEEEEEEEEEEEEEEEE--EEEEEEEEEEEEE-HHHHHHHHHHHH----EEEEEEEE---------</t>
  </si>
  <si>
    <t>---HHHHH---EEEEEE--EEEEEEE--HHHE----EE-HHHHHHHHHHHHHHHHH----EEEEEEEEEE----E---EEEEEEEEEEE---EEEEEEEEEE--EEEEEEEEEEEE--------------------</t>
  </si>
  <si>
    <t>----HHHHHHHHHHHHHHHHHHHHHHHHHHHHHHHHHHHHHHHHHHHHHHHHHHHHHHHHHHHHHHHHHHHHHHHHHHHHHHHHHHHHHHHHHHHHHHHHHHHHHHHHHHHHHHHHH-------------------</t>
  </si>
  <si>
    <t>-EEEEEE----HHHHH-E----------HHHHHHHHHH--------EEE---HHHHHHHHH-----EE-HHH-----HHH---E-----HHHHHHHH------------HHHHHHHHHHHHH-----EEEEE-HHHHHHHHHH-----------EEEEE---EEEEEE---------</t>
  </si>
  <si>
    <t>----------------------EEEEEE---HHHHHHHHHHHHHHH--EEEEEE--HHHHHHHHH---------EEEE--HHHHHHHHH---E----HHHH-------------EEEEEEEEEEEE------HHH----HHHHHHHHHH------EEE----HHHHHHHHHHHHHH-HHHHHHHHHHHH----EE---HHHHHHHHHH----EEEEEHHHHHHHHHH----EEE------HHH-EEEEEEEEE--</t>
  </si>
  <si>
    <t>------------EEEEEEE-------HHHHHHHHHHHHH-----EEEEEEE------HHH---------EE-----EE--HHHHHHHHH-----HHHEEEHHHHHHHHHHHHH-------------HHHHHHHHHHHHHHHH----EEEEEE---------HHHHHHHH-HHHHH----EEEEEEEE--E------E--HHHHHHHHHHHH------EEEEEE-----HHHHHHHHHHH---HHHEEEEE-----</t>
  </si>
  <si>
    <t>----HHHH-HHH------------------EEE----HHHH----EEEEEEHHH----E-HHHHHHHHHHHHHH----EEEE----HHHHHHHHHHHHH--EEEEEEE-----HHHHHHHHH---EEEEE---HHHHHHHHHHHHHH--EEE-----HHHHHHHHHHHHHHHHHH-----EEEEE----HHHHHHHHHHHHHHH--------EEEEEEEHHH-HHHH-----------HHH-------HHHHHHH</t>
  </si>
  <si>
    <t>--------EEE-E--EEEEEEEEEEEEEEE--EEEEEEEE--E----EEEE----EEEEEEEE-----E--EEE--------------E----EEEEEEE------EEEEEE------HHHHHH----EEEEE--HHHH-HHHH--EEEEEEEEEE-EE--EE----HHHHHH-----EEEE--EE--EEE----EEEEEEEE------EEEEE--E-EEEEEE--EEEEEEEEE--EEE----EEEEEEE----</t>
  </si>
  <si>
    <t>----------------HHHHHHHHHHHHHHHH---EEE-EEE--EEE----EEEEEE--EEEEEEEEEE---HHHHHHHHHHHHHHHHHH----HHHHHHHHHHHHHHHHH-HHHHHHHHHHHH---HHHHHHHHHHHHHHHHHHHHHHH-----------E--EEEEEEEEE--EEEEE-------HHHHHHHHHHHH---EEEEE--HHHHHHHHHHHHHHHHH------EEE------HHHHHHH------E</t>
  </si>
  <si>
    <t>--HHH----HHHHHHHHH-------HHHHHHHHHH-----EEEE------HHHHHHHHHHHH------------EEEE---HHHHHHHHHHHHHH-----EEEE------HHHHHHHHH---EEEE-HHHHHHHHHH---------EEEE--HHHHHH---HHHHHHHHH------EEEEE-----HHHHHHHHHH----EEEE---</t>
  </si>
  <si>
    <t>-EEE----EEE----E---EEEEEE--EEEEEE-----EEEEEEE----EE-HHHH---E---EEEE---EEEEEE-HHH--HHHHHHHHHHHHHHHHHHHHHHHHH----HHHHHHHHHHHH-----EEEE--EEEEE--HHHHHH-----HHHHHHHHHHHHHH--EEEE--EEEE--HHHHHHHH-------</t>
  </si>
  <si>
    <t>--EE---------HHHHHHHH--------HHHHHHHHHHHHHHHHHH----EEEEEE--HHHHHHHHHHHH-----EEEEEE--HHHHHHHHHHHH---EEEEEE------------------EEEEE-EE----EE--HHHHHHHHHHH----EEEEE----E--E----HHH---EEEEE----------EEEEEE-HHHHH----------HHHHHHHH----------HHHHHHHHHHHHHHHHHHHHHHH</t>
  </si>
  <si>
    <t>---HHHHHHHHHHHHHHHH------HHHHHHHH---HHHHHHHH--HHHHHHHHHHHHHHHHHHHHHHHH----HHHHHHHHHHHHHHHHHH-HHHHHHHHHHHHH--HHHHHHHHHHHHHHHHHHHHHHHHHHH---E----HHHHHHHHHHHHHHHHHH--------HHHHHHHHHHHHHH--E----</t>
  </si>
  <si>
    <t>-EE-EE---E-----E-HHHHHHHHHHHHHH----EE------HHH--HHHHHHHHH--------EEEE----HHHHHHHHHHHHHH---EEEE------HHH---HHHHHHHHHHHH--EEEEE-HHHH-----HHHHHHH-----EEEEEE----HHHHHHHHHH----EEEE--HHHHHHHHH----EEE-HHHH--HHHHHHHHHHHH---HHHHHHHHHHHHHHHHHHHHHHHHHHHHHHHH--------</t>
  </si>
  <si>
    <t>---EEEE------HHHHHHHHHHHH-------HHHH---EEEEE---HHHHHHHHHH-E--E---EE--EEEEEE---------------HHHHHHHH---EEEEEEE---------------HHHHHHHHHHHHHHHHHHHHHHHHHHHHHHHHH-HHHHHHHHHHHHHHHHHH----HHH----HHHHHHHHH---HHH--EEEEEE--HHH-------HHHHHHHHHHHHH--EEEEE-HHHHHHHH---HH</t>
  </si>
  <si>
    <t>---EEEE--E-----HHHHHHHHHHHHHHHHH-------EEE------------------EEE-------HHHHHHHHHHH---E---EEEE---------</t>
  </si>
  <si>
    <t>---------------HHHH---HHHHHHHHHHHHHHHHHHHHHHHHHHHHH------HHHHHHH------HHHHHHHHHHHHH-HHHHHHHHHHHHHHHHHH------HHHHHHHHHHHHHHHHHHHHHHH-------------E---HHHHHHHHHHHHHHHHHHHHHHHHHHHHHHH-------HHHHHHHHHHHHHHHHHHHHHHHHHH-HHHHHH----EE-HHHHHHHHHHHH-HHHHHHHHHHHHHHHH</t>
  </si>
  <si>
    <t>------------------HHH----HHHHHHHHHHHHHH---HHHHHHHH-HHHHHHHHHHHHHH--------HHHHHHHHHHHHHHH--HHHHHHHHHHHHHH---HHHHHHHHHHHHHHHHHHHHH--HHHH---</t>
  </si>
  <si>
    <t>---------------------HHHHHH-HHHHHHHH-HHHHHH-------EEEEE------HHHHHHHHHHH----EEEEEHHHHHH----HHHHHHHHHHHHHHH---EEEEEE--HHHH-----------HHHHHHHHHHHHHHH-------EEEEEEE-------HHHH-------EEE-----HHHHHHHHHHHH----E-----HHHHHH------HHHHHHHHHHHHHHHHH-----E-HHHHHHHH-</t>
  </si>
  <si>
    <t>--------------E--HHHHHHHHHHHHHH----EE-----EEEHHHH-HHH------HHHHH----EEE----E-E-----E----EEE-----HHHHHHHHH----EEEEEEEEEE-----E--E--EEEEEEEEEEE----HHHHHHHHHHHHHHHH-----EEEEE-----EEEEEEEEEEE----EEEEEEEEEEE-HHHHHHHHHHHH-----------EEEEEEEEHHHHHHHHH----HHH-----</t>
  </si>
  <si>
    <t>------HHHHHHHHHHH-----------EE--HHHHHHHHHHH------EEEE-----HHHHHHHH----EEEEE--HHHHHHHHHH------EEEE-------HHH----EEEEEE--HHHHHHHHHHHHHH--EEEEEEEEEHHHHHHH----------HHHHHHHHHEEEEEEEEE-HHHEE------EEEEEEEE------HHHHHHHHHH-------HHHHHH-----HHHHHHHHHH--------HHH-</t>
  </si>
  <si>
    <t>-EEEEEEEEE---HHHHHHHHHHH---EHHHHHHHHHH-----HHHHHHHHHHHHHHHHH-----HHHEEEEEEEEEEEEEEEEEEEEE--EEEEEEEEEEEEEEEEEE----</t>
  </si>
  <si>
    <t>--EEEEEEE---EEEEE---------EEEE------EEE--EE--EEEEEE-----------EEEE------EEE---------------HHHHHHH------------------EEEE--------EE----EEEEEEE--EEEEEE------EEEEEE---EEEE-----EEE---------EEE---------EE------------HHHHH-------EEEEE--------HHH-HHH------EEEEEE-</t>
  </si>
  <si>
    <t>----EEEEEEEEE-----EEEEEEE-----EEEEEEE----EEEEEEEE----EEEEEEEEE----EEEEE--EEE------HHHHHHHHHHHHH-EE---EEE---E------E--EEEEEEE---EE-----------EEEEEEEHHHHHHHHH------HHHHHHHHHHHHHHHHH---</t>
  </si>
  <si>
    <t>---HHHHHHHHHHHHHHHHHHHHHHHH-----EEEE------HHHHHHH-----EEE--EEEEEE----------HHHH---EEE-----HHHHHHH------EEEE------HHHHHHHHH-----EEEEE---HHHHHHHHHHHHHH----EEE---HHHHHHHH---EEEEEEE-----HHH------HHHH----HHHHHHHHHHHHHHHHH--EEEEEEEEEEE----HHH-HHHHHHHHHH---EEE--</t>
  </si>
  <si>
    <t>--------------HHHHHHHHHHHHHHHHH-EEEEEHHHHHHHHHHHHHHHHHHHH--HHHHHHHHHH---HHHHHHHHH-HHHH--------EEEEEEEEE------EEEEEEE--</t>
  </si>
  <si>
    <t>-----------EEEEE---EEEEEE--EEEEEE--EEEEEEEE--EEEEEE--E----E--EE--EEE------HHHHHHHHHHHHH-EEEEEEEEEEEE-----E--EEEEEEEEEEEE-----------EEEEE-HHHHHHHHH-----E-HHHHHHHHHHHHH----</t>
  </si>
  <si>
    <t>----------------------HHHHHHHHHHHHHHHHHHHHHHHHHHHHH------HHHHHHH------HHHHHHHHHHHHH-HHHHHHHHHHHHHHHHHHH-----HHHHHHHHHHHHHHHHHHHHHHH-------------E---HHHHHHHHHHHHHHHHHHHHHHHHHHHHHHH-------HHHHHHHHHHHHHHHH-HHHHHHHHH-HHHHHH----EE-HHHHHHHHHHHH-HHHHHHHHHHHHHHHH</t>
  </si>
  <si>
    <t>-------------HHHH---HHHHHH----EEEEEE-----HHHHHHHHHHHH---EEEEE--HHHHHHHHHHHHHH----EEEE---HHH-----EEEHHH-EEE-------HHHHHHHHHHHHHH-----EEEEEEHHH------HHHHHH--EE---------------------EE--------EE------EEE--------EEE---------------------------EE-----------HHHHH</t>
  </si>
  <si>
    <t>----HHHHHHH----EEE----EE---E--EEEEEEEEE---E-HHHHHHH----E-EEEEEE-------E---HHHHHHHHH--E-EEEEE-EE--HHHH-----EEEE-EE---E-E-----EE---EEE--EEE----EEEEE--EEEEE-----------</t>
  </si>
  <si>
    <t>---------------------------HHHHHHHHHHHHHHHHHHHHHHHHHHHHHHHHHHHHHHHHHHHHHHHHHHHHHHHHHHHHHHHHHHHHHHHHHHHHHHHHHHHHHHHHHHHHHHHHHHHHHHHHHHHHHHHHHHHHHHHHHHHHHH-----------</t>
  </si>
  <si>
    <t>--------------------E-HHHHHHHHHH--------EEEEEEEE------HHH--EEEEE-----HHH--EEEE---HHHHHHHH----EEE-HHHHHHHH-------EEEE-HHHHHHHHHHHHHHH--------HHH--E---HHHHHHHH--EEEEE-----EEEEEEEE----HHHHHHHHHHHHHHHHH----------EEEEEEEE----EEEE----</t>
  </si>
  <si>
    <t>-----HHHHHHHHHHHHHHHHHHHHHHHHHHHHHHHHHHHHHHHHHHH----------------------HHHHHHHHHHHHHHHHHHHHHHHHHHHHHHHHHHHHHHHHHHHHHH-----------------------------------HHHHHHHHHHHHHHHHHHHHHHHHHHHHHHHHHHHHHHHHHHHHHHH--------EEEEEEEEEEE-----------</t>
  </si>
  <si>
    <t>----------------EEEEEEEE----HHHHHHHH---HHHHHHHHHHHHH----EEEEE-------HHHHHHHHHHHHHHH----EEEE---HHHHHHHHHH----EEEEEE-----HHHHHHHHHHHHHH--EEEEE-EE--EE---HHHHHHHHHHHHHHHHH-----HHHEEEE---------------HHHHHHHHHHHHHHH----EEEEEHHHHH----HHHHHHHHHHHHHHHHHH---EEEE-HH</t>
  </si>
  <si>
    <t>------------HHH---------HHH--HHHHHHHHHHHHHHH---HHHHHHHH---HHHHHHHHHHHHH---------HHH------HHHHHHHHHHH-----HHHHHHHHH----HHHHHH--HHHHH--HHHHHH----EEEE--E--E---HHH---EEEE-----EEEEEEEEEEEE------EEEEEEEE---EEEEEEEE-----EEE-----E-------EEEEEEEEEEEEHHHEE------HHH</t>
  </si>
  <si>
    <t>--HHHHHHHHHHHHHHHHHHHHHHHHHHHHHHHHHHHHHHHHHHHHHHHHHHHHHHHHHHHHHHHHHHHHHHHHHHHHHHHHHHHHHHHHHHHHHHHHHH--------------------HHHHHHHHHHHHHHHHHHHHHHHHHHHHHH------HHHHHHHHHHHHHHHHHHHHHHHHHHHHHHHHHHHHHHHHHHHHHHHHHHHHHHHHHHHHHHHHHHHHHHHHHHHHHHHHHHHHHHHHHHHHHHHHHHH</t>
  </si>
  <si>
    <t>----------------------EEEE--HHHHH-------EEEEEE-----------------HHHHHHHHHHHHHHHHHHHHHHHEEEEEEEEEEE--EEE--------EEE-HHHHHHHHHHHH--EE---EEE-------------------------------EEEEEEE---------HHHHHHH---HHHHHHH---EE----------------HHHHHHHHHH------EEEE------HHHHHHHH</t>
  </si>
  <si>
    <t>----------------------EEEEEE---HHHHHHHHHHHHHHH--EEEEEE--HHHHHHHHHHHHHH----EEEE--HHHHHHHHH---E----HHHH-------------EEEEEEEEEEEE------HHH----HHHHHHHHHH------EEE----HHHHHHHHHHHHHH-HHHHHHHHHHHH----EE---HHHHHHHHHH----EEEEEHHHHHHHHH-----EEE------HHH-EEEEEEEEE--</t>
  </si>
  <si>
    <t>----------EEE--EEE------EEEEE-------HHHHHHHHHHHHHH---EEEEE---HHHHHHHHHHHHHHHH------EEEE----HHHHHHH-HHHHHH--EEEE-------HHHHHHHHHHHHHHHHHH---EEEEEEHHH--HHHHHHHHHHHH-------HHHHHHHHHHHHHHHHHHHHHH----HHHEEEEEE---HHHHHHHHHHHHHH----EEE-----EEHHHHHHHHHHHHHHHHH---</t>
  </si>
  <si>
    <t>-EEEEEEE---HHHHHHHHHHHHHHHHHHH----EEEE---HHHHHHHH-----HHHHHHHH---EEEEEE---HHH--------HHHHHHHHHHH--EEEEEEEEE-----HHH----HHHH---EEEEEEE-----------EE----EE------HHHHHHHHHHHHHHHH----EEEEEE-----HHHHHHHHHHHHHH------EEEEEEHHHHHHHHHH-HHH--EEEE-HHHHHHHHHHHH-----HH</t>
  </si>
  <si>
    <t>--HHHHHH-----EEEEEE-----HHHHHHHHHHHHHHH-----EEEE---HHH--HHHHHHHHHHHHH----EEEEE------HHHHHHHHHHHHH----EEEE---------------------HHHHHHHHHHHHHHH-EEEEEE----------HHHHHHHHHHHHH----EEEEEE---HHHHHHHHHHHHH------EEEEE-----HHHHHHHHHHH-----HHHHHHHHH----HHHHHHHHHHHHH</t>
  </si>
  <si>
    <t>-HHHHHHHHHHHHHHHHHHHHHHHHHHHHHHHHHHHHHHHHHHHHHHHHHHHHHHHHHHHHHHHHHHHHHHHHHHHHHHHHHHHHHHHHHHHHHHHHHHHHHHHHHH----------------HHHHHHHHHHHHHHHHHHHHHHHHHHHHHHHHHHHHHHHHHHHHHHHHHHHHHHHHHHHHHHHHHHHHHHHHHHHHHHHHHHHHHHHHHHHHHHHHHHHHHHHHHHHHHHHHHHHHHHHHHHHHHHHHHHHH</t>
  </si>
  <si>
    <t>----------------------EEEEE-----EEEEEE-----EEEEE---EEEEEE--EEEEEEE----------EEEEEE--------EEEEEEEE-----EEEEEEEEE----EEEEEEEEEEE------------EEE-----EEEE------HHHHH-------EEEEE-----E---------------EEEE---EE---EE------EEEEEE-----------EEEEE----E-------------</t>
  </si>
  <si>
    <t>-------HHHHHHHHHHHHH----HHH-----EEEEEE---HHHHHHHHHHHH---------EEEEEEE--EEEEEEEEEEEEE------</t>
  </si>
  <si>
    <t>-EEEEEE---EHHHHH-E--------E-HHHHHHHH----------EEE---HHHHHHHHH-----EE-HHH-----HHH---E-----HHHHHHHHH-----------HHHHHHHHHHHHH-----EEEEE-HHHHHHHHHH-----------EEEEE---EEEEEE---------</t>
  </si>
  <si>
    <t>-------HHHHHHHHHHHH---HHHHHHHHHHHHHHHHHHHH----EEE---EEEEEEEE------------------EEEEEEEE-HHHHHHH--</t>
  </si>
  <si>
    <t>----------------EEEEEEE-E-E----EEEEEE--EEEEE----E----------EEEE--HHHHH-HHHEEEEE-----HHHH--HHHHHHHHH------EEEEEHHHHHHHHHHHHH--------EEEEE----EEEE---EEEEEEE--------EEEEEEE--EEEEE------------------HHHHHHHHH---EEEEE------------HHHHHHHHHHHHHH----EEEE-----HHHHH</t>
  </si>
  <si>
    <t>---HHHHHHHHHHHHHHHHHHHHHHHHHHHHHHHHHHHHH------HHHHHHHHHHHHHH------HHHHHHHHHHHHHH----------</t>
  </si>
  <si>
    <t>---EEEEE------HHHHHHHHHHHH---EEEHHHHHHHHHHHHHHH------HHHHHHHHHH---EEE------EEEE--EE-HHH---HHHHHHHHHHH--HHHHHHHHHHHHH----EEEEE--HHHHH-----EEEEEE--HHHHHHHHHH-----HHHHHHHHHHHHH------------EEEE-----HHHHHHHHHHHHH-</t>
  </si>
  <si>
    <t>--HHHHHHHH------HHH---------EE-----EEEEE----HHHHHH------HHHHHHHHHHH-----HHH-EEEE------HHH----HHHHHHHHHH-HHHHHHHH---EEEEE-HHHHHHHH-----HHHH----EEE--EEE--E--HHHHHH--------HHHHHHHHHHHHHHHH--------------------</t>
  </si>
  <si>
    <t>--HHHHHHHHHHHHHHHHHHHHH-----HHHH--E------EEEEEEE-------HHHHHHHHHHHHHHHHHH-----EEEEE---EEEEEEEE--HHHHHHHHHHHH----EEE---------E-HHHHHHHHHH-----HHHHHHHE----------EE---EEEEEEEEE---EEEEEEEE-HHHHHHHHHHHHH-------EEE--EEEE-----------EEE--------HHHHHHHHHHHHH-----E</t>
  </si>
  <si>
    <t>----EEEEEE--EEEEE----------EE---------EEEEE--EEEEE------------E-EE-----EEEE---------------HHHHHHH---E--------------EEE-EE------EEE---EEEEEEE--EEEEEE-----EEEE-------EEE---EEEEE---EEEE--EEEE--------EE-----------HHHHHH------------------HHHHHHHHHH-----EEEEE--</t>
  </si>
  <si>
    <t>---------HHHHHHHHHHHHHHHHHHHHHHH--HHHHHHHH---HHHHHHH---HHHHHHHHHHHHHHHHHHHHHHHHH----HHHHHHHHHHHHHHHHHHHHH-HHHHHHHH----HHHHHHHHHHHHHHHHHHHHHHHHH--------HHHHHHHHH----------HHHHHHHHHHHHH----</t>
  </si>
  <si>
    <t>-E----EEEEEEEEEEE--EEEEEEEEEEE-------HHHHHHH---E---EEEEEE-HHH------HHHEEEEEHHH-----------EE--E-----E--EEEEEEE--EEEEE---------EEEEEEEEEEEE--HHHHHH-------------</t>
  </si>
  <si>
    <t>----------EEEEEE----EEEEE--EEEEE---EEEEEEEE--EEEEEE--E----E--EE--EEE------HHHH---HHHHHH-EEEEEEEEEEEE-----E--EEEEEEEEEEEE-----------EEEEE-HHHHHHHHH-----E-HHHHHHHHHHHHH----</t>
  </si>
  <si>
    <t>---------HHHHHHHHHHE----------EEEEEE-EEEE----EEEE--HHHH-----E--HHHHHHHHHHHHH----------HHHHHHHHHHHH-----EEEEEEE--HHHHHHHHHHHHHHHH---EEEEE--------HHHH-----HHHHHHH------EEEE----HHHHHHH----EEEEEE--EE-----EE--HHHHHHHHHHHHHH--EEEEE--------------HHHH-----EEEE-HH</t>
  </si>
  <si>
    <t>--HHH----HHHHHHHHH-------HHHHHHHHHHH----EEEE--------HHHHHHHHHH------------EEEE---HHHHHHHHHHHHHH-----EEEE------HHHHHHHHH---EEEE-HHHHHHHHH----------EEEEE-HHHHHHH--HHHHHHHHH------EEEEE-----HHHHHHHHHH----EEEE---</t>
  </si>
  <si>
    <t>-HHHH-HHHHHHH------E---E------HHHHH----HHHHHHHHHHH-EE--EEE--EEE--EE-------HHHHHHHHHHHHH---HHH---------HHHHHHHH-----HHHHHHHHHH----</t>
  </si>
  <si>
    <t>----EEEEE-----HHHHHHHHHHH----------EEEEEE--HHHHHHHHHHHHHHH------EEEEEEE--HHHH-----EEEE-----------HHHHHHHHHHHHHHHHHHHHHH-----EEEE----HHHHHHHHHH------HHHEEE--HHHHHHHHHHHHHHH---HHHEE--EEEE------EEE----EE--EEHHH---HHHHHH-HHHHHHHHHHHHHHHH----HHHHHHHHHHHHHHHHH-</t>
  </si>
  <si>
    <t>----HHHHHHHHHHHHHHHHHHHHHHHHHHHHHHHHHHHHHHHHHHHHHHHHHHHHHHHHHHHHHHHHHHHHHHHHHHHHHHHHHHHHHHHHHHHHHHHHHHHHHHHHHHHHHHHHHHHHHHHHHHHHHHHHHHHHHHHHHHHHHHHHHHHHHHHHHHHHHHHHHHHHHHHHHHHHHHHHHHHHHHHHHHHHHHHHHHHHHHHHHHHHHHHHHHHHHHHHHHHHHHHHHHHHHHHHHHHHHHHHHHHHHHHHHH-</t>
  </si>
  <si>
    <t>---EEEEE--EEEEE-EEEEE--EEEE-------HHHHHHHHHHHHHH------EEEEE---HHHHHHHHHHHH---EEEEE----------EEEE----------EEEE-HHHHHHH---EEEEEEEEE---HHHHHHHHHHHH---EEEEEEEEEE--------EEEEE----</t>
  </si>
  <si>
    <t>-E--EEEEEEEEEEEEEEEEE--EEEEEEEEEEEEEEE--EEEEEE---E--------EHHHHHHHHHH-HHHHH---E---HHHHHHHH------HHHHHHHHHHHHHHHHHH---EHHHHH-----EEEE-EEE-----HHHHHHHHHHHHH-----EEEE-E--E-HHHHHHHHHH-----EEEE------HHHHHHHHHHHHH----EE--------HHHHHHHHH----EEE------HHHHHHHHHH--</t>
  </si>
  <si>
    <t>-------------------------------------------HHHHHHHHHHHHHHHHHH-------EEEEEEE------EEEEEEE---------------EEEEEEEEE--EEEEEEEE---------EEEEE----EEEEEEEEEEE--EEE---EEEEEE--EEE--EEEEEEEEEEEE------------------------------------EEEEEEEEEE-HHH--</t>
  </si>
  <si>
    <t>--EEEEEEEEEEEE----EE--EE----EEEE------HHHHHHHHHHHHH-----HHHH------------HHHHHHHHHHHHHH----EEEEEEEEE------HHHHHHHHHHHHHHH---HHHEEEEEE--------EEEEEEEEEE--</t>
  </si>
  <si>
    <t>-EEEE-----------EEEEE--EEEEE------HHHHHHHH------HHH--EEE-----HHHH--HHHHHH------EEE-HHHHHHHHHHHHHHHH--------HHHHHHHH--EEE-----EEEE--EEEEEEE-------EEEEEEE--EEEEE----------------------EEEEE----------HHHHHHHHHHHHHHHHH---EEEEE-----HHHHHHHHHHHHHHH-----EEE--HHHH</t>
  </si>
  <si>
    <t>--------HHHHHHHHHHHH-------------EEEEEE---------EHHHHHHHHHHHHHHHHHHH---EEE----E----HHHHHHHHH----HHHHHHHHHHHHHHHHHH------HHH--E---HHHHHHHHHHHHHHHH---EEEEEEEEEEE----EEE-HHHEE--EE------E-EEEEEEEEEE-HHHHHHHHHH-----E--HHHHHHHHHHH-EEEEEEEEEEE-----EEEEEE--HHHHHH</t>
  </si>
  <si>
    <t>-------HHHHHHHHHHHHHHHHHHHHH-------EEEEEE-------------------HHHHHHHHHHHHHHHHHHHHHHHHHHHHHHHHHHHHHHHHHHHHHHHHHHHHHHHHHHHHHHHHHHHHHHHHHHHHHHHHHHHHHHHHHHHHHHHHHHHHHHHHHHHHHHHHHHHHHHHHHHHHHHHHHHHHHHHHHHHHHHHHHHHHHHHHHHHHHHHHHHHHHHHHHHHHHHHHHHHHHHHHHHHHHHHHHHH</t>
  </si>
  <si>
    <t>---EEEEEEEEEE--EE-HHHHHHHHHH----EEE------------EEE-----HHH---HHHH----HHHHHHHHHHHHHHHHH---HHH--HHHEEEEEE-----HHHHHHHHHHHHHH-HHH----HHHHH---HHHHHHHHHH-----E--E--HHHHHHHHHHHHHHHHH-----EEEEEEEE----HHHHHHHHH---E------HHHH----E-----E-EE-EEEEEEEEEHHHHHH------EEE</t>
  </si>
  <si>
    <t>-EEE--------------EEEE--EEEEEEE--E-----E----HHHHHHHHHHHHHHHHHH----HHHEEEEEEEE--HHHHHHHHHHHHHH------EEEEEE----HHH--EEEEEEEE--</t>
  </si>
  <si>
    <t>-EEEEE-------HHHHHHHHHHHHH----EEEE---HHHHHHHHHH------EEE-----EEE---HHHHHHHHHHH--HHHHHHHHHHHH----EEEEE--HHH-EEE-E---EEEEE--EEEEE----EE---EE-HHHHHHHHH---EEEEE--EEE----EEE--HHHHHHHHHHH----EEEEEE-----E-----HHHE--EE-HHH---HHHHHHHH---HHHHHHHHHHHH-----EEEEE-----</t>
  </si>
  <si>
    <t>-----EEE----EEEEEEEE--EEEEE-----HHHHHHHHHHH------EE-----HHHH--HHHHHHHH---EEE-HHHHHHHHHHHHHHH-------------EE-----EE--EEEEE--------EEEEE----EEEEE--EE--EE---------HHHHHHHHHHH-------EEEE-E---EEHHHHHHH-----------</t>
  </si>
  <si>
    <t>-------EEEEE----HHHHHHHHHHHH---EEEEEE--HHHHHHHHH-----EEEEE-----HHHHHHHHHHHHHHH----EEEEHHHH----------HHHHHHHHHHHHHHHHHHHHHHHHH-----EEEEE-------HHHHHHHHH---HHHHHHHHHHHHH-----EEEEEEE--E--HHH----HHHHHHHHH-------E-HHHHHHHHHHHH-HHH------EEEE--------------------</t>
  </si>
  <si>
    <t>-------------------HHHHHHHHHHHHHHHHHHHHHHHHHHHHHHHHHHHHHHHHHHHHHHHHHHHHHHHHHHHHHHHHHHHHHHHHHHHHHHHHHHHHHHHHHHHHHHHHHHHHHHHHHHHHHHHHHHHHHHHHHHHHHHHHHHHHHHHHHHHHHHHHHHHHHHHHHHHHHHHHHHHHHHHHHHHHHHHHHHHHHHHHHHHHHHHHHHHHHHHHHHHHHHHHHHHHHHHH--------------------</t>
  </si>
  <si>
    <t>-EEEEEEEE--HHHHHHHHHHHHHHHHHHH----EEEE----HHHHHHH-----HHHHHHHH---EEEEEE----------HHH-HHHHHHHHHHHH-EEEEEEEEE-----HHH--E-HHHH---EEEEEEE----------EEE---EEEEEEEEEHHHHHHHHHHHHHHHHH---E--EEE-----HHHHHHHHHHHHHHH-----E--EEEHHHHHHHHHH-HHH--EEEE-HHHHHHHHHHHH-----HH</t>
  </si>
  <si>
    <t>-EEEEE-------HHHHHHHHHH----EEEEEEE----------------EEEEE-----------EEEEE--HHHHHHHHHHH-----EEEEEEEE----HHHHHH-HHHHHHHHHHH---EEEEEEE--------HHHHHHHHHHHHHHH-------EEEEE------EEEE-E-----EE--EEEEE-----EEEEE--EE-------EHHHHHH--EEEEEEE----E------------</t>
  </si>
  <si>
    <t>-----HHHH--HHHHH----HHHHHHHHH-----EEE------HHH--HHHHHHHHHHHHHHHHHHH---------HHHHHHHHHHH---HHHEEEE--HHHHHHHHHHHH-----EEEEEE---HHHHHHHH----EEEEEEEE--EE-HHHHHHHHHH-----EEE--E-------E--HHHHHHHHHHHHHH---EEEE------E--------HHHHHHHH----EEEEEE-----------EEEE--HHH</t>
  </si>
  <si>
    <t>--HHHHHHHHHHHHHHHH---------EEEEE---EEEEEE----HHH--HHHEEEEE--------E---HHHHHHHHHH----EEEEE--HHHHHHH----EE----HHHHHH---EEEE--------HHHHHHHHHHHHH--EEEE---EEEEEE----HHHHHHHHHHHHHHHHHHHHHHHHHHHHHH---------</t>
  </si>
  <si>
    <t>-HHHHHHHHHHHHHHHHHHHHHHHHHHHHHHHHHHHHHHHHHHHHHHHHHHHHHHHHHHHHHHHHHHHHHHHHHHHHHHHHHHHHHHHHHHHHHHHHHHHHHHHHHHHHHHHHHHHHHHHHHHHHHHHHHHHHHHHHHHHHHHHHHHHHHHHHHHHHHHHHHHHHHHHHHHHHHHHHHHHHHHHHHHHHH----------</t>
  </si>
  <si>
    <t>----EEEEEEEEEE---HHHHHHHHHHHHHHH---EEEEEEEEEEEEEE--EEEEEEEEEEEEEE----</t>
  </si>
  <si>
    <t>-EE------HHHHHHHHHHHH--------EEEEEEE---------EEEEEE----EEEEEEEE------HHHHHHHHHHHHHH----EEEEEEE-HHHHHHHH---HHHHHHHHHHH-EE--HHHH-----</t>
  </si>
  <si>
    <t>-EEEEEE--HHHH----HHHHH----EEEE---EEEEEE----------EEEE--HHHHHHHHHH----EEE--EEEE----------EEEE------------HHHHHHHHHHHHH-----EEEEE-----HHHHHHHH---EEEEEE-----HHHHHHHHHH-----EEEE--HHHHHHH--EEEEEEE--HHHHHHHHHHHHHHEEEEEEEEEEEEEHHHHHHHHHHHHH---EEEEEEEE--EEEEEEE-</t>
  </si>
  <si>
    <t>---HHHHHHHHHHH-E-E--E---------EEHHHHHHHHHHH----HHHHHHHHHHHHHHH---------EEE----E-------------EEE-EE--------HHHHHHHHHHH---HHHHHHHHHHHHHHHHHHHHHHHHHH---------E--HHHH-----HHHHHHHH---------------------------HHHHHHHHHHHHHH----HHHHHHH----EE-HHHHHHHHHHHHHHHHHHHH-</t>
  </si>
  <si>
    <t>-------------E-------E--EEEE---HHHH-HHHHHHHHHH---EE---EEE-------------E---HHHHHHHH----EEE------EEEEE--EE--EEEE----E-E--EEE-----EEEEE----EE--EEEEEEE--EE-HHHH--------EE--EE---EEEEE---E----------EEE--EEEE-----HHHHHHHHHHHHHHHH---------------------------------</t>
  </si>
  <si>
    <t>-EEEE-----------EEEEE--EEEEE------HHHHHHHH------HHH--EEE-----HHHH--HHHHHH------EEE-HHHHHHHHHHHHHHHH--------HHHHHHHHH-EEE------EEE--EEEEEEE-------EEEEEEE--EEEEE----------------------EEEEE----------HHHHHHHHHHHHHHHHH---EEEEE-----HHHHHHHHHHHHHHH-----EEEE-HHHH</t>
  </si>
  <si>
    <t>------------EEEEEEE-------HHHHHHHHHHHHH-----EEEEEEE------HHH---------EE-----EE--HHHHHHHHH-----HHHEEEHHHHHHHHHHHHH-------------HHHHHHHHHHHHHHHH----EEEEEE---------HHHHHHHH-HHHHH----EEEEEEEE--EE----EE--HHHHHHHHHHHH------EEEEEE-----HHHHHHHHHHH---HHHEEEEE-----</t>
  </si>
  <si>
    <t>-EEEEEEE---HHHHHHHHHHHHHHHHHHH----EEEE----HHHHHHH-----HHHHHHHHH--EEEEEE---HHHH-------HHHHHHHHHHH--EEEEEEEEE--HHHHHH----HHHH---EEEEEEE----------EEE----EEE-----HHHHHHHHHHHHHHHH----EEEEEE------HHHHHHHHHHHHHHH----EEEEEEHHHHHHHHHH-HHH--EEEE-HHHHHHHHHHH--------</t>
  </si>
  <si>
    <t>--------EEEEEEE-----HHHHHHHHHH----EEEHHHHHHHHHHH-HHHHHHH-HHHEE--EE-HHHHHHHH---HHHHHHHHHHHHHHHHHHHHHHHH-----EEEEE---------HHH--EEEEE---HHHHHHHHH-------HHHHHHH-----HHHHHHH--EEE----HHHHHHHHHHHHHH-----------</t>
  </si>
  <si>
    <t>-----------------------HHHHHHHHHHHHHHHHHHHHHHHHHHHHHHHHHHHHHHHHHHHHHHHHHHHHHHHHHHHHHHHHHHHHHHHHHHHHHHHHHHHHHHHHHHHHHHHHHHHHHHHHHHHHHHHHHHHHHHHHHHHHHHHHHHHHHHHHHHHHHHHHHHHHHHHHHHHHHHHHHHHHHHHHHHH---------</t>
  </si>
  <si>
    <t>----HHHHHHHHHHHHHHHHHHH----HHHHHHHHHHHHHHH--HHHHHHHHH------HHHHHHHHHHHHHHHHHHHHHHHHHHHHHHH----</t>
  </si>
  <si>
    <t>-------HHHHHHHHHHHHH---------HHHHHHHHHHH----HHHHEEE---HHHHHHHHHH----EEE--HHHHHH--HHHHHHH---EEEHHH-HHHHH--------HHHHHHHHHH--------EEEE-------HHHHHHHH------EEEE-------HHHHHHHH------EEEE------HHHHHHHHHHHHHHHHH------------</t>
  </si>
  <si>
    <t>-----HHHHHHHHHHHHHHH-------HHHHHHHHHHHHHHHHHHHHHHHHHHHHHHHHHHHHHHHHHHHHHHHHHHHHHHHHHHHHHHHHHHHHHHHHHHHHHHHHHHHHHHHHHHHHHHHHHHHHHHHHHHHHHHHHHHHHHHHHHHHHHHHHHHHHHHHHHHHHHHHHHHHHHHHHHHHHHHHHHHHHHHHHHHHHHHHHHH-------------</t>
  </si>
  <si>
    <t>-EEEEEE--HHHHHHHHHHHHH----EEEEE--EEEEEE----------EEEE------HHHHHHH---EEE--EEEE----------EEEE------------HHHHHHHHHHHHH-----EEEEE-----HHHHHHHH---EEEEEE--HHHHHHHHHHHHH-----EEEE--HHHHHHH--EEEEEEE--HHHHHHHHHHHHHHEEEEEEEEEEEEEHHHHHHHHHHHHH---EEEEEEEE--EEEEEEE-</t>
  </si>
  <si>
    <t>-EEEE-----HHHHHHHHHH---EEEEE-------E--HHHHHHHHHH-----EEEEEE----HHHHHHHHHH----EEEE-----HHHHHHH-----EEEEEE------HHHHH----EEEEE-----------HHHHHHHHH----EEE--------HHHHHHH---EEEE-HHHEEE--EE-HHHHHHHHHHHHH-----</t>
  </si>
  <si>
    <t>---------EEEE-----HHHHHHHHHH---EEEE---E----EE---HHHHHHHHH----EEEE--HHHHHHHHHHHHH-----HHHHH--EEEE--HHHHHHHHH------EE----HHHHHHH-----EEEEEE------HHHHHHHHH--EEEEEE--EE--E-HHHHHHHHHHHH-----EEEE--HHHHHHHHHH---HHHHHHHHH---EEEEE-HHHHHHHHH------EEE----HHHHHHHHHHH</t>
  </si>
  <si>
    <t>-EEEEEE----HHHHH-E----------HHHHHHHHHH--------EEE---HHHHHHHHH-----EE-HHH-----HHH---E-----HHHHHHHH------------HHHHHHHHHHHHHH----EEEEE-HHHHHHHHHH-----------EEEEE---EEEEEE---------</t>
  </si>
  <si>
    <t>---HHHH-HHHHHHH------E---E-----HHHHHH----HHHHHHHHHHH-EEEEEEE--EEEEEEE-------HHHHHHHHHHHHH----HHH--------HHHHHHH------HHHHHHHHH-----</t>
  </si>
  <si>
    <t>---------HHHHHHHHHHHHHHH---EEE------EEE-HHHHHHHHHHHHHHHHHHHH---EE-E---EEEHHH---------------EEEEEE--EEEEEEEEE----HHHHHHHHHHH--EHHH--EEEEEEEEEE------E---E--EEEEEEEEEEE--HHHHHHHHHHHHHHHHHHHHHHH----EEEE--HHH------EEEEEEEE-----EEEEEEEEE---HHHHH---EEE-----EEE-E</t>
  </si>
  <si>
    <t>---EEE------HHHHHHH----HHHHHHHH-----------EEE-----EEEE------HHHHHHH----HHHHHHH------------EEEE------</t>
  </si>
  <si>
    <t>--------------HHHH-EEEHHHHHH----------HHHHHHHHHHH------EEEEE------HHHHHHHHHHHHHH----HHH---EEEEE-HHHHH-------HHHHHHHHHHHHHHH----EEEEE--HHH-------------HHHHHHHHH----EEEEEE-HHHHHHHH--HHHH--EEEEE-----HHHHHHHHHHHHHHHHHHH--EE-HHHHHHHHHHHHHH-------HHHHHHHHHHHHHH</t>
  </si>
  <si>
    <t>-----EEE-----HHHHHHHHHHHHHHHHH----EEEEE------HHHHHHHHHHHH---EEEEEE------HHHEEEEEE--</t>
  </si>
  <si>
    <t>---EEEE---HHHHHHHHHHHH----EEEE-----------------------EEEE-----HHHHHHHHHHHH--HHHHHHHH-EE----EEEE-HHHHHHHHHHHHH----EEEE-----------EEE-------HHHHHHHHHHH-HHHEEEEEEE--EEEHHH--HHH-EE----------EEEEE-HHHHHHHHHHHHH--E-----------------HHHHHH----HHHH---------E----E-</t>
  </si>
  <si>
    <t>----HHHHHHHHHHHHHHHH-HHHHHHHHHH-----HHHHHHHHH--HHH----HHH------HHHHHHHHHHHHHH-HHHHHHHHHH--HHHHHHHHH--HHHHHH-HHHHH-----EEEE---------HHH---EEEEE--EEEEEEEEEEEE------EEEEEEEE--EEEEEEEE-----EEE-------------EEEEEEEEEEEEHHHEE-----HHHHHHHHHHHHHHHHHHHHHHHHHHHHHHHH</t>
  </si>
  <si>
    <t>---EEEEEEEE----HHHHHHHHHHH---EEEEEEEEE------EEEEEEEEE------HHHHHHHHHHHH-HHHH--EEEEEE----EEEEEEE----HHHHHHHHHHH-----EEEEEEEE-----HHHHHH----EEE-------HHHHHHHHHHHHHHH---EEEE--------HHHH------EEEEEEE---------HHHHHHHH---EEEEEEEE---------EEEEEEEE------HHHHHHHHH</t>
  </si>
  <si>
    <t>--HHHH-----EEE----------EEEEEEHHH----E--HHHHHHHHHHHHH----------EEEEE---HHHHHHHHHHHH---EEEEEEE------HHHHHHH---EEEEE-----HHHHHHHHHHHHHHH--E-------HHHHHHHHH-HHHHHHHH------EEEEE----HHHHHHHHHHHHH----EEEEEEEHHH--------------------------HHH--EEEEE-HHHHHHHHHHHHHH</t>
  </si>
  <si>
    <t>------------HHHHHHHHHHHHHHHHHH--------HHHHHHHHHHHHHHHHHHHHH--HHHHHH-HHHHHHHHHHHHHHHHHH--E----E--EEE--EEE-HHHHHHHHHHHHHHHH---------HHHHHHHHHHHHHHHHHH----HHHHHHHHHHHHHHHHHH----HHHHHHHHHH-----------------------------------------------------------------------</t>
  </si>
  <si>
    <t>--EEEEEE--HHHE-----E---HHHHHHHHHHHHHHHH----HHHHH---EE--EEEEEEEE--------EEEEEEEEEEE---EEEEEEEEEE--EEEEEEEEEEE-EE---E----HHHHHHHHHH---</t>
  </si>
  <si>
    <t>----------------------------------------HHHHHHHHHHHHHHHHH-------EEEEEE-HHHHH---------HHHHHHHHHHHHHHHH----EEEEE--HHH---EEEEHHHHHH----EEE-E-E--EE-HHHHHHHHH---EEEE------E-EEEEE-----HHHE---EEEE-----EE--EEEEEEEE--EE------E--HHHHHHHHH-------</t>
  </si>
  <si>
    <t>------------------------------------------HHHHHHHHHHHHHHHHHHHHHHHHHHHHHHHHHHHHHHHHHHHHHHHHHHHHHHHHHHHHHHHHHHHHHHHHHHHHHHHHHHHHHHHHHHHHHHHHHHHHHHHHHHHHHHHHHHHHHHHHHHHHH--------HHHHHHHHHHHHHHHHHHHHHHHHHHHHHHHHHHHHHHHHHHHHHHHHHHHHHHHH----</t>
  </si>
  <si>
    <t>-EEEEEEEE--HHHHHHHHHHHHH-----EEEEEEEEEEEEE----EEEEEEEEEEEEEE---HHHHHHHHHHH-------EEEEE-----HHHHHHHHH---</t>
  </si>
  <si>
    <t>--HHH----HHHHHHHHHH------HHHHHHHHHH-----EEEE--------HHHHHHHH--------------E--E---------HHHHHHHH--------E-------HHH--HHH------E-HHHHHHHHH----------EEEEE---HHHHH-----HHHHH-------EEEEE------HHHHHHH------EEEE---</t>
  </si>
  <si>
    <t>-----HHHH--HHHHH----HHHHHHHHH-----EEE------HHH--HHHHHHHHHHHHHHHHHHH---------HHHHHHHHHHH---HHHEEEE-HHHHHHHHHHHHH-----EEEEEE---HHHHHHHH----EEEEEEEE--EE-HHHHHHHHHH-----EEE--E-------E--HHHHHHHHHHHHHH---EEEE------E--------HHHHHHHH----EEEEEE------HHH--EEEE--HHH</t>
  </si>
  <si>
    <t>----------------------EEEEEE-EE----EE------HHH--HHHHHHHHHHHHHHHHHHHHHHH-----EEE-----------------HHHHHHHHHHHHHHHHHH---EEEE------------HHHHHHHHHHHHHHHHHHHH------EEEEE---------HHHHHHHHHHH--HHHH--EEEE-------HHHHHHHHHHH---EEEEHHHHHH------HHHHHHHHHHH-----EEEE--</t>
  </si>
  <si>
    <t>-EEEE----------EEEEEE--EEEEEEE----HHH-----------HHH--EEE-----------HHHHHH------EEE-HHHHHHHHHHHHHHHHH-------HHHHHHHH--EEE------EE----EEEEEE-------EEEEEEE--EEEEE----------------E-----EEEEE----------HHHHHHHHHHHHHHHHH---EEEEEE---HHHHHHHHHHH----------EEEE-HHHH</t>
  </si>
  <si>
    <t>--------------------------------------------------------------------------------------------------E--HHHHHHHHHHHHHH----EE-----EEEHHHH-------------------EEE------E-----E----EEE-----HHHHHHHHH----EEEEEEEEEE-----------EEEEEEEEEEE----HHHHHHHHHHHHHHH------EEEEE</t>
  </si>
  <si>
    <t>-EEEEEEEEE-----HHHHHHHHHHHHHHHHH---EEEEEEEEEEEE---------EEEEEEEEEEE-HHHHHHHHHHHH----EEEEEEEE---------</t>
  </si>
  <si>
    <t>-----------EEEE-----HHHH-HHHHHHHHHHH---------------------------------EEEEE--EEEEE---------HHHHHHHHH-----EEEE-HHH---HHHHHHHHHHHH-----EEEE---------HHHHHHHHHH-----E---EEE---------EEE----EEEEE-------EEEE---HHHHHHHHHHHHHHHHHHHHH-HHHHHHH-------HHHHHHHHHHHHH----</t>
  </si>
  <si>
    <t>---HHHHHHHHHHHHHHHHHHHHH--HHHHHHHHHHHHHHHHHHHHHH---------HHHHHH---------HHHHHHHHHHH--------HHH-----HHHH--HHHHHHHHHHHHHHHHHHHHH-</t>
  </si>
  <si>
    <t>---HHHHHHHHHHHHHH-----EEE-HHHHHH---EEEEEEHHH-HHHE-HHHHHHHHHHH------EEEE---HHHHHHHHHHHHH---EEEE--------HHHHHHH---EEE--------HHHHHHHHHHHH--EE------HHHHHHHHHHHHHHHHHHHHH-----EEEEE----HHHHHHHHHHHHH----EEEEEEEHHH-HHHHHHHH--------------HHH---------HHHHHHH--EEEE</t>
  </si>
  <si>
    <t>---HHHHHHHHHHHHHHHHHHHHHHHHHHHHHHHHHHHHHHHHHHHHHHHHHHHHHHHHHHHHHHHHHHHHHHHHHHHHHHHHHHHHHHHHHHHHHHHHHHHHHHHHHHHHHHHHHHHHHHHHHHHHHHHHHHHHHHHHHHHHHHHHHHHHHHHHHHHHHHHH------------------HHHHHHHHHHHHHHHHHHHHHHHHHHHHHHHHHHHHHHHHHHHHHHHHHHHHHHHHHHHHHHHHHHHHHHHHHH</t>
  </si>
  <si>
    <t>----EEE-HHHHHHHHHHHHHHHHHHHHHHHHHHHHHH-------HHHHHHHHHHHHHHHHHHHHHHHHHHEEE-------------EEEEEE----EEEEEEEE-----E------EEE---HHHHHH-------EEEE------EEEEEEEE--</t>
  </si>
  <si>
    <t>-HHHHHHHHHHHHHHHHHHHHHHHHHHHHHHHHHHHHHHHHHHHHHHHHHHHHHHHHHHHHHHHHHHHHHHHHHHHHHHHHHHHHHHHHHHHHHHHHHHHHHHHHHHHHHHHH-----------------------------------EEEEEE--</t>
  </si>
  <si>
    <t>---EEEEE---------HHHHHHH----EEEEEEE-HHHH---HHHHHHHHHHHHHHHHHHHH----EEEEE--HHHHHHHHHHH----EEEEE----HHHHHHHHHHHHH----EEEE----------------HHHHH--------------------------------------HHHHHHHHHHHHHH-HHHHHHH------------HHHHH-----HHHHHHHHHHH--HHHHHHHHHHHHHHHHHHHH</t>
  </si>
  <si>
    <t>---------------E--E-----E---------HHHHHHHHHHHHHHHHHHHHHHHHHH-------------HHHHHHHHHH------EEE-----HHHHHHH---HHHHHHHHH-E---------------E----E----------HHHHHHHHHHHHH------EEEEEE-HHHH-HHHHHHHHHHHH----EEEEEEE--EE--EEHHHH------HHHHHH----EEEEE---HHHHHHHHHHHHHHHH</t>
  </si>
  <si>
    <t>---EEEEEE------HHHHHHHHHHHHHH----EEEEE-------HHHHH-------HHHHHHHHHHHHHHHHHH-HHHHHH---EEEEE--HHHHHHH--------HHHHHHHH----------EEEEEE--HHHHHHH----HHH----HHHHHHHHHHHHHHHHH----EEEEE----HHHHHHHHHHHH-----</t>
  </si>
  <si>
    <t>--HHHHHH------HHHHHHHHHHHH-----HHHHHHHHHHHHHH---HHHHHHHHHHHHHH----------EEEEEE-----------HHHHHHHHHH---EEEEEE---------HHHHHHH--------HHHHHHHHHHH-EEEEEHHHH-HHHHH-HHHHHHH----HHHHH----------EEEEE---HHHHHHHHHHHHH---EEEEEEE--E-------EEEEE---EEEEE-HHHH------HHHH</t>
  </si>
  <si>
    <t>----HHHHHHHHHHHH-------EEE-------HHHHHHHH---HHHEEEEEEEE----EEEEEEE----E-HHHHHHHH----EE--HHHHHHHH-----------------EEEEHHHHH---EEEE-----EEEEE-HHHHHHHH--EEE--E--</t>
  </si>
  <si>
    <t>-------EE----EEEEEE--EEEEEE-HHHHHHH--EEEEE-E----EE----EEEEEEE--EEEEEE----EEEEEE--HHHH---HHHH--------EEEEE--HHHHHH-E-HHHHHHHHHH--</t>
  </si>
  <si>
    <t>----------------------HHHHHHHHHHHHHHHHHHHHHHHHHHHHHH-----HHHHHHH------HHHHHHHHHHHHH--HHHHHHHHHHHHHHHHH------HHHHHHHHHHHHHHHHHHHHHHHH------------E---HHHHHHHHHHHHHHHHHHHHHHHHHHHHHH--------HHHHHHHHHHHHHHHHHHHHHHHHHH-HHHHHH----EE-HHHHHHHHHHHH-HHHHHHHHHHHHHHHH</t>
  </si>
  <si>
    <t>-----HHHH------HHHHHHH-HHHH------EE-----------HHHHHHHHHHHHH-----------HHHHHHHHHHHHHHH-----HHHEEEE-HHHHHHHHHHHHH-----EEEEEE----HHHHHH-----EEEEEE--HHH-----HHHHH------EEEEEEE-----------HHHHHHHHHHHHHH--EEEEE------E-------HHH-----EEEEEEHHHH---HHH--EEEE--HHHHHH</t>
  </si>
  <si>
    <t>-----------EEEEE----EEEEE--EEEEE---EEEEEEEE--EEEEEE--E----E--EE--EEE------HHHHHHHHHHHHH-EEEEEEEEEEEE-----E--EEEEEEEEEEEE-----------EEEEE-HHHHHHHHH-----E-HHHHHHHHHHHHH----</t>
  </si>
  <si>
    <t>----EE-HHHHHHHHHHH--EEEEEEE------HHHHHH-----HHHHHHHHHHEEEEEEE---HHHHHHHHH-------EEEEEEEE--EEEEEEEEE----HHHHHHHHHHHHHHHHH----------</t>
  </si>
  <si>
    <t>-EE--HHHHHHHHHHHHH-HHHHHHHHHHH--EEEE------EEEE--HHHHHHHHH---EE---HHHHHHHHHH--------HHHHHHHHHHH-HHH-HHHHH--HHHHHHHHHHHHH------EEHHHHHHHHHHHHHHHHHH-----HHHHHHHHHHHHHHHHHHH-HHHHH-HHHHHHHHHHHHHHHHHHHHH-----HHH--HHHHHHHHHHHHHHH-HHHHHHHHHHHHHH---HHHHHHHHH-HHHHH</t>
  </si>
  <si>
    <t>------------HHHHHHHHHHHHHHHHHH--------HHHHHHHHHHHHHHHHHHHHH--HHHHHH-HHHHHHHHHHHHHHHHHH--E----E--EEE--EEE-HHHHHHHHHHHHHHHH---------HHHHHHHHHHHHHHHHHH----HHHHHHHHHHHHHHHHHH----HHHHHHHHHH----------------------------------------------------------------------H</t>
  </si>
  <si>
    <t>-EEEEE---HHHHHHHHHH----EEE--HHHHHHHHHHH-----HHHHHHHHHHHHHHH---EEEE-----HHHHHHHHHHHHHH---EEEEEE--HHHHHHHHHHHH----EEEEEE--HHHHHHHHH----EEEEEHHHHHH----HHHHHHHHHHHHHH-----EEEEE----HHHHHHHHH----EEEE-HHHHHHH---HHHHHH-------------</t>
  </si>
  <si>
    <t>----------EEEEEEE----EEEEEEEEE-E--E--EE--EEEEE-HHHHHHHHHHHHHH------EEEEE---HHHHHHHH--HHHHHHH---E-----E---HHHHHHHHHHH---EEE-----HHH---HHHHHHHHHHHHH--------------------</t>
  </si>
  <si>
    <t>----EEEEEEE-----HHHHHHHHHHHHHHHH-----EEEEEEE-----------HHHHHHHHHH---------E--HHHHHH--EEEE--HHHHHHHHHH-HHH---EEEHHHHH------------HHHHHHHHHHHHHHHHHHHHHH-----------</t>
  </si>
  <si>
    <t>----EEEEEEEE-------HHHHHHHHHHHHHHHHHHHHHHHHHHHHHHHHHHHHHHHHHHHHHHHHHHHHHHHHHHHHHHHHHHHHHHHHHHHHHHHHHHHHHHHHHHHHHHHHHHHHHHHHHHHHHHHHHHHHHHHHHHHHHHHH--------------</t>
  </si>
  <si>
    <t>--EEE---EEEEEEE--EEEEEEEEE---HHHHHHHHHHH------EEEEEEEE--EEEEE---------HHHHHHHHHH--E--EEEEEEEE------HHHHHHHHHHHHHHHHHHH--EEE---EEEEEEEE-HHHHHHHHHHHHH----EEEEEE--EEEEEEEEEHHHHHHHHHHHHHH-----EE-</t>
  </si>
  <si>
    <t>-----------------------------EEEEE----HHHHHHHHHHHH---EEEEEE--HHHH-----EEE-----HHHHHHHHHH-----EEEE-------E------HHHHHHHHHHH-HHHHHHHHHHHHHHH----EEEEEE--HHH------EHHHHHHHHHHHHHHHHHHHHHHHH-EEEEEEEE--E--HHHHHHH-HHHHHHHHHHH------E-HHHHHHHHHHHH-HHH------EEEE----</t>
  </si>
  <si>
    <t>---------------HHHHHHHHHHHHHHHHHHHHHHHHHHHHHHHHHHHHHHHHHHHHHHHHHHHHHHHHHHHHHHHHHHHHHHHHHHHHHHHHHHHHHHHHHHHHHHHHHHHHHHHHHHHHHHHHHHHHHHHHHHHHHHHHHHHHHHHHHHHHHHHHHHHHHHHHHHHHHHHHHHHHHHHHHHHHHHHH---------HHHHHHHHHHHHHHHHHHHHHHHHHHHHHHHHHHHHHHHHHHHHHHHHHHH----</t>
  </si>
  <si>
    <t>----------EEE--EEE------EEEEE-------HHHHHHHHHHHHHH---EEEEE---HHHHHHHHHHHHHHHH------EEEE----HHHHHHH-HHHHHH--EEEE--------HHHHHHHHHHHHHHHHH---EEEEEEHHH--HHHHHHHHHHHH-------HHHHHHHHHHHHHHHHHHHHHH----HHHEEEEEE---HHHHHHHHHHHHHH----EEE-----EEHHHHHHHHHHHHHHHHH---</t>
  </si>
  <si>
    <t>-EEEEEEEEE-----HHHHHHHHHHHHHHHHH---EEEEEEEEEEEEEEEEE--EEEEEEEEEEEEE-HHHHHHHHHHHHH---EEEEEEEE---------</t>
  </si>
  <si>
    <t>--------HHHEEEE-EEE-----HHHHHHHHHHHH--------------------------------EEEEEE--EEEEEE--------HHHHHHHHHH---EEEEEE---E--HHHHHHHHHHHH----EEEEEE--------HHHHHHHHHHHH---EEE-EEEE-------EEEE----EEEEE-------EE-----HHHHHHHHHHHHHHHHHHH---HHHHHHHHH-----HHHHHHHHHHHHH----</t>
  </si>
  <si>
    <t>-------------------EEE--------------HHHHHHHHHHHHHHH-HHH----------EEEEE------HHHHHHHHHHH----EEEEEHHHH------HHHHHHHHH----------EEEEE-HHH-------------HHHHHHHHHHHHHHHH-------EEEE----HHH-------------EEE-----HHHHHHHHHH-------------HHHH-------HHHHHHHHHHHHHHH----</t>
  </si>
  <si>
    <t>---------------------------------EEEEEEE------HHHHHHHHHHHHHHHH----EEEEEE-------HHHHHHHHHH----EEE-EHHHH----HHHHH----------HHHHHHHHH---HHHHHHHHHH---EEEEEEE------EEE------HHHH---EEE---HHHHHHHHH---EEE---HHHHHHHHHH----EEE---HHHHHH--HHHH--EEEE--------------EEEE</t>
  </si>
  <si>
    <t>---HHHHHHHHHHHHHHHHHHHH----------EE------EEEEEEEE------HHHHHHHHHHHHHHHHH------EEEEE---EEEEEEE---HHHHHHHHHH------EEEEEE------E-HHHHHHHHHH-----HHHHH--E--HHHEEEEEEEHHHEEEEEEEE-----EEEEEEE-HHHHHHHHHHHHH----EEEEEE--EEEE--E--------EEEE-----HHHHHHHHHHHHH------EE</t>
  </si>
  <si>
    <t>--HHHHHHH-HHHHHH------HHHHHHHHHHHHHHHH---------EEEEEE------HHHHHHHHHHHHH-----EEEEEHHH----HHHHHHH-------------HHHHHHHH---EEEEEE-HHH--HHHHHHHHHHHHH-EEE-----EEE---EEEEEEE---HHH-HHHH-------HHHHHHHHHHHHH----HHHH--EEEE-----HHHHHHHHHHH-HHHHHHHH----EEEE-HHHHHHHHH</t>
  </si>
  <si>
    <t>-------HHHHHH-EEEEE-------HHHHHHHHHH----EEEEE---HHHHHHHHHH-----EEEEE----HHHHHHHHH----EEEE----HHHHHHHHHH---EEEEE--HHHHHHHHH----EEEE-------HHHHHHHHHHH----EEEE-----HHHHHHHH----E--EEE-HHH---HHHHHHHHHHHHHH-------</t>
  </si>
  <si>
    <t>------HHHHHHHHHHHHHHHHHHHHHHHHHHHHHHHHHHHHHHHHHHHHHHHHHHHHHHHHHHHHHHHHHHHHHHHHHHHHHHHHHHHHHHHHHHHHHHHHHHHHHHHHHHHHHHHHHHHHHHHHHHHHHHHHHHHHHHHHHHHHHHHHHHHHHHHHHHHHHHHHHHHHHHHHHHHHHHHHHHHHHHHHHHHHHHHHHHH------</t>
  </si>
  <si>
    <t>---HHHHHHHHHHHHH-HHH---HHHH----------EEEEEE-EEEE----EEEE--HHH------E--HHHHHHHHHHHH---------HHHHHHHHHHHHH-----EEEEE--HHHHHHHHHHHHHHHH---EEEEE--------HHH-EE-------E-EE------HHHH--EEEE----HHHHHHHHHHHHHHEEEEEE---E-----E---HHHHHHHHHHHHH--EEEEE-----------HHHHHH</t>
  </si>
  <si>
    <t>---EEEEEE----HHHHHHHHHHH----EEEEEEE-------EHHH--HHH------E-E-HHH-----EEEE-----HHHH-HHHHH----EEEE---------HHHHHHHH-----HHH----EE--HHHHHHHH----EEE---HHHHHHHHHHHHHHHH--E----EEEEEEE-HHHH-----HHH-HHHH----EEEE-----HHHHHHH-------EEEEEEE------EEEEEEEEE-----HHHHHH</t>
  </si>
  <si>
    <t>-----------------HHHHHHHHHHHHHHHHHHHHHHHHHHHHHHHHHHHHHHHHHHHHHHHHHHHHHHHHHHHHHHHHHHHHHHHHHHHHHHHHHHHHHHHHHHHHHHHHHHHHHHHHHHHHHHHHHHHHHHHHHHHHHHHHHHHHHHHHHHHHHHHHHHHHHHHHHHHHHHHHHHHHHHHHHHHHHHHHHHHHHHHHHHHHHHHHHHHHHHHHHHHHHHHHHHHHHHHHHHHHHHHHHHHHHHHHHHHHHH</t>
  </si>
  <si>
    <t>-EEE--HHHHHHH-----EEEEEE-----HHHHHHHHHHHHH--EEEEEE---HHH-------------HHHHHHHHHHH---EEE---HHHH------EEEEE--HHHH--HHHH---HHHHHHHHHHHHHHHH---EEEEEHHHHHHHHHHHHHHHHH----EEEEE---E-----E--HHHHH--HHHHHH--HHHHHHHHHHHHHH----HHHHHHHHHHHH------EEEEEEEE------E--------</t>
  </si>
  <si>
    <t>-EEE--EE-----------HHHHHHH-HHHH----HHHHHHHHHHHHHH-------HHHHHHHHHHHHHHHHHHHHHHHHHHHHH-------------HHH---HHHHH----HHHH--------E-----E-EHHH------HHHHHHHHHHHHHHHHHHHHHHH-----HHHHHHHHHHHHHHHHHHHHHHHHHHHHH---HHHH-------HHH-HHHHHHHH--HHHEEEE--------HHH----E----</t>
  </si>
  <si>
    <t>---------HHHHHHHHHHHH---------------HHHHH-----EEEEEE--------------HHHHHHHHHH----EEEEE---------HHHHHHHHHH----EEEE-----HHHHHHHHH----EEEEEHHHHHHHHHHHHHHHHHH--EEEEEE--HHHHHHHHHH---EEEEE-E------E---HHHHHHHHHHH-----EEEEE-----HHHHH-------EEEE-HHHH----HHHHHHHHH-</t>
  </si>
  <si>
    <t>--HHH----HHHHHHHHH-------HHHHHHHHHHH----EEEE--------HHHHHHHHHH------------EEEE---HHHHHHHHHHHHHH-----EEEE------HHHHHHHHH---EEEE-HHHHHHHHHH---------EEEEE-HHHHHHH--HHHHHHHHH------EEEEE-----HHHHHHHHHH----EEEE---</t>
  </si>
  <si>
    <t>---EEEEE----HHHHHHHHHHHHHHHHH--EEEEEEEE----------HHHHHHHHHHHHHHHHHHHHHHHH---HHHEEEEE--HHHHHHHHHHH----EEEE--------------HHHHHHHHH----EEE--</t>
  </si>
  <si>
    <t>-EE-----HHHHHHHH---HHHHHHH-EEEEE-HHHHHHHHH----EEEEEE-----HHHHHHH---EEEEE-HHHHHHH--------EEEEEE-----HHH-------EEEEEE----HHHHHHHHHHHHHH---EEEE--------HHHHHH---HHHH--EEE--HHHHHHHHHH----EEEE-----EEHHH------EEEEEE-------HHHHHH--EEEE-----------HHHHHHHHHHHHHHHH-</t>
  </si>
  <si>
    <t>----HHHHHHHHHH----EEE--EE----------HHHHHHHHHHHHH------HHHHEEEE--EEEEHHH-----HHHHHHHHHHHHHHHHH---------HHHHHHHHHHHH-HHHHHHHHHHHHHHHHHHHHH---EEE------------HHH------E-EEEEE---EEEEEEEEEEEE-----EEEE--------------EEEEEE-----EEEEE----------------------EEEEEEEEE</t>
  </si>
  <si>
    <t>--HHHHHHHH-----E-EEEEEEE--EEEEEEE--EEEEE----EEEEEEE---HHHHHHHHH-EEEEEE-E---HHHHHH------EE--EE--EEEEE------EEE----EEEEEEEEEEE----EEEEEEEEEEEEE-----E-EHHHH------</t>
  </si>
  <si>
    <t>--HHHHHHHHHHHHHHHHHHHHHHHHHHHHHHHHHHHHHHHHHHHHHHHHHHHHHHHHHHHHHHHHHHHHHHHHHHHHHHHHHHHHHHH------------------HHHHHHHHHHHHHHHHH------HHHHHHHHHHHHHHHHHHHHH--------</t>
  </si>
  <si>
    <t>---HHHHHHHHHHHH-----HHH----HHHHHHHHH--EEE-------EEEEEEEEEE------HHHHHH-----EEEEEEEEEEEE-----EEEEEEEEEEEE-------EEE--EEEE--------HHHHHHHHHHHHHHHHHHHHHHHHHH--HHH--HHHH---HHHHHHHHHHHH--EE----</t>
  </si>
  <si>
    <t>---EEEEE----HHHHHHHHHHHH---EEEEEE---HHHHHHH--EEEE-------HHHHHHHHHHHH----EEEE--------------HHHHHHHHHHH-HHHHHHHHHHHHHHHHH--EEEEEE--HHH---------HHHHHHHHHHHHHHHHHHHHHHHH-EEEEEEEE--E-----HHHH--HHHHHHHH--------E-HHHHHHHHHHH--HHH------EEEE-------</t>
  </si>
  <si>
    <t>----EEEEE-----HHHHHHHHHHH---HHHHHHHHH-----HHH------------HHHHHHHHHHHHH---EEEEE----HHHHHHHHHHHHHHHH---EEEE-------------------------EEEE-------------------EEEEE-------------EE-HHH---------HHHHHHHHHHHHHHH------HHHHHHHHHHHHH------HHHHHHHHHHHHHHHH---HHHHHHHHH-</t>
  </si>
  <si>
    <t>---HHHHHHHHHHHHHHHHHHHHHHHHHHHHHHHHHHHHHHHHHHHHHHHHHHHHHHHHHHHHHHHHHHHHHHHHHHHHHHHHHHHHHHHHHHHHHHHHHHHHHHHHHHHHHHHHHHHHHHHHHHHHHHHHHHHHHHHHHHHHHHHHHHH--EEEEEE-------------------------------HHHHHHHHHHHHHHHHHHHHHHHHHHHHHHHHHHHHHHHHHHHHHHHHHHHHHHHHHHHHHHHHHH</t>
  </si>
  <si>
    <t>--EEE-HHHHHHHH----EEEHHHEEE-----EEEEEEE--EEEEEEEE-----EEEEEEE------HHHHHHHHHHHHHH--HHHHHH----EEEEEEHHHH----EEEEEE--EEEEEE--HHH---HHHHHHHH-----EEEEEE--HHHHHH----EEEEEEE-----EEEEE--EEEEE-----------HHHHHHHHHHHH--EEEEEEE-----HHHHHH---EEEEEEEE--HHHHHHHHHHHHH--</t>
  </si>
  <si>
    <t>-------------E-------EEEE--------HHHHHHHHHHHH---EEEEEEEE--------------E---------------EE-------EEE-----E-----E----------EE-----E---E----E----EEEEEEE-EE-HHHH--------EE--EE---EEE--E--EEE-------EEEEEEE-EE-----HHHHHHHHHHHHHHH----------------------------------</t>
  </si>
  <si>
    <t>-EEEEE-------HHHHHHHHHHHHH----EEEE---HHHHHHHHHH------EEE-----EEE---HHHHHHHHHHHH-HHHHHHHHHHHH----EEEEE--HHH-EEE-E---EEEEE--EEEEE----EE---EE-HHHHHHHHH---EEEEE--EEE----EEE--HHHHHHHHHHHH---EEEEEE-----E-----HHHE--EE----------------HHHHHHHHHHHHHH-----EEEEE-----</t>
  </si>
  <si>
    <t>-EEEE--E---E--------HHHHHHHHHH----EEEE----HHHHHH------EEEHHH-EEEEE--------EEE--EEEEE----HHHHHHHHHHHHHHH-----EHHHE-HHHHHHHH---HHHHHHH------EEE---HHHHHHHHHHHHH---EEEE----EEEE----HHHHHHHHHH----HHHH--EEEEE--HHHHHHHHH--EEEE----------EE----HHHHHHHHHHHH-HHHH----</t>
  </si>
  <si>
    <t>--------------------HHHHHHHHHHHHHHHHHHHHHHHHHHHHHHHH---------------------------HHHHHHHHHHHHHHHHHHHHHHHHHHHHHHHHHHHHHHHHHHHHHHHHHHHHHHHHHHHHHHHHHHHHHHHHHHHHHHHHHHHHHHHHHHHHHHHHHHHHHHHHHHHHHHHHHHHHHHHHHHHHHHHHHHHHHHHHHHHH-------------------HHHHHHHHHHHHHHHH-</t>
  </si>
  <si>
    <t>--------EEEEEEE--HHHEEEE---EEEEEEE-HHHHHHHHHHHHHHHH-------EEEEEEEEEEEE--------EEEEEEEEEEEE--EEEEEEEEEE----EEEEEEEEEEEEEHHHHHHHHHHHHHHHH------</t>
  </si>
  <si>
    <t>--EEEEEEEEEE------HHHHHHHHHHHH------EEEEEEEEEEEEE---HHHHHHHHHHHHHHH-----EEEEEEEEEEE-</t>
  </si>
  <si>
    <t>---EEEE---HHHHHHHHHHHH----EEEE-----------------------EEEE-----HHHHHHHHHHH---HHHHHHHHHEE----EEEE-HHHHHHHHHHHHH----EEEE-----------EEE-------HHHHHHHHHHH----EEEEEEE--EEEHHH--HHH-EE----------EEEEE-HHHHHHHHHHHHHH-------------------HHHHHH--HHHHHH---------E----E-</t>
  </si>
  <si>
    <t>--HHHHHHHHHHHHHHHH---HHH-----E--------HHHHHHHHHHHHHHH-----HHHHHH--EHHHHHHHHHHHH-</t>
  </si>
  <si>
    <t>------EEEEEEE-----HHHHHHHHHHHHHHHEEEEEHHH-E-------HHHHHH-----HHHE-HHHHHHHHHHHH----EEE--EE----EE----EEE----EEEEE-------HHHH----EEEEEE--HHHHHHHHHHHHHHH----HHHHHHHHHH-HHHHHHH--HHHHHH--EEEE-----HHHHHHHHHHH-HHHH-----</t>
  </si>
  <si>
    <t>---------HHHHHHHHHHE----------EEEEEE-EEEE----EEEE--HHHH-----E--HHHHHHHHHHHHH----------HHHHHHHHHHHH-----EEEEEEE--HHHHHHHHHHHHHHHH---EEEEE--------HHHHH----HHHHHHH------EEEE----HHHHHHH----EEEEEE--EE-----EE--HHHHHHHHHHHHHH--EEEEE--------------HHHH-----EEEE-HH</t>
  </si>
  <si>
    <t>-----HHHHHHHHHHHHHHH-------------EEEEEE---------EHHHHHHHHHHHHHHHHHHH---EEE----E----HHHHHHHHH----HHHHHHHHHHHHHHHHHH------HHH--E---HHHHHHHHHHHHHHHH---EEEEEEEEEEE----EEE-HHHEE--EE------E-EEEEEEEEEE-HHHHHHHHHH-----E--HHHHHHHHHHH-EEEEEEEEEEE-----EEEEEE--HHHHHH</t>
  </si>
  <si>
    <t>------------EEEE--HHHHHHHHHHHH--HHHHHH-------HHHHHHHHHHHH----EEEEEEEE--EEEEEEEEEE-------EEEEEEEE-HHH----HHHHHHHHHHH------EEEEEEE---HHHHHHHHH---EEEEE----EEEEEEE-</t>
  </si>
  <si>
    <t>-EEEE---HHHHHHHHHH--E---EEEEE-----HHHH--EEEE-----HHHHHHHH----EEEE------HHHHHHHHHH--E---HHHHHHH--HHHHHHHHHHH------EEEE--HHHHHHHH------EEEEE---------EEEE--HHHHHHHH-------EEEEE-----EEEEEEEEE-----EEE---EEEEEE--EEEEEEE------HHHHHHHHHHHHHHHHHH---EEEEEEEEEE--EEE</t>
  </si>
  <si>
    <t>-----------------------EEEEE---HHHHHHHHHHHHHHH---EEEEE--HHHHHHHHHHHHHH----EEEE--HHHHHHHHH---E---------------------EEEEEEEEEEEE------HHH----HHHHHHHHHH------EEE----HHHHHHHHHHHHHH-HHHHHHHHHHHH----EE---HHHHHHHHHH----EEEEEHHHHHHHHH-----EEE------HHH-EEEEEEEEE--</t>
  </si>
  <si>
    <t>--------EEEEE-----------HHHHHHHHH----EEEEEEEE-----EEE----EE--EEHHH--HHHHHHH-----EHHHHHHHHH-----EEEEEE------HHHHHHHHHHH------EEEEE--HHHHHHHHHH-----EEEEE----HHHHHH----EEEEEHHH--HHHHHHHHH---EEEEE----HHHHHHHHH----EEEE--HHHH-----</t>
  </si>
  <si>
    <t>--HHHHHHHHHHHHHHHHHHHHHHHHHHHHHHHHHHHHHHHHHH-------------------HHHHHHHHHHHHHHHHHHHHHHHHHHHHHHHHHHHHHHHHHHHHHHHHHHHHHHHHHHHHHHHHHHHHHHHHHHHHHHHHHHHHHHHHHHHHHHHHHHHHHHHHHHHHHHHHHHHHHHHHHHHHHHHHHHHHHHHHHHHHHHH------------------</t>
  </si>
  <si>
    <t>------EEEE-----HHH--EHHHHHHHHH-------EEE--EEEEEE--EEEEEE---HHH-HHHHHHHHHHH---HHHEEEEEEE-------EEEEE-------HHHHHHHHHH-----EEEEEE------HHHHHHHH--E--HHHHHHHHHHHHHHHHHHHHHHHH-HHHHHHHH--------</t>
  </si>
  <si>
    <t>-----EEEE------HHHHHHHHHHHHHHHHHHHHHHHHHHHHHHHHHHHHHHHHHHHHHHHHHHHHHHHHHHHHHHHHHHHHHHHHHHHHHHHHHHHHHHHHHHHHHHHHHHHHHHHHHHHHHHH-----------HHHHHHHHHHHHHHHHHHHHHHHHHHHHHHHHH-----------------</t>
  </si>
  <si>
    <t>---E------EEEEEEE------HHHHHHHHHHHHHHH--------HHHH---HHHHHH------EEEEEE----EEEEEE----HHHHHHHHHHH-----EEEEEE------HHHHHHHHHHHH-----EEEEEE-HHH---HHHHHHHHHHHHHHHHH---------EEE--HHHHHHHHHH---------HHHHHHHHHHHHHHHH------------EEE--EEEEE---EEEEEEE--E-EEE---EEEE</t>
  </si>
  <si>
    <t>-----------------HHHH-HHHHHHHHHHHHHHHHHHHHHHHHHHHHHH------HHHHHHH------HHHHHHHHHHHHH-HHHHHHHHHHHHHHHHHHH-----HHHHHHHHHHHHHHHHHHHHHHH-------------E---HHHHHHHHHHHHHHHHHHHHHHHHHHHHHHH-------HHHHHHHHHHHHHHHHHHHHHHHHHH-HHHHH------E-HHHHHHHHHHHHHHHHHHHHHHHHHHHH</t>
  </si>
  <si>
    <t>---EEEEEEEE-HHHH------HHHHHHHHHHHHHE---EEEEEEEE---HHHHHHHHHHHHH-----EEEEE----------HHHHHHHH--EE-HHHHHHHHHHH----HHHHH----EEEE--EEEEEE---HHHHHHHHHHHHHHHHHHHH--------E-------------</t>
  </si>
  <si>
    <t>----HHHH-HHH------------------EEE----HHHH----EEEEEEHHH----E-HHHHHHHHHHHHHH----EEEE---HHHHHHHHHHHHHH--EEEEEEE-----HHH-HHHHH---EEEEE---HHHHHHHHHHHHHH--EEE-----HHHHHHH-HHHHHHHHHH-----EEEEE----HHHHHHHHHHHHHHHH-------EEEEEEEHHH-HHHH-----------HHH-------HHHHHHH</t>
  </si>
  <si>
    <t>----HHHHHHHHHHHHHHHHHHHHHHHHHHHHHHHHHHHHHHHHHHHHHHHH--------------HHHHHHHHHHHHHHHHHHHHHHHHHHHHHHHHHHHHHHHHHHHHHHHHHHHHHHHHHHHHHHHHHHHHHHHHHHHHHHHHHHHHHHHHHHHHHHHHHHHHHHHHHHHHHHHHHHHHHHHHHHHHHHHHHHHHHHHHHHHHHHHHHHHHHHHHHHHHHHHHHHHHHHHHHHHHHHHHHHHHHHHHHHHHH</t>
  </si>
  <si>
    <t>--EEEEEE---EEEEEEE---------EEEEE---HHHHHHHHHHHHHHH---EEEEE----------------HHHHHHHHH---EEEEE-------</t>
  </si>
  <si>
    <t>-EEEEE-----EEEEEE--HHHH-------EEEEEEHHHHHHHHHHHHHH----EEEE---HHH--HHHHHHHHHHHHHH------EEEEEE-HHHHHHHHHHHHHE----EEEEEE--HHHHH------EEEEEE--EEEEEEEE----EEEEEHHHHHH--HHHHHHHHHHHHHHHHHH--HHHH-----------HHHHHHHHHHHHHHHHHH------HHHHHH--HHHHHHHHHH------HHHHHHHHH</t>
  </si>
  <si>
    <t>-EE-HHHHHHHHHHHHHHH---HHHHHHHHHHHHHHHH---HHH-HHHHHHHHHHHH----E------EEEE--EEEEE---E-HHHHHHHHHHHHHHHHHHH-EEEEEEEEE-----HHHHHHHHH----EEEEEE-----E---------E----EEEEEEE--EEEEEEE--E---HHHHHHHHHH--------EE-----E---HHH--EE-E---HHHHHHHHHHHHHH--------HHH----------</t>
  </si>
  <si>
    <t>-HHHHHHHHHHHHHHHHHHH---HHHHHHHH-HHHHHHHHHH---EE-------EEEEEE---HHHHHHHHHHH---EEEEEE--HHHHHHHHHHHHH---EEEEE-----HHHHHHHHHHHHHH-----EEEE-----HHHHHHHHHHHHHH------EEEEEEE--E-------E-HHH-EEEE---HHHH---HHHHHHHHHHH---HHHHHHHHHHHHHHH---HHHHHHHHHHHHHHHH---HHHHHHHH</t>
  </si>
  <si>
    <t>--------------E--HHHHHHHHHHHHHH----EE-----EEEHHHH-HHH------HHHHH---EEEE------E-----E----EEE-----HHHHHHHHH----EEEEEEEEEE-----E--E--EEEEEEEEEEE----HHHHHHHHHHHHHHHH-----EEEE------EEEEEEEEEEE----EEEEEEEEEEE-HHHHHHHHHHHHH----------EEEEEEEE-HHHHHHHH----HHH-----</t>
  </si>
  <si>
    <t>---------------------E------HHHHHHH-EEEEEE--EE---EEE-----EE-HHHHHHHHHHHH---EEEEEE--HHHHHHHHHH----EEEEEEE--HHHH--EEE----EEEEEEEEEE------HHHHE--EEEEE---HHHHHHH----E-EEEEE--HHHHHHHHH-----EEEEEHHHHHHHHHH------EEEEEEEEEEEEEEEEE---HHHHHHHHHHHHHHHH--HHHHHHHHHH--</t>
  </si>
  <si>
    <t>---------EEEEEEE---EEEEEEEEE----HHHHHHHHHHHHHH--EEEEEEEEEE--------E---E--EHHHHHHHHH---EEE------EEEEEEEEE---EEEHHH---E--EEE-----EEEEE----EEEEEEEEEEEE-EE-HHHH--------EE--EE---EEEEEEEEEE---------EEEEEEEEE-----HHHHHHHHHHHHHHHHH--------------------------------</t>
  </si>
  <si>
    <t>--HHHHHHHHHHH---HHHHHHHHHHHHHHHHHHHHHHH-HHHHHHHHHHHHHH----HHHHHHHHHHHHHHHHHHHHH--------EEEE--------HHHHHHHHHHH-----EEE------HHHHHHHHHH----EEEEE----HHHH------------EEEEE-----HHHHHHH--EE----HHHHHH------------</t>
  </si>
  <si>
    <t>-----EEEEEEEEE---------HHH-------HHHHHHHHHHHHHH---EEEEEEEEEE---EEE--------HHHHHHHH---------------EE-HHHHHHHHH----------HHHHHHHHHHHHHH---EE---------</t>
  </si>
  <si>
    <t>-EEHHH-----EEEE--EEEEEEEEEEEEE-----EEEEEEEE-----EEEEEEE---EEEE--EEEEEEEEEEEE--EEEEEE-----EEEEEHHHE--HHH-----EEEEEEE--EEEEEE---EEEEEEEE-------------EEEEEE----EEEEE-------EEEEE----EEEEE-</t>
  </si>
  <si>
    <t>------------------HHHHHHHHHHHHHHHHHHHHHHHHHHHHHHHHHHHHHHHHHHHHHHHHHHHHHHHHHHHHHHHHHHHHHHHHHHHHHHHHHHHHHHHHHHHHH--------------EEEEEEEE-----------------------EEEEEEEEE-------------------</t>
  </si>
  <si>
    <t>-EEEEEEEEE-HHH--E----------HHHHHHHHHHHH-E----EE----E---EEEEEEEEEEE-----HHHHHHHHHHH----EEEEEEEEE-----------EEEEEEEEEE------------EEE-----HHHHHHHHHHH-EEEEHHHH--------EEEEEEEEEEEEE----EEEEEEEEE------HHHHHHHHHHHHHH----HHHHHHHHHH--HHH------HHHEEEEEEE----</t>
  </si>
  <si>
    <t>----EEEEE-----HHHHHHHHHHH---HHHHHHHHHH-------------------HHHHHHHHHHHHH---EEEEE----HHHHHHHHHHHHHHHH---EEEEE---------------HHHHHHH--EEEE--------HHHHHHH----EEEEE------------EEE-HHH---------HHHHHHHHHHHHHHH------HHHHHHHHHHHHH------HHHHHHHHHHHHHHHH---HHHHHHHHH-</t>
  </si>
  <si>
    <t>--------EEEE-----HHHHHHHHHHHH----EEEE---HHHHHHHHHHHHHH---EEEE-----HHHHHHHHHHHHH----EEEE-HHHH-------E-EEEE------HHHHHHHHHHE--------EEEEE----HHHHHHHHHHH----EE-----HHHHHHHHHHHHHHHHH---HHHHHHHHHHHHHHHHH--HHHHHHHHH---</t>
  </si>
  <si>
    <t>-EEE--HHHHHHH-----EEEEEE-----HHHHHHHHHHHHH--EEEEEE---HHH-------------HHHHHHHHHH----EEE---HHHH------EEEEE--HHHH--HHHH---HHHHHHHHHHHHHHHH---EEEEEHHHHHHHHHHHHHHHHH----EEEEE---E-----E--HHHHH--HHHHHH--HHHHHHHHHHHHHH----HHHHHHHHHHHH------EEEEEEEE------E--------</t>
  </si>
  <si>
    <t>--HHHHHHHHHHHH-E-------HHHHHHHHHHHHHH---------EEEEEEEE--HHHHH--------HHHHHHHHHH----HHHHHHHH--EEEEEEEEE----------EEE-----------------HHHHHHHHHHHHHHHHHHHH----EEEEEEE---HHHHHHHHHHHHH---HHHH--------HHHHHHHHHHHHHHHH-------HHHHHHHH--HHHHHHHHHHHHHHH----EEE--HHHH</t>
  </si>
  <si>
    <t>-----E------E--EEEEEEE----HHHHHHHHH-----EEEEEEE--EEEEEE-----------EEEE------E----E----HHH-</t>
  </si>
  <si>
    <t>-EEEEEE----HHHH--E----------HHHHHHHH----------EEE---HHHHHHHHH-----EE-HHH-----HHH---E-----HHHHHHHH------------HHHHHHHHHHHHH-----EEEEE-HHHHHHHHHH-----------EEEEE---EEEEEE---------</t>
  </si>
  <si>
    <t>-------------------EEHHHHHHHHHHH-------EEEEEEEE------HHH--EEE---------EEE-----EEEEEEEE----HHHHHHHHHHHHHHHHHH---------EEEEEEE------EEEE---</t>
  </si>
  <si>
    <t>----HHHHHHHHHHHHHHHHHHHHHHHHHHHHHHHHHHHHHHHHHHH--------------------------------------------HHHHHHHHHHHHHHHH--------EEEEEEEEEEE-----------</t>
  </si>
  <si>
    <t>-EEEEEE---------HHHHHHHH---EE--EEEEEEEE---HHHHHHHHHHHH-----EEEEEEE------EEEE-EEE--E--------------E--------EEE-E--HHHHHHHHHH----EEEE------HHHHHHHHHHHH------EEEEEE---HHHHHH-------HHHHHHHHHHHH---</t>
  </si>
  <si>
    <t>-----------EEEEEEEE-----HHHHHHHHHHHH--------------------------------EEEEEE--EEEEEE----------HHHHHHHH--EEEEEEE--------HHHHHHHHHH----EEEEEE--------HHHHHHHHHH-----EEE-EEEE-------EEEE----EEEEE-------EEEE---HHHHHHHHHHHHHHHHHHH---HHHHHHHHH-----HHHHHHHHHHHHH----</t>
  </si>
  <si>
    <t>-EEEEEE------HHHHHHHHHHHHH--EEEEEEE------------HHHHHHHHHHH------EEEEEE---HHHHHHH----EEEEEE-----HHHHHHHHHHHHHH----EEEEEE--HHH----HHHHHHHHH----------HHHHHHHHHH---</t>
  </si>
  <si>
    <t>----------EEE--EEE------EEEEE-------HHHHHHHHHHHHHH---EEEEE---HHHHHHHHHHHHHHHH------EEEE----HHHHHHH-HHHHHH--EEEE---------HHHHHHHHHHHHHHHH---EEEEEEHHH--HHHHHHHHHHHH-------HHHHHHHHHHHHHHHHHHHHHH----HHHEEEEEE---HHHHHHHHHHHHHH----EEE-----EEHHHHHHHHHHHHHHHHH---</t>
  </si>
  <si>
    <t>----------------------------EEEEEE---------EE----------HHH--------HHHHHHHH------HHHHHH----HHHHHHHH--E--HHHHHHHHHHHHHHHHH---EEEEEE--------HHHHH---HHHHHHHHHH---EE---HHHHH-HHHHHHHHHH---EE-----EE-----E----EEEEEE--EEEEEEEE----HHHH--HHH---EE----HHHHHHHHHHHHH---</t>
  </si>
  <si>
    <t>-------------------------------------------------------------------HHHHHHHHHHHHHHHHHHHHHHHHHHHHHHH-------HHHHHHHHHHHHHHHHHHHHHHH----------HHHHHHHHHHHHHHHHHHHHHHHHHHHHHHHHHHHHHHHHHHHHHHHHHHHHHHHHHHHHHHHHHHHHHHHHHHHHHHHHHHHHHHHHHHHHHHHHHHHHHHHHHHHHHHHHHHHHH</t>
  </si>
  <si>
    <t>-EEE----EEEEE----HHHHHHHH----EE-----EE---HHHHHHH-----E---HHHHEEEEEEE-----EEEEE-----------HHHHH--------EEEEEEEE-EE--EEEEEEEE-------------EEEEEE----EEEEEEEEE-HHHHHHHHHHH--EE---EE-HHH----EEEEEEEEEE---EEEE--E-----HHHHHHH---</t>
  </si>
  <si>
    <t>-------HHHHH---E----EEE------HHHHHH--EE------EEE----EEE----EE-------------------E-HHHHHHHHHHH----EE----EEE-------EEE---EE-----------------------</t>
  </si>
  <si>
    <t>--------EEEEEEEE-----HHHHHHHHHHH---------HHH--------HHHHH-------EEEEEEE--EEEEEEE----HHHHHHHHHHHHH--EEEEEEE------HHHHHHHHHHHH----EEEEEE-HHH---HHHHHHHHHHHH--EEE-EEEEEE--EEEEEEE----EEEEEE--EEEEE---HHHHHHHHHHHHHHHHHHH---HHHHHHHHH-----HHHHHHHHHHHHH----EEEEE-E-</t>
  </si>
  <si>
    <t>-EEEEEE-E---HHH-EHHHHHHHHH--EEEE-----HHHH-----EEEE----------HHHHHHHHHHHHH---EEEEEE-E-------HHHHHHHHHH----EEEE----HHH-------E---E-EEEEEE---HHH-------------EEEE-----HHHHHHHHHH-------EEEEEE-------EEEEEEHHHHH---------EEEEE-HHHHH---------------</t>
  </si>
  <si>
    <t>--EEEE-------HHHHHHHHHHHHHHHHHHHHHHHHHHHHHHHHHHHHHHHHHHHHHHHHHHHHHHHHHHHHHHHHHHHHH-------------EEEEEEEEEEEEEE------------------------------------HHHHHHHHHHHHHHHHHHHHHHHHHHHHHHHHHHHHHHHHHHHHHHHHHHHHHHHHHHHHHHHHHHHHHHHHHHHHHHHHHHHHHHHHHHHH--</t>
  </si>
  <si>
    <t>------------HHHHHHHHHHHHHHHHH---EEEEEE----EEEEEE---------HHHHHHHHHHHHHH-HHHHHH-------EEEEE----EEEEEE----EEEEEEE-----HHHHHHHHHHHHHHHHHHHHHHH--------------------------</t>
  </si>
  <si>
    <t>--HHHHHHHHH-----HHHHHHHHHHHHHH-HHH--EEEE-HHHHHHHHHHHHHHHH-----------EEEEE----E--E-----------------HHHHHHHH---EEEEEE---HHH-------------E------EE-----HHHHHHHHH-----EEEE------HHHHHHH--EEEE--------------------EEEEE--HHHHHHHHHHHH------------EEEE-HHHH-----HHHHH</t>
  </si>
  <si>
    <t>---------HHHHHHHHHHE----------EEEEEE-EEEE----EEEE--HHHH-----E--HHHHHHHHHHHHH----------HHHHHHHHHHH--------EEEEE--HHHHHHHHHHHHHHHH---EEEEE--------HHHHH----HHHHHHH------EEEE----HHHHHHH----EEEEEE--EE-----EE--HHHHHHHHHHHHHH--EEEEE-------------HHH-------EEEE-HH</t>
  </si>
  <si>
    <t>--EEEE-----HHHHHHHHHHHHHHH-EEEEEE--HHHHHHHHHHHHHHHHHHHHH-EEEEEEEEEEEEEE--EEEEEEEEEEEEEE---</t>
  </si>
  <si>
    <t>-EEEE-HHHH--------HHHHHHHHHHHH----EEEE----HHHHHH------EEEHHH-EEEEE--------EEE--EEEEE----HHHHHHHHHHHHHHH----EEHHHE-HHHHHHHH---HHHHHHHH-----EEEE-----HHHHHHHHHH---EEEE----EEEE----HHHHHHHHHH----------EEEEE-----HHHHHH--EEEE----------E-----HHHHHHHHHHHH-HHH-----</t>
  </si>
  <si>
    <t>----EE-----HHHHHHH---EEEEEE----HHHHHHHHHHHHHHHH-----EEEEEE----HHHHHH-------EEEEE----EEEEE-----HHHHHHHHH-------</t>
  </si>
  <si>
    <t>---HHHHHHHHHHHHH----HHHHHHHHHHHHHHHHHHHHHHHHHHHH-------HHHHHHHHHH--------HHHHHHHHH--HHH---HHHHHHHH--HHHHHHHHHHHHHH-----</t>
  </si>
  <si>
    <t>-----HHHHHHHHHHHHHHHHHHHH---EE-HHHHHHHH---HHHHHHHHH-----------EEHHHHHHHHHHHH-----EEEEEE---HHHHHHHH-------EEEEEEEE--------EE--EEEEEHHHHHHH------EEEE------HHHHHHHHHH----EEEE------------EEEE--HHHHHHHHHHHHH-----</t>
  </si>
  <si>
    <t>--HHHHHHHHHH--EEEEE--------HHHHHHHHHH----EEEEE-HHH---EE--EE-E--HHH------EEEE---HHH-HHHHHHHHHH----EEE------HHHHHHHHH----EE----HHHHHHHH-------</t>
  </si>
  <si>
    <t>---EEEE---EEEEEE-----HHH--EEEEEEE-HHHHHHHHHHH----EEEEEEE---HHHHHHHHHHHH---E---EEE------EEE--E-----E--EEE----HHH--------HHHH----EEEEE-HHHHH-HHHHHHHHHHHHHHH----EEEEE---------HHHHHHHHHHHHHH--EEEEEHHHHHHHH--HHHHHHH----EEEEE-----EEEE----EEEE------------HHHHHHH</t>
  </si>
  <si>
    <t>------HHHHHHHHHH------HHH---EE--HHHHHHHHHHH------EEEE-----HHHHHHHH----EEEEE--HHHHHHHHHH-----EEEEE--HHH--HHH----EEEEEE--HHHHHHHHHHHHHH--EEEEEEEEEHHHHHHH----------HHHHHHHHHEEEEEEEEE-HHHEE------EEEEEEEE------HHHHHHHHHHHH-----HHHHHHH----HHHHHHHHHH--------HHH-</t>
  </si>
  <si>
    <t>-EEEEEEEEE-----EEEEE-----EE--EE-------HHHHHHHHHHHHH--EEEEEEEEEEEEEE-----EEEEEEEEEEEE----------EEEEE-HHHHHHHE--HHHHHHHHHHHHH---</t>
  </si>
  <si>
    <t>-EEEE-------------E--EEEEEEE--EEEEEEE--EEEEE----EEEEEE----HHHHHHHHH-EEEEEE-EHHHHHHHHHH---------HHH--EEE-----EEE----EEEEEEEEEEEEE--EEEEEEEEEEEEE----E-----E----E-EEEE--EEE-E----E--</t>
  </si>
  <si>
    <t>----------------------------------EEEE-----HHHHHHHHHHH--EEEE---EEEEEEE---HHHHHHHH-----EEEE--HHHHHHHHHHHHH-----HHHHHH-EEEE--HHHHHHHHH------EE----HHHHHHH------EEEEE------HHHHHHHHH---EEEEE--EEEEE-HHHHHHHHHHHH-----EEEE--HHHHHHHHHH---HHHHHHHHHH--EEEEE-HHHHHHHH</t>
  </si>
  <si>
    <t>----------E----E-EE--EEE--EEE----EEEEE-------EEEEEE---HHHHHHHHHHHHHHHHHHH---HHHHHHHHHHHHHHHHHHHHHHHHHHHHHH---HHHHHHHHHHHHHHHHHHHHH------EEEE-----EEEEEEEEE--EEEEEE------HHHHHHHHHHHH---EEEEEE----HHHHHHHHHHHHHH---E--EEE--------HHHHHHHHHHH----EEEEE--HHHHHHHHH</t>
  </si>
  <si>
    <t>-------EEE-HHHHHH-HHHHHH--------EEEEHHHHHHHHHHH----HHHHHHHHHHHHHHHHHHHH--EEEE--------HHHHHHHHHHH---EEEE--HHHHHHHHH----EEEHHHHHHH------</t>
  </si>
  <si>
    <t>-EEEEEEEE----HHHHHHHHHHHHHHHHHH----HHHEEEEEEEE-HHHEEE--EEHHHH---</t>
  </si>
  <si>
    <t>-EEE-----EEEEE-------HHHHHHHHHHH---EEEEEE--HHHHHHHHHHHHH----EEEE-----HHHHHHHHHHHHHHH--EEEEEE------HHHH---HHH--HHHHHHHHHHH-HHHHHHHHHH---EEEEEEEEEEE-HHH--E----HHHHHHHHHHHHHHHHHHHHHHHH--EEEEEEE--E-----------------HHHH------E-HHHHHHHHHHHH-HHH------EEEE---HHHE</t>
  </si>
  <si>
    <t>---EEEEEEEEEEE---------HHH-------HHHHHHHHHHHHHH---EEEEEEEEEE---EEE--------HHHHHHHH---------------EE-HHHHHHHHH----------HHHHHHHHHHHHHH---EE---------</t>
  </si>
  <si>
    <t>--EEEE-----HHHHHHHHHHHHHH--EEEEEE--HHHHHHHHHHHHHHHHHHHHH-EEEEEEEEEEEEEE--EEEEEEEEEEEEEE---</t>
  </si>
  <si>
    <t>---EEEEEEEEEE------HHHHHHHHHHHHHHHHHHH---EEEEEEEEE---HHHHHHHHH----HHHHHHHH-HHHHHHHHH------EEEE---HHHHHHHHHHHHHHHH---EEEEEEEEEEE----EEE-----E--E------E-EEEEEEEEEE--HHHHHHHHHHHHH----E--HHHHHHHHHH-------EE-EEE--------EE--EEEEEE--HHHH--HHHH-------HHHHHHHHHEEE</t>
  </si>
  <si>
    <t>-EEEEE---HHHHHHHHHHHH-----EEEEE---HHHHHHHHHHHH--HHH----EEEE--HHHH--EEEEEE-----------HHHHHHHHHHHHHHHHHHHHHH----EEEE----HHHHHHHHHHHH---HHHEEE---HHHHHHHHHHHHHHH---HHHEEEEEEE------EEEEEEEEE--EEHHHHHH-------HHHHHHHHHHHH-HHHHHHHHH----HHHHHHHHHHHHHHH----EEEEEEEE</t>
  </si>
  <si>
    <t>-------------------E-HHHHHHHHH---------EEEEEEEE------HHH--EEEEE----------EEEE---HHHHHHHH----EEE-HHHHHHHH-------EEEE-HHHHHHHHHHHHHHHHHH----------E---HHHHHHHHH--EEEEE-----EEEEEEEE----HHHHHHHHHHHHHHHH-----------EEEEEEE------EEE----</t>
  </si>
  <si>
    <t>----HHHHHHHHHHHHHHHHHHHHHHHHHHHHHHHHHHHHHHHHHHH----------------------HHHHHHHHHHHHHHHHHHHHHHHHHHHHHHHHHHHHHHHHHHHHHH-----------------------------------HHHHHHHHHHHHHHHHHHHHHHHHHHHHHHHHHHHHHHHHHHHHHHHH--------EEEEEEEEEEE-----------</t>
  </si>
  <si>
    <t>-EEEEE----HHHHHHHHHHHHHH--EEEEEEEE------HHHHHHHHHHH---EEEEEE-HHHHHHH-HHHHHH----E---E-------HHHHHHHHHHHHHHH---EEE--------HHHHHHHHHHHH----EEE-HHHH-----HHHHHHHHHH-------------EEEE----EEEE-HHHH----------------HHH-----EEEEEEE----EEEE--EE--HHHHHHHHHHHHHH----EEE</t>
  </si>
  <si>
    <t>--EEEEEEEEEEEE---EEE--EEE---EEE-------HHHHHHHHHHHH------HHHH------------HHHHHHHHHHHHH-----EEEEEEEEE------HHHHHHHHHHHHHHH---HHHEEEEEE--------EEEEEEEEEE--</t>
  </si>
  <si>
    <t>---E------EEEEEEE------HHHHHHHHHHHHHHH--------HHHH---HHHHHH------EEEEEE----EEEEEE----HHHHHHHHHHH-----EEEEEE------HHHHHHHHHHHH-----EEEEEE-HHH---HHHHHHHHHHHHHHHHH---------EEE--HHHHHHHHHH---------HHHHHHHHHHHHHHHH------------EEE--EEEEE---EEEEEEE--E-EE----EEEE</t>
  </si>
  <si>
    <t>----EEEEE-----HHHHHHHHHHH----------EEEEEE-----HHHHHHHHHHHH------EEEEEEE--HHHH-----EEEE-----------HHHHHHHHHHHHHHHHHHHHHH-----EEEE----HHHHHHHHHH------HHHEEE--HHHHHHHHHHHHHHH---HHHEE--EEEE------EEE----EE--EEHHH---HHHHHH-HHHHHHHHHHHHHHHH----HHHHHHHHHHHHHHHH-E</t>
  </si>
  <si>
    <t>----HHHHHHHHH---HHHHHHHHHHHHHH--HHHHHHHHHHHHHHHHHHHHH-----HHHHHHHHHHH------E--E-HHHHHHHHHHHH--</t>
  </si>
  <si>
    <t>-EEEE-----------EEEEE--EEEEE--------HHHHH-------HHH--EEE-----HHHH--HHHHHH------EEE-HHHHHHHHHHHHHHHH--------HHHHHHHHH-EEE------EEE--EEEEEEE-------EEEEEEE--EEEEE----E-----------E-----EEEEE----------HHHHHHHHHHHHHHHHH---EEEEE-----HHHHHHHHHH--HHH-----EEE--HHHH</t>
  </si>
  <si>
    <t>-----HHHHHHHHHH---E------E------EEEEEEE--EEEEEE-----------HHHHHHHHHHH------EEEEEE-------HHH---HHH------</t>
  </si>
  <si>
    <t>----EEEEE------HHHHHHHHHH---EEEEEE------HHHHH-----EEE--HHHHHHHHHHHHH------EEEE---HHHHHHHHHHHHH---EEEE-------HHHHHHHHHHHHHH---EEE--HHHH-HHHHHHHHHHH-----EEEEEEEEE-----HHH-HHH-HHHH--HHHH--HHHHHHHHHHH--EEEEEEEEE---EEEEEEEE--EEEEEEEE--HHH--HHHH-----EEEEEEE--EE</t>
  </si>
  <si>
    <t>---HHHHHH------------E---E------HHHHH----HHHHHHHHHHH-EEEEEEE--EEEEEEE-------HHHHHHHHHHHHH---HHH---------HHHHHHHH-----HHHHHHHHHH----</t>
  </si>
  <si>
    <t>-EEEEEE--HHHHHHHHHHHHH----EEEEE--EEEEEE----------EEEE--HHHHHHHHHHH---EEE--EEEE----------EEEE------------HHHHHHHHHHHHH-----EEEEE-----HHHHHHHH---EEEEEE--HHHHHHHHHHHHH-----EEEE--HHHHHHH--EEEEEEE--HHHHHHHHHHHHHHEEEEEEEEEEEEEHHHHHHHHHHHHH---EEEEEEEE--EEEEEEE-</t>
  </si>
  <si>
    <t>-----HHH-EEEEHHHH-----E--E--------HHHHHHHHHHH---EEEEEHHHH--------HHHHHHHHHHHHHHHH--E--EEE------HHHHH-------HHHHHHHHHHHHHHHHHHHHH---EEEE-----EE--HHH-HHH-HHHHHHHHHHHHHHHHHHH----EEEE---------EE----HHHHHHHH-----HHHEEE--EHHHHHH----HHHHHHHHHH---E--EE--E--------</t>
  </si>
  <si>
    <t>---------------------------HHHHHHHHHHHHHHHHHHHHHHHHHHHHHHHHHHHHHHHHHHHHHHHHHHHHHHHHHHHHHHHHHHHHHHHHHHHHHHHHHHHHHHHHHHHHHHHHHHHHHHHHHHHHHHHHHHHHHHHHHHHHHHHHHHHHHHHHHHHHHHHHHHHHHHHHHHHHHHHHHHHHHHHHHHHHHHHHHHHHHHHHHHHHHHHHHHHHHHHHHHHHHHHHHHHHHHHHHHHHHHHHHHHH</t>
  </si>
  <si>
    <t>----EEEEE-----HHHHHHHHHHHH--HHHHHHHHH-----HHH------------HHHHHHHHHHHHH---EEEEEE---HHHHHHHHHHHHHHH----EEEEE---------------HHHHHHH--EEEEE------HHHHH-------EEEEE------------EEE-HHH---------HHHHHHHHHHHHHHHH-----HHHHHHHHHHHHH------HHHHHHHHHHHHH------HHHHHHHHH-</t>
  </si>
  <si>
    <t>---EEEEE---EE------HHHHHHHHHHHHHHHHHHH---EEEEEEEEE---HHHHHHHHHH---HHHHHHHHHHHHHHHHHH------EEEE---HHHHHHHHHHHHHHHH---EEEEEEEEEEE----EE------E--E------E-EEEEEEEEEE-HHHHHHHHHHHHH-----EE-HHHHHHHHHHH------EE-EEE--------EE--EEEEEE-HHHHHH-HHHH-------HHHHHHHHHEEE</t>
  </si>
  <si>
    <t>-EEEEEE--HHHHHHHHHHHHH----EEEEE--EEEEEE----------EEEE-----HHHHHHHH---EEE--EEEE----------EEEE------------HHHHHHHHHHHHH-----EEEEE-----HHHHHHHH---EEEEEE--HHHHHHHHHHHHH-----EEEE--HHHHHHH--EEEEEEE--HHHHHHHHHHHHHHEEEEEEEEEEEEEHHHHHHHHHHHHH---EEEEEEEE--EEEEEEE-</t>
  </si>
  <si>
    <t>--HHHHHHHHHHHHHHHHH----HHHHHHHHHHHHHHHH----HHHHH---HHHH-------HHHHHHHHHHHHH---HHHHHHHHH--HHHHHHHH-----HHHHHHHHHHH-----HHHHHHHHH-HHH-------HHHHHHHHHHHHHHHH---EEHHHHHHHHHHHHHHHH------EEEE-HHHH----EE--EEEEEE---HHHHHHHHH----EEEEEEE---EEEEEE----EEEEEEE-HHHHHHH</t>
  </si>
  <si>
    <t>----------------------HHHHHHHHHHHHHHHHHHHH-HHHHHHHH------HHHHHHH------HHHHHHHHHHHHH-HHHHHHHHHHHHHHHHHHH-----HHHHHHHHHHHHHHHHHHHHHHH-------------E---HHHHHHHHHHHHHHHHHHHHHHHHHHHHHHH-------HHHHHHHHHHHHHHHHHHHHHHHHHH-HHHHHH-----E-HHHHHHHHHHHHHHHHHHHHHHHHHHHHH</t>
  </si>
  <si>
    <t>------EEEEEEE--EEEEEEEEEE----HHHHHHHHHHHH------EEE--------EEEEEEEEEHHHHHHHHHHHHHHHHHH--EEEEE--EEEEEEEE--HHH--HHHHHHHHHHHH------EEEE---EEEEEEEHHHHHHHHHHHHHH------------</t>
  </si>
  <si>
    <t>-----------------------------HHHHHHHHHHHHHHHHHHHHH--------HHHHHHHHHHHHHHHHHHHHHHHHHHHHHHHHHHHHHHHHHHHHHHHHHHHHHHHHHHHHHHHHHHHHHHHHHHHHHHHHHHHHHHHHHHHHHHHHHHHHHHH------</t>
  </si>
  <si>
    <t>----HHHHHHHHHHHHHHHHHH-----HHHHHHHHHHHHHHH--HHHHHHHHHHH---HHHHHHHHHHHHHHHHHHHHHHHHHHHHHHH-----</t>
  </si>
  <si>
    <t>--E--------E----EEE-----EEEHHH----EEEEEEE----HHHH--HHHHHHHHHH----EEEEEEE-------HHH-HHHHHHHHHH------EEE----HHHHH----EE-EEEEE----EEEEEE--------HHH----HHHHHHHHHH--------------EE-----------E--</t>
  </si>
  <si>
    <t>----------------------------------EEEEEE-------------HHHHHHHHHHHHHHHHHHHHHHHHHHHHHHHHHHHHHHHHHHHHHHHHHHHHHHHHHHHHHHHHHHHHHHHHHHHHHH------------------HHHHHHHHHHHHHHHHHHHHHH-----------------</t>
  </si>
  <si>
    <t>----------------HHHHH-HHHHHHHHHHHHHHHHHHHHHHHHHHHHHHH-----HHHHHHH------HHHHHHHHHHHH--HHHHHHHHHHHHHHHHHHH-----HHHHHHHHHHHHHHHHHHHHHHH-------------E---HHHHHHHHHHHHHHHHHHHHHHHHHHHHHHH-------HHHHHHHHHHHHHHHHHHHHHHHHHH-HHHHHH----EE-HHHHHHHHHHHHHHHHHHHHHHHHHHHH</t>
  </si>
  <si>
    <t>------------------------------------------------------------------HHHH--HHHHHHHHHHHHHHHHHHHHHHHHHHHHHH-----HHHHHHH------HHHHHHHHHHHHH-HHHHHHHHHHHHHHHHHHH-------HHHHHHHHHHHHHHHHHHHHH-------------E---HHHHHHHHHHHHHHHHHHHHHHHHHHHHHHH-------HHHHHHHHHHHHHHHHHHH</t>
  </si>
  <si>
    <t>-----------EEEHHH-EEE-HHHHHHHHHHHHHHHHHH--------EEEEE----HHHHHHHHHHHH---EEEEEEEE---HHHHHHHHHHHHHHHHHH---EEEEEHHHHH---HHHHHHHH---HHHHHHHHHHHHHHHHHHHH---EEE----HHHHHHHHHHHHH------------EE--E--E-EEE-------HHHHHHHHHH----------------HHHHHHHHHHHHHHH---HHHHHHHHH</t>
  </si>
  <si>
    <t>----HHH----HHHHHHHH---EEEEE----EEE----E--EEEEEEE--EEEEEE-----EEEEEEE----EE-HHHHHH--E---EEEE---EEEEEEEHHHHHHHHHH-HHHHHHHHHHHHHHHHHHHHHHHHHHHHHHHHHHHHHHHHHHH-----EEE--HHHHHHHH---HHHHHHHHHHHHH---EEEE--EEEE--HHHHHHHH----</t>
  </si>
  <si>
    <t>----------------HHHH--HHHHHHHHHHHHHHHHHHHH--HHHHHHH------HHHHHHH------HHHHHHHHHHHHH-HHHHHHHHHHHHHHHHHH------HHHHHHHHHHHHHHHHHHHHHHH-------------E---HHHHHHHHHHHHHHHHHHHHHHHHHHHHHHH-------HHHHHHHHHHHHHHHHHHHHHHHHHH-HHHHHH----E--HHHHHHHHHHHH-HHHHHHHHHHHHHHHH</t>
  </si>
  <si>
    <t>----------------EEEEEEE-E-E----EEEEEE--EEEEE----E----------EEEE--HHHHH-HHHEEEEE-----HHHH--HHHHHHHH----EEEEEEE-HHHHHHHHHHHHH-------EEEEE-----EEEE---EEEEEEE--------EEEEEEE--EEEEE------------------HHHHHHHHH---EEEEE--E---------HHHHHHHHHHHHH-----EEEE-----HHHHH</t>
  </si>
  <si>
    <t>--EEEEEE-------HHHHHHHHHHH-----EEEEEE--HHHHHHHHHHHHHH--EEEE-------HHHH--EE-HHHHHH----EEEEE--EEEEE--HHHHHHHHHHH--------EEEE---HHHHHHHHHHHH----EEEE---HHHHHHHHHHH--EE--HHHHHH--EEEE---------------HHH-----EEEE--------HHHHHHHH---EEE--HHHHHHHHHHHHHHHH-----HHHHHH</t>
  </si>
  <si>
    <t>----HHHHHHHHHH----EEE--EE----------HHHHHHHHHHHHH------HHHHEEEE--EEEEHHH-----HHHHHHHHHHHHHHHHH---------HHHHHHHHHHHH-HHHHHHHHHHHHHHHHHHHHH---EEEEE-------------------E-EEEEE---EEEEEEEEEEEE-----EEEE----------HHH-EEEEEE-----EEEEE----------------------EEEEEEEEE</t>
  </si>
  <si>
    <t>-EEEEE------EEEEE---------EEEEEEEEEEE-HHHHHHHH----------E----EEEEEE--EEEEEE------E-EEEEEHHH-EE------HHHHH--HHHHHHHHHHHHH-------EEEE----EHHHHHHHHHHHH---EEEEEE--HHH-HHHHH----EEEEHHHHHHHHHH---EEEEEE-----HHHHH--EEEEEEEEE--------------HHHH---EEEE--HHHH---HHHHH</t>
  </si>
  <si>
    <t>----------------HHHHHHHHHHHHHHH----EEE-EEE--EEE----EEEEE-------EEEEEE---HHHHHHHHHHHHHHHHHH----HHHHHHHHHHHHHHHHH-HHHHHHHHHHHH---HHHHHHHHHHHHHHHHHHHHHHHHH---------E--EEEEEEEEE--EEEEE-------HHHHHHHHHHHH---EEEEE--HHHHHHHHHHHHHHHHH------EEE-------HHHHHH------E</t>
  </si>
  <si>
    <t>----EEEEEEE---EEEE-HHHHHH------EEEEEE-----EEEEEE----HHHHHHHHHHHHHH--------------HHHHHHHHHH--EEEEEEE--EE------EEEEEE----EEEEEEEEE-</t>
  </si>
  <si>
    <t>--HHHH-----EEE----------EEEEEEHHH----E--HHHHHHHHHHHHH----------EEEE----HHHHHHHHHHHHH--EEEEEEE----HHHHHHHHH---EEEEE----HHHHHHHHHHHHHHHH--E-------HHHHHHHHH-HHHHHHHH------EEEEE----HHHHHHHHHHHHH----EEEEEEEHHH--------------------------HHH--EEEEE-HHHHHHHHHHHHHH</t>
  </si>
  <si>
    <t>--EEEEEE-----HHHHHHHHHHHHHH----EEEEEE-----EE-HHHHHHHHH--------E-------HHH--EEEE----------HHHHHHHH----E----HHHHHHH-EHHHHHHHHHH-------EEEEE------------EEEEE-E-------EEE--HHHHHHHHHHH-----EEEEEE-----EEEEEEEE-----EEEEEEEEEEE--EEE---EEE--EEEEE------HHHHHHHHHHHH</t>
  </si>
  <si>
    <t>-EEEEE-----EEEEEE------EEEEEEE---HHH--HHH--HHHHHHHHH--------HHHHHHHHHH---EEEEEE----EEEEEEE-HHHHHHHHHHHHHH------HHHHHHHHHHHHHHHHHHHH-HHHHHHHHHHHHHH---HHH------HHHHHH--HHHHHHHHHHH--HHHEEEEEEE---HHHHHHHHHHHH-------------------EEEEEE------EEEEEEEE--------HHHH</t>
  </si>
  <si>
    <t>----------EEE--EEE------EEEEE-------HHHHHHHHHHHHHH---EEEEE---HHHHHHHHHHHHHHHH------EEEE----HHHHHHH-HHHHHH--EEEE--------HHHHHHHHHHHHHHHHH---EEEEEEHHH--HHHHHHHHHHHH-------HHHHHHHHHHHHHHHHHHHHHHH---HHHEEEEEE---HHHHHHHHHHHHHH----EEE-----EEHHHHHHHHHHHHHHHHH---</t>
  </si>
  <si>
    <t>-EEEEE-----HHHHHHHHH-----EEEEE----HHHHH-----EEEE----------------HHHHH----EEEE-HHHHHHHH----EEE------EEEEE--EE--HHH-------EEEEE---EEEE-----EEEEE-------EEE-----EEEE-E---------HHHHHHHHHHH--------HHHHHHHHHHHHHHHH---EEEEEE---HHHHHHHHHHHHH--EEEEEEEE-------HHHHHH</t>
  </si>
  <si>
    <t>-----EEEE---HHHHHHHHHHHH----EEEEE--HHH----------------HHHHH-------HHHHHHHHHHHHH----EEEEE--EEEEEEE--EEEEEEE-----EE--EEEE--------EEEE--EEE-EEE--EE---HHHHHHHH----EEEEEEEE--------EEEEEEEE-HHHEE----EE---E-EEE-HHH-----HHHHHHHHHHHHHHHHHH--</t>
  </si>
  <si>
    <t>--HHHH-----HHHHHHHHHHHHHHHHH---HHHHHHHH------HHHHHHHHHHHHHHH----HHHHHH------HHHHHHHHHHHHH--HHHHHHHHHHHHHHHHHH-------</t>
  </si>
  <si>
    <t>--EEEEEEE--EEEEEEEE----EEEEE---HHH---------EEEEE--------------HHHHHHHHHHHHHH------EEEE-HHHHHHHHHHHH----EEE-----HHHHHHHHHH----------</t>
  </si>
  <si>
    <t>------------------------HHHHHHHHHHHHHHHHHHHHHHHHHHHHHHHHHHHHHHHHHHHHHHHHHHHHHHHHHHHHHHHHHHHHHHHHHHHHHHHHHHHHHHHHHHHH---------------</t>
  </si>
  <si>
    <t>---EEEEEE------HHHHHHHHHHHHHH----EEEEE--------HHHH-------HHHHHHHHHHHHHHHHHH-HHHHHH---EEEEE--HHHHHHH--------HHHHHHHH----------EEEEEE--HHHHHHH----HHH----HHHHHHHHHHHHHHHHH----EEEEE----HHHHHHHHHHHH-----</t>
  </si>
  <si>
    <t>--------HHHHHHHHHHHH-------------EEEEEE---------EHHHHHHHHHHHHHHHHHHHH--EEE----E----HHHHHHHHHH---HHHHHHHHHHHHHHHHHH------HHH--E---HHHHHHHHHHHHHHHH---EEEE--------------------------------------EEEE-HHHHHHHHHH--------HHHHHHHHHHH-EEEEEEEEEEE-----EEEEEE--HHHHHH</t>
  </si>
  <si>
    <t>-EEEEEEEEEEEE-----HHHHHHHHHHHHHHHHHH---EEEEEE------EEEEEEEEEE--HHHHHHHHHHHHHHHHH----EEEEEEEEEEEEE-----</t>
  </si>
  <si>
    <t>---HHHHHHHHHHHHHHHHHHHHHHH------EEEE------HHHHHHH-----EEE--EEEEEE----------HHHH---EE------HHHHHHH------EEEE------HHHHHHHHH-----EEEEE---HHHHHHHHHHHHHH----EEE---HHHHHHHH---EEEEEEE-----HHH-------HHH----HHHHHHHHHHHHHHHHH--EEEEEEEEEEE----HHH-HHHHHHHHHH---EEEE-</t>
  </si>
  <si>
    <t>----EEEEEEEEEE--EEEEEEEEEEE----EEEEE------HHHHHHHH-------EEEEEE--EE--------HHHHHEEEE-----------HHHHHHHHHHH-----HHHHHHHHHHHHHH---HHH----HHH--HHHHHHHHHHHHHH----EEEEE-------HHHHHHHHHHHHHHH----EEEEE---HHHHHHH--EEEEEE--EEEEEE-HHHHHH----HHHHHHHHHH---</t>
  </si>
  <si>
    <t>-EEEEEEE---HHHHHHHHHHHHHHHHHHH----EEEE----HHHHHHH-----HHHHHHHHH--EEEEEE---HHH----------HHHHHHHHH--EEEEEEEEE--HHHHHH----HHHH---EEEEEEE---HHH----EEE----EEE-----HHHHHHHHHHHHHHHH----EEEEEE-----HHHHHHHHHHHHHHHH----EEEEEEHHHHHHHHHH-HHH--EEEE-HHHHHHHHHHH--------</t>
  </si>
  <si>
    <t>---EEHHHHHHHH---HHHHHHHHHHH---------EE-HHHHHHHHHHHHHHHHHHHHHHHHHHH----E---EEEEEE-HHH-HHHHHHHHHH----------------EEEEEE--EEEEEE--------------------EEEEEEE------HHHHHHHHHHHH---EEEEEEE--------HHHHHHHHHH----EHHH---E-EEE--------HHHHHHHHHHHHHHH--E-------EEEEEEEE</t>
  </si>
  <si>
    <t>-------HHHHHHHHHHHH---HHHH------HHHHHHHHHH------HHHHHHHHHHHHHHH----------EEEEEE------HHHHHHHHHHHH---HHHEEEEEHHH-----HHHHH--------------HHHHHHHH----EEEEE-HHH--HHHHHHHHHHHHH-EEE-----EEE----EEEEE----HHHHHHHHH----HHHHHHHHHHHHHHH--HHHH----EEEE-----HHHHHHHHHHH-</t>
  </si>
  <si>
    <t>-----------E--E----EEEEE---E---HHHHHHHHHHHHHHHH--E--EEEEEE--------E---E--EHHHHHHHH----EEE------EEEEEE--E--EEEE----E-E--EEE-----EEEEE----E--EEEEEE-E--EE-HHH---------EE--EE---EEEEEEEEEEE-------EEEEEEEEEE-----HHHHHHHHHHHHHHHHHHH------------------------------</t>
  </si>
  <si>
    <t>--EEEEEE-----HHHHHHHHHHHHHHH-------EEE--EEEEEEE-----EEEEEEE----EEEEEE---------HHHHHHHH---------------E--HHHHHHHHHHH----</t>
  </si>
  <si>
    <t>-HHHHHHHHHHHHHHHHHHHHHHHHHHHHHHHHHHHHHHHHHHHHHHHHHHHHHHHHHHHHHHHHHHHHHHHHHHHHHHHHHHHH----------------------------------</t>
  </si>
  <si>
    <t>--EEEEEE-------HHHHHHHHHHH-----EEEEEE-----HHHHHHHHHHH--EEEE--------HHH--EE-HHHHHH----EEEEE--EEEEE--HHHHHHHHHHH--------EEEE---HHHHHHHHHHHH----EEEE---HHHHHHHHHHH--EE--HHHHHH--EEEE---------------HHH-----EEEE--------HHHHHHHH---EEE--HHHHHHHHHHHHHHHH-----HHHHHH</t>
  </si>
  <si>
    <t>-EEEEEE---EHHHHH-E--------E-HHHHHHHHHH--------EEE---HHHHHHHHH-----EE-HHH-----HHH---E-----HHHHHHHHH-----------HHHHHHHHHHHHH-----EEEEE-HHHHHHHHHH-----------EEEEE---EEEEEE---------</t>
  </si>
  <si>
    <t>-EEE---HHHHHHHHHH-------HHHHHHHH-----EEEEE--EEEEEEEEEEEE----EEEEEEEEEE--HHHHHHHHHHHHHHHHH----EEEE------HHHHHHHHH-----------------------------</t>
  </si>
  <si>
    <t>-EEEEEEE-HHHHHHHHHHHHH------EEEEEEEE------HHHH---------EEEEEEEEEE-HHHHHHHHHHHHHHH--------EEEEEE--EEEE-----E-HHHH----</t>
  </si>
  <si>
    <t>-------HHHHHHHH---EE----EE------EEEEEEE--EEEEEE-----------HHHHHHHHHHH------EEEEEE-------HHH--HHHHHHH---</t>
  </si>
  <si>
    <t>----EEEEEEEE--HHHH----EEEEEEE--HHHHHH--EEEE----EEEEEEE--EEEEEEHHHHHHHH-----EEEEEEHHHH---EE------------EEEE-----------EEEE-HHH-HHHHHHHHH--------E----EE--------EHHHHHHHHHHHHHHH--EEEEE-</t>
  </si>
  <si>
    <t>------------------EEEEEE-------HHHHHHHHHHHHHHH---EEEEEE----HHHHHHHHH-----EEEEEHHHHHHHHH--------------EEEEEEEEEEEEEEEEE-------HHHH---EEE------HHHHHHHHHHHH----HHH--EEE---HHHHHHHHH-----EEEEEE----HHHHHHHHH--EEE----HHHHH---------EEEEE----E--E---EEEEEEEEEEEEE--</t>
  </si>
  <si>
    <t>---------EEE------EEEEE--EEEEE-HHHHHH-HHH--EE----HHHHHHHHHHHHHHHHHH------HHHHHHHHHH----HHHHHHHHHHHHHH-EEE--------E--------EEHHHH---E-------------------E-HHHHHHHHHHHHHH---EEEEE--EEEE---------EEEEE---HHHHHHHH-----------HHH---E-HHHHHHH--EEE---HHHHH----EEEEEE</t>
  </si>
  <si>
    <t>----------------------------------------------------HHHHHHHHHHH---HHH---EEEEEEEEEE--HHHHHHHHH--HHHH--EEEEEEEEEEE--HHHHHHHHHH------EEEEEEEEEEE----EEEEEEEEEEE-------</t>
  </si>
  <si>
    <t>---HHHHHHHHHHHHHHHHHHHHHHHHHHHHHHHHHHHHHHHHHHHHHHHHHHHHHHHHHHHHHHHHHHHHHHHHHHHHHHHHHHHHHHHHHHHHHHHHHHHHHHHHHHHHHHHHHHHHHHHHHHHHHHHHHHHHHHHHHHHHHHHHHHHHHH----------</t>
  </si>
  <si>
    <t>----HHHHHHHHHHHHHHHHHHHHHHHHHH-------HHHH------------------HHHHHHHHHHHHHHHHHHHHHHHH-----HHHHHHHHHHHHHHHHHHHHHHHHH------</t>
  </si>
  <si>
    <t>---------HHHHHHHHHHHHHH--HHHHHHH------E--E--------------HHHHHHHH-HHHHHHH----E-----EE----HHHHHHHHHH-----HHHHHHH-HHHHHHHHHHH----HHHHHHHHHH----------EE---HHHHHHHHHHHHHHHHH--EEEEEEEEEEE----EE--HHHHHH-EEEEEEEEEEEEEEE---HHH----EEEEEEE--HHHHHH--EEEE----EEEEEEE--</t>
  </si>
  <si>
    <t>-----------HHHHHHHHHHHHHHHHHHHHHHHH----------------------HHHHHHHHHHHHHHHHHHHHHHHHHHHHHHHHHHHHHHHHHHHHHHHHHHHHHHHHHHHHHHHHHHHHHHHHHHHHHHHHHHHHHHHHHHHHHHHHHHHHHHHHHHHHHHHHHHHHHHHHH-------------HHHHHHHHHHHHHHHHHHHHHHHHHHHHHHHHHHHHHHHHHHHHHHHHHHHHHHHHHHHHHHHH</t>
  </si>
  <si>
    <t>-----------------EEE------EEEEE--EEEEE-HHHHHH-HHH---E----HHHHHHHHHHHHHHHHHH------HHHHHHHHHH-----HHHHHHHHHHHHH-EEE-----------------EEHHHH-----------------------E-HHHHHHHHHHHHHH---EE-------EE-------E-EEEEE---HHHHHH-------------HHH-----HHHHHHH--EEE---HHHHH--</t>
  </si>
  <si>
    <t>----------------HHHHHHHHHHHHHHHH---EEE-EEE--EEE----EEEEEE--EEEEEEEEEE---HHHHHHHHHHHHHHHHHH----HHHHHHHHHHHHHHHHH-HHHHHHHHHHHH---HHHHHHHHHHHHHHHHHHHHHHH--------------EEEEEEEEE--EEEEE-------HHHHHHHHHHHH---EEEEE--HHHHHHHHHHHHHHHHH------EEE-------HHHHHH------E</t>
  </si>
  <si>
    <t>-EEEEEE---HHHHHHHHHHHH----EEEEE------HHHHHH-HHHHHHHHHHHHHHHHHHH----EEE--EEE-HHHHHHHHHHHHHHHHHHHHHHHHHH--EEEE--EEE----EEEE-----EEEEEEEEE---EEE-----E------EE-HHHH--------EEEEE---HHHHHHHHHHHH---EEEEE-----------HHHHHHHHHHHHHH--EEE----EEEEEEE--EEEEEE----EEEE-E</t>
  </si>
  <si>
    <t>---------EEEEEEEEEEEEEEE-HHHHHH--HHHHHHHHHHHHHHHHHHHHHHH----EEEEEEE------EEEEEEE--HHHHHHHHHHHHH--HHHHEEEEEEEEEEEEEEE------------HHHH--------EEEEEEEEE-EE--EEHHH--HHHHHHHHHHHHHHHH------EEEEEE--------EEEEEEE--HHHHHHHHHHH---HHHHHHEEE---EEEEE--HHHHHHH---</t>
  </si>
  <si>
    <t>--------HHHHHHHHHHHHHHHHH----HHHHHHH----HHHHHHHH---HHH----HHH------HHHHHHHHHHHHHH-HHHHHHHHHHHH-HHHHHHHH--HHHHHHHHHHHH-----EEEE--E--E---HHH---EEEEE--EEEEEEEEEEEE------EEEEEEE------HHH----EEEEEEE-----EEE-------------EEEEEEEEEEEEHHHEE----EHHHHHHHHHHHHHHHHHHH</t>
  </si>
  <si>
    <t>----EEEEEEEEEE----EEEE-----EEEEEEEEEEEE---------EEEEEEEEEEEHHHHH----------EEEEEEEEEEE----------EEEEEEEEEEEE------EEE-----EEEE--EEEEEEEEEE----EEEE-----EEEEEEEEEEE-------EEEEEEEEEEHHHHHHH-------EEEEEEEEEEEEEE-----EEEEEEEEEEEEE-------------------------------</t>
  </si>
  <si>
    <t>-HHHHHHHHHHHHHHHHHHHHHHHHHHHHHHHHHHHHHHHHHHHHHHHHHHHHHHHHHHHHHHHHHHHHHHHHHHHHHHHHHHHHHHHHHHHHHHHHHHHHHHHHHHHHHHHHHHHHHHHHHHHHHHHHHHHHHHHHHHHHHHHHHHHHHHHHHHHHHHHHHHHHHHHHHHHHHHHHHHHHHHHHHHHHHHHHHHHHHHHHHHHHHHHHHHHHHHHHHHHHHHHH------------------------------</t>
  </si>
  <si>
    <t>--EEEEEEHHH---HHHH-----EEE--EEEE--EEEE------HHHHHHHHH------EEE---HHHHHHHHHHH-----EEEEEE-------HHHHHHHHH------EEEEE-----HHHHHHHHHHHHHHHH---HHHHHHHHHHHHH--EEEEE----HHHHHH---HHHHHH-------EEEEEEE--EEEEEEEE--HHHHHHHHHHHHHHHH-----EEEEEEE----HHHHHHHHHHHH----EEEE</t>
  </si>
  <si>
    <t>----------EEEEEE---EEEEEE--EEEEEE--EEEEEEEE--EEEEEE--E----E--EE--EEE------HHHHHHHHHHHHH-EEEEEEEEEEEE-----E--EEEEEEEEEEEE-----------EEEEE-HHHHHHHHH-----E-HHHHHHHHHHHHH----</t>
  </si>
  <si>
    <t>-EEEEEE---HHH-HHHHHHHHHHHHH----EEEEEE---HHHHHHHHHHHHHHH------EEEEE--HHHHH-------E---HHHHHHH-HHHH--HHHHHHHEE--EE--EE--EEE--EEEE-HHHHHH--------HHHHHHHHHHHHH------EE---HHHHHHHHHHHHHHHHHHHHHHHHH--------HHHHHHHHHHHHHH--E---HHH--HHHHHHHHHH----EEE---HHHHHHHH----</t>
  </si>
  <si>
    <t>-HHHHHHHHHHHHHHHHHHHHHHHHHHHHHHHHHHHHHHHHHHHHHHHHHHHHHH-------HHHHHHHHHHHHHHHHHHHHHHHHHHHHHHHHHHHHHHHHHHHHHHHHHHHHHHHHHHHHHHHHHHHHHHHHHHHHHHHHHHHHHHHHHHHHHHHHHHHHHHHHHHHHHHHHHHHHHHHHHHHHHHHHHHHHHHHHHHHHHHHHHHHHHHHHHHHHHHHHHHHHHHHHHHHHHHHHHHHHHHHHHHHHHHHHH</t>
  </si>
  <si>
    <t>--HHHHHHHHHHHHHHHHHHHHHHHHHHHHHHHHHHHHHHHHHHHHHHHHHHHHHHHHHHHHHHHHHHHHHHHHHHHHHHHHHHHHHHHHHH-------HHHHHHHHHHHHHHH-----EEE-----HHH--HHHH--------------EEEEE--------EEEHHHHHHHHHHHH--HHHHHH--</t>
  </si>
  <si>
    <t>----HHHHH--EEEEE--EEEEE---------HHHHHHHHH------EEEE---------HHH----EEEEEE-EHHHHHHHHH-----EE--HHH-----EEEEEEE--HHH-HHHHHHHHHHHHHHEEEEEEEEEEEEHHH-HHHHHHHHHHHHEEEEEEEEE--EEEEEEEE-----------EEEEEEE--EEEEEEE-----------HHHHHHHHHHHHHH--------EEEEE-------HHHHHH--</t>
  </si>
  <si>
    <t>-----EEEE-E---EEEEEEEEE------EEEEEEE-----EEEEEEEEEEEE--EEEEEEEE---EEE----EEEE-----EEEEE-----E----EEEEEEEE---EEEEEEEEEE--</t>
  </si>
  <si>
    <t>--------EEE-E--EEEEEEEEEEEEEEE--EEEEEEEE--E----EEEE----EEEEEEEE-----E--EEE--------------E----EEEEEEE------EEEEEE------HHHHHHH---EEEEE--HHHH-HHHH--EEEEEEEEEE-EE--EE----HHHHHH-----EEEE--EE--EEE----EEEEEEEE------EEEEE--E-EEEEEE--EEEEEEEEE--EEE----EEEEEEE----</t>
  </si>
  <si>
    <t>----EEEEEEEE----------EEEEEEE--HHHHHH--EEEE----EEEEEEE--EEEEEEHHHHHHHH-----EEEEEEHHHH---EE------------EEEE------------EEE-----HHHHHHHHHH-------E----EE--------EHHHHHHHHHHHHHHH--EEEEE-----</t>
  </si>
  <si>
    <t>-----HHHH--------EEEEEEEE--EEEEEEEE----EEEEE-----EEEEEEEE--EEEEE--EEEEE----EEEE-----EEEE------EEEEEEEE---</t>
  </si>
  <si>
    <t>-EEEEE-------EEEE---------EEEEEEEEEE--HHHHHHH---HHHHHH----EE---EEEEEEEEE-----------EEEE--EE-----HHHH---HHH----EEE---E----E-EEEEEHHHEEEE-----HHHH--HHHHHHHHHHHH---------EEEE---HHHHHHHHHHHH-----EEEE---HHHHHHH-----EEE------HHHHHHHHH---EEEEEE----HHHHHHHHHHEEEE</t>
  </si>
  <si>
    <t>--EEEEEEE--EE------------------HHHHHHHHHHHH--------HHHH--EEEEEEEE--EEEEE---------------------------------------------EEEEE--EEEEEEE--HHHHHHHHHHHH------------------------EE---HHHHHHH------E-----EEEEEEE---EEEEEEE---HHH--EEEEEEEEEEE-HHH---E-----------</t>
  </si>
  <si>
    <t>----------------HHHH--HHHHHHHHHHHHHHHHHHHHHHHHHHHHH------HHHHHHH------HHHHHHHHHHHHH-HHHHHHHHHHHHHHHHH-------HHHHHHHHHHHHHHHHHHHHHHH-------------E---HHHHHHHHHHHHHHHHHHHHHHHHHHHH----------HHHHHHHHHHHHHHHH--HHHHHHHH-HHHHHH----EE-HHHHHHHHHHHH-HHHHHHHHHHHHHHHH</t>
  </si>
  <si>
    <t>--E------EEEEEEE------HHHHHHHHHHHHHHH--------HHHH---HHHHHH------EEEEEE----EEEEEE----HHHHHHHHHHH-----EEEEEE------HHHHHHHHHHHH-----EEEEEE-HHH---HHHHHHHHHHHHHHHHH---------EEE--HHHHHHHHHH---------HHHHHHHHHHHHHHHH------------EEE--EEEEE---EEEEEEE--E-EEE---EEEEE</t>
  </si>
  <si>
    <t>---EEEEEE------HHHHHHHHHHHHHH----EEEEE------HHHHHHHH-----HHHHHHHHHHHHHHHHHH-HHHHHH---EEEEE--HHHHHHH--------HHHHHHHHHHH-------EEEEEE--HHH---------------HHHHHHHHHHHHHHHHH----EEEEE----HHHHHHHHHHHHHHH--</t>
  </si>
  <si>
    <t>------HHHHHHHHHHHHHHHHHHHHH----HHHHHHHHHHHHHHHH----HHHHHHHH----HHHHHHHH--------------HHHHHHHHHH--EE--EE---HHHHHHHHHHHHHHH--HHHHHHHHH---HHHH------</t>
  </si>
  <si>
    <t>--------EEEE--------------HHHHHHHHHH--EEEEE----HHH---HHHHHHH--EEE----------EEE------HHHH-------EEEE---HHHHHHHHHHHHHH--EEEEHHH----HHHHHH-HHHHHHHHHHHHHHHHHHHH-------EEE--EEE---EEEEE---HHHHHHHHHHHH---EEEEE---HHHHHHHHH---EE--------------------HHHHHHHHHHHHHH--</t>
  </si>
  <si>
    <t>-----HHHHH-------HHHHHHHHHHHHHHH-------HHHHHHHHHHHHHHHHH--HHHHHHHHH---------------------HHH--HHHHHH--------------</t>
  </si>
  <si>
    <t>-HHHHHHHHHHHHHHHHHHHHHHHHHHHHHHHHHHHHHHHHHHHHHHHHHHHHHHHHHHHHHHHH------------------------------------------------</t>
  </si>
  <si>
    <t>----------HHHHHH---E-------HHHEEE--------EHHH----EEE--EEE---EEE------------HHHHHHHHHHHH--EEEEEE---HHH------------------EEEE--HHHHH---HHHHHHHHHHH---EEEEE--HHHHHH-----E---HHHHHHH-------EEEE-------HHHHHHH------EEE---E--E-HHHHHHHHHH-----HHHH----EHHHHHHHHH----</t>
  </si>
  <si>
    <t>-EEEEE----HHHHHHHHHHHHHH--EEEEEEEE------HHHHHHHHHHH---EEEEEE-HHHHHHH-HHHHHH----E---E-------HHHHHHHHHHHHHHH---EEE--------HHHHHHHHHHHH----EEE-HHHH-----HHHHHHHHHH-------------EEEE----EEEE-HHHH----------------HHH-----EEEEEEEE--EEEEE--EE--HHHHHHHHHHHHHH----EEE</t>
  </si>
  <si>
    <t>----------------------------HHHHH-----HHHHHHHHH--HHHHHHHHH----E-------EHHHHHH---------EEEEEEE---------HHHHHHH-HHHHHHHHHHHHHHH-EEEEEEEE----HHHHHHHHHHHHHHHH----E---------EEEEEEE----HHHH-HHHHHHHH-----------------EHHHE-EEEEEHHHHHHHHHHHH--HHHHH--E----E-EEEEEEE</t>
  </si>
  <si>
    <t>--EEEEEEEE---HHHHHHHHH-HHHHHHH---EEEEEEEEEE--EEEEEEEEEE--EEEEEEEEEEEE----EEEEEEEEE---EEEEEEEEEE----EEEEEEEEEE----------HHHHHHHHHHHHHHHHHHHHHHHHH---</t>
  </si>
  <si>
    <t>-----EEE------EEEEE--EEEEE-HHHHHH-HHH--EE----HHHHHHHHHHHHHHHHHHH-----HHHHHHHHHH----HHHHHHHHHHHHHH-EEE-----------------EEHHHH-----------------------E-HHHHHHHHHHHHHH---EEEEE--EEEE---------EEEEE---HHHHHHHH-----------HHH-----HHHHHHH--EEE---HHHHH----EEEEEEE---</t>
  </si>
  <si>
    <t>-----------EEEEE----EEEEE--EEEEE---EEEEEEEE--EEEEEE--E----E--EE--EEE------HHHH---HHHHHH-EEEEEEEEEEEE-----E--EEEEEEEEEEEE-----------EEEEE-HHHHHHHHH-----E-HHHHHHHHHHHHH----</t>
  </si>
  <si>
    <t>--HHHHHHHHHHHHHHHHH----HHHHHHHHHHHHHHHH----HHHHH---HHHH-------HHHHHHHHHHHHH---HHHHHHHHH--HHHHHHH------HHHHHHHHHHH----HHHHHHHHHH-HHHH-----HHHHHHHHHHHHHHHH----EEHHHHHHHHHHHHHHHH------EEEE-HHHH----EE--EEEEEE---HHHHHHHHH----EEEEEEE---EEEEEE----EEEEEEE-HHHHHHH</t>
  </si>
  <si>
    <t>-----HHHHHHHHHHHHH---HHHHHHH----HHHHHHHHH--HHHHH-----HHHHHHHHHHHHHHH---HHHH--HHHHHHHHHHHHHHHHHHHHHHHHHHHH---HHH---------HHHHHHHHH---HHHHHHHHH----HHHHHHHHHHHH---HHHHHHHHHHHHHHHHHHHHH----HHHHHHHHHHHHHHHHHHHHH-------HHH----------HHHHHHHH---HHHHH-------HHH---</t>
  </si>
  <si>
    <t>--EEEEEEHHHHHHHHHHHHHH--EEEEE--HHH---HHHHHHHHHH----EEEE------------HHHHHHHHHHHHHHHHHHHH----EEEEE--------HHHHHHHHHHHHHH-HHHHHHHHHH--EEEEE------HHH-HHHHHH----EEEEEEHHHHHHH------HHHH-----EEEE-E--------E--------HHH--HHH---EEEE------HHHHHHHHHHH---------------</t>
  </si>
  <si>
    <t>---------HHHHHHH------E------HHHHHHHHHHH-----HHH---EEEEEE--HHHHHHHHHH-----HHHH--EEEEEEE-HHHHHH-HHH--------HHHHHHHHHHHHHHH---HHHHHHHHHHHHHHHHHHHHHHHHH---EEEEE----HHHHHHHH------EEEEEEEEE-E-----------HHHH----</t>
  </si>
  <si>
    <t>-----HHHHHHHHHH---EE----EE------EEEEEEE--EEEEEE-----------HHHHHHHHHH-------EEEEEE-------HHH--HHHHHHH---</t>
  </si>
  <si>
    <t>--EEEE-----------HHHHHH-HHHHHHHHHHHHH---HHHHHHH--HHHHH-HHHHHHHHHHHHHHHHHHHHH-------EEEE--HHHHHHHHH-----HHHHHHHHHHHHHHHH-------EEEEEEE---HHHHHHHH-----EEEEEEEE--EEEEEEEHHHHHHHHHHHHH---EEEE---------HHHHHHHHHHHHHH-----------EE------EE--HHHHHHHHHHHHH--E-HHHHHH</t>
  </si>
  <si>
    <t>-----------HHHHHHHHHHHHH------E---------HHH--EEEEEE----EEEEEE-------------------------------</t>
  </si>
  <si>
    <t>---------EEE-----EEEEEEEEEEEE--EEEEEEEEEE----EEEEEE---HHHH--EE---HHHHHHHHHHHHH--------HHHHHHHHHHHHHH--HHHHHHHHHHHHHHHHHH---HHHHHHHHHHHHHHHHHHHHH----HHHHHHH-HHHH-----</t>
  </si>
  <si>
    <t>-----HHHHHHHHHHHHHHHHHH-----EE--HHHH---------EEEE-------HHHHHHHHHHHHHH-----EEEE-----HHHHHHHHHH-EE-</t>
  </si>
  <si>
    <t>--HHHHHHHHH------HHHHHHHHHHHH-----HHHHHHHHHHHHHH---HHHHHHHHHHHH---E---------EEEEEEE-------HHHHHHHHH----EEEEE----E--E--HHHHH-----------HHHHHHHHHH--EEEE--HHHE-HHHHHHHHHHH-------HHHHHHHHHHHHHHH---EEEEEEEE------E-HHHHHHHHHHHHHHHHH---EEEEEEEE-------EEE-HHHHHHH</t>
  </si>
  <si>
    <t>---EEE--EEE---EEEE------HHHHHHHHHH----EEEEEEEE----------HHHH----EEEEE------HHHHHHHHHHHHHHH---EEE-------------HHHHHHHHHHHHH---EE--EE---HHHHHHHHHH----EEEE------------HHHHHHHHH-------EEEE-----HHHHHHHHH----EEEE-HHHH----HHHHHHHHHHHHHHHHHHHHH-------------------</t>
  </si>
  <si>
    <t>--------HHHHHHHHHHHHHHHHHHHHHHHHHHHHHHHHHHHHHHHHHHHHHHHHHHHHHHHHHHHHHHHHHHHHHHHHHHHHHHHHHHHHHHHHHHHHHHHHHHHHHHHHHHHHHHHHHHHHHHHHHHHHHHHHHHHHHHHHHHHHHHHHHHHHHHHHHHHHHHHHHHHHHHHHHHHHHHHHHHHHHHHHHHHHHHHHHHHHHHHHHHHHHHHHHHHHHHHHHHHHHHHHHHHH-------------------</t>
  </si>
  <si>
    <t>-----HHHHHHHHHHHH-------EEEE---HHHHHHHHHHHHHHH-------EEEE--HHHHHHHHH----E-------EEEEEE---EEEHHHEEE------HHHHHHHHH-EEEEEEEEEHHHE--------EEEEE----HHHHHHHHHH----EEE-EE--EE-------EEEEE-------HHHHHHHHH----EEEE-EE-----EEEEEE--EEEEE--</t>
  </si>
  <si>
    <t>--HHHHHHH----------E----E-----E----HHHHHHHH----HHH--E--E-HHHHHHHHHHHHHH---EEEEE--HHHHHHHHHHHH-----EEEE-----HHHHHHHH-HHHH---EEEE------HHHHHHH----EEEEEEE-----------HHHHHHHHHHH--EEEEE-HHHHHH----HHHH---EEEEE-------------EEEEE-----------HHHH--EHHH--E-HHHHHHHHH</t>
  </si>
  <si>
    <t>----EEEE-----EEEE-----E---EEEE-------EE---E--EEEEE--------E---EEEEEEE---EEE--------E-----EHHHHHHH---E--------------EEEE--------E-----EEEEE------EEEE-------EEEEE---EEEE---EEEEE----EEE--EEE-------EEEE-----EE------------EE-----E----------HHH----------EEEEEE-</t>
  </si>
  <si>
    <t>-EEEEE-------HHHHHHHHHH----EEEEEEE--------------EEEEEEE-----------EEEEE--HHHHHHHHHHH-----EEEEEEEEE---HHHHHH-HHHHHHHHHHH---EEEEEEE--------HHHHHHHHHHHHHHH-------EEEEE------EEEE-E-----EEEEEEEEE-----EEEEEEEEE-------EHHHHHH--EEEEEEE----E------------</t>
  </si>
  <si>
    <t>----------HHHHHHHHHHH----EEEEE-----EEEE--EEEE-------HHHHHHHHHHH--HHHHHHH-----EEEEEEE---EEEEEEEEEE--EEEEEEEEEE-----HHHH---HHHHHHHHH---EEEEEE------HHHHHHHHHHHHHHH---EEEEEE----E-------EEEEEEE---E--HHHHHHHH------EEEE-----HHHHHHHHHHHHH--EEEEEE----HHHHHHHHH----</t>
  </si>
  <si>
    <t>------EEEEEEE-----HHHHHHHHHHHHHHHEEEEEHHH-E-------HHHH-------HHHE-HHHHHHHHHHHH----EEEEEEE----EEEEEEEEE----EEEEE-------HHHH----EEEEEE--HHHHHHHHHHHHHHH----HHHHHHHHHH-HHHHHHH--HHHHHH--EEEE-----HHHHHHHHHHHHHHHHHHH--</t>
  </si>
  <si>
    <t>-------------E-HHHHHHHHHHHHHHHHHH-----EEEEEEE---HHHHHHHH-------EEEEEEE--------------EEE---------EEEEEEEEE---HHHHHHHHHHH-----EEEEEEEEE-HHH--------EEEEE----EEEE--E-E--E------EEEE-----</t>
  </si>
  <si>
    <t>---------E--E-------HHHHHHHHHH----EEEEE-----EEEEEHHHHHHHHHHHHHHHHH-------EEEEE----HHHHHHHHHHHH---EEEE------HHHHHHHHHH----EEEE-HHHHHHHHHHHHH-----EEEE---------EEHHHH-------------EEEEEEE---------EEEEEHHHHHHHHHHH------------EEEE-------HHHHHHHHHHHH--EEEE------</t>
  </si>
  <si>
    <t>---------------------HHHHHHHHHHHHHHHHHHHHH-HHHHHHHH------HHHHHHH------HHHHHHHHHHHHH-HHHHHHHHHHHHHHHHHHH-----HHHHHHHHHHHHHHHHHHHHHHH-------------E---HHHHHHHHHHHHHHHHHHHHHHHHHHHHHHH-------HHHHHHHHHHHHHHHHHHHHHHHHHH-HHHHHH----EE-HHHHHHHHHHHH-HHHHHHHHHHHHHHHH</t>
  </si>
  <si>
    <t>--HHHHHHHHHH--EEEEE--------HHHHHHHHHHH---EEEEE-HHH---EE--EE-E--HHH------EEEE---HHHH---HHHHHHH----EEE------HHHHHHHHH----EEE---HHHHHHHHH------</t>
  </si>
  <si>
    <t>---EEHHHHHHHH---HHHHHHHHHHH---------EE-HHHHHHHHHHHHHHHHHHHHHHHHHH-----E---EEEEEE-----HHHHHHHHHHHH--------------EEEEEE--EEEEEE--------------------EEEEEEE------HHHHHHHHHHHH---EEEEEEE--------HHHHHHHHHH----EHHH---E-EEE-E----E-HHHHHHHHHHHHHHH--E-------EEEEEEEE</t>
  </si>
  <si>
    <t>-EEEEEEE-HHHHHHHHHHHHH------EEEEEEE--------------------EEEEEEEEEE-HHHHHHHHHHHHHHH--------EEEEEE--EEEE-----EE--------</t>
  </si>
  <si>
    <t>------------HHHH-----HHHHHHHHH-HHHHHHHHHHHHHH--HHH----HHHHHH-HHH--HHHHHHHHHHHHHHHHHHHHHHH----------HHHHHHHHHHH--HHHHHHHHHHHHH-----EEEEEEE-----EEEEEEE----HHHH--EEEEEEE--HHH-HHHH---HHHHHHHH-----HHHHHHHHH--</t>
  </si>
  <si>
    <t>-----------EEE----EEE-HHHHHHHHHHHHHHHHHH--------EEEEE----HHHHHHHHHHHH---EEEEEEEE---HHHHHHHHHHHHHHHH-----EEEEEHHHHH---HHHHHHHH---HHHHHHHHHHHHHHHHHHH----EEE----HHHHHHHHHHHHH------------EE--E--E-EEE-------HHHHHHHHHHH---------------HHHHHHHHHHHHHHH---HHHHHHHHH</t>
  </si>
  <si>
    <t>----------------------------E---------HHH----HHHHHHHHHHHHHHH--HHHH--------EEEEE------HHHHHHHHHHH----EEEEE-HHHH-----HHHHHHHHHHHHHH-----EEEEE-HHH-------------HHHHHHHHHHHHHHH--------EEEEE--------HHHH--------EE-----HHHHHHHHHHHH----------HHHHHHH-----HHHHHHHHHH</t>
  </si>
  <si>
    <t>-------------------HHHHHHHHHHHHHHHHHHHHHHHHHHHHHHHHHHHHHHHHH---------------EEEE---------HHHHHHHHHHHHHHHHHHHHHHHHHHHHHHHHHHHHHHHHHHHHHHHHHHHHHHHH-------------HHHHHHHHHHHHHHHHHHHHHHHHHHHHHHHHHHHHHHHHHHHHHHHHHHHHHHHHHHHHHHHHHHHHHHHHHHHHHHHHHHHHHHHHHHHHHHHHHH</t>
  </si>
  <si>
    <t>--EEEEEE-E---HHH--HHHHHHHH---EEE--HHHHHHHHHH------EEE------HHHHHHHHHHHHH---EEEEEE-E-------HHHHHHHHHH---EE--------EEEEE--EEEEEEEE----HHHHHHH--EE-----EEEEE-------HHHHHHHHHHHHH---EEEEE---------HHHHHHHHH--------EEEEEE-------EEEEEE-HHHH-------EEEEE-----EEE--EE</t>
  </si>
  <si>
    <t>----------------HHHHHHHHHHHHHHHHHHHHHHHHHHHHHHHHHHHHHHHHHHHHHHHHHHHHHHHHHHHHHHHH---------HHHHHHHHHHHHHHHHH--------HHHHHHHHHHHHHHHHHHHHHHHHHHHHHHHHHHHHHHHHHHHHHHHHHHHHHHHHHHHHHHHHHHHHHHHHHHHHHHHHHHHHHHHHHHHHHHHHHHHHHHHHHHHHHHHHHHHHHHHHHHHHHHHHHHHHHHHHHHHHH</t>
  </si>
  <si>
    <t>--------EEEEE--HHHH-----------EHHHHH-----------E--E---HHHHHHHHHHHHHHH---EEEEE--HHHH---------HHHHHHHHHHHHHHHH---EEEEEEE----EHHHH---HHH-HHHHHHHHHHHHHHHHHH-----EEEEEE-HHHHHHHHH-----------HHHHHHHHHHHHHHHHHHHHHHHH----EEEEEEEE--EE---HHHHHHHHHHH----HHHH---------</t>
  </si>
  <si>
    <t>--EEEEEEEEEEEE---EEE--EEE---EEE-------HHHHHHHHHHHH------HHHH------------HHHHHHHHHHHHHH----EEEEEEEEE------HHHHHHHHHHHHHHH---HHHEEEEEE--------EEEEEEEEEE--</t>
  </si>
  <si>
    <t>-EE------HHHHHHHHHHHH--------EEEEEEE----HHH--EEEEEE----EEEEEEEE------HHHHHHHHHHHHHH----EEEEEEE-HHHHHHHH---HHHHHHHHHHH-EE--HHHH-----</t>
  </si>
  <si>
    <t>---HHHHHHHHHHHH-------EEE-------HHHHHHH----HHHEEEEEEEE----EEEEEEE----E-HHHHHHHH----EE--HHHHHHHH-----------------EEEEHHHHH---EEEE-----EEEEE-HHHHHHHH--EEE--E----------</t>
  </si>
  <si>
    <t>-----HHHHHHHHHHHHHHHHHHHHHHHHHHHHHHHHHHHHHHHHHHHHHHHHHHHHHHHHHHHHHHHHHHHHHHHHHHHHHHHHHHHHHHHHHHHHHH-------------HHHHHHHHHHHHHHHHHHHHHHHHHHHHHHHHHHHHHHHHHHHHHHH------</t>
  </si>
  <si>
    <t>-EEE---HHHHHHHHH--------HHHHHHHHHH---EEEEE--EEEEEEEEEEEE----EEEEEEEEEE--HHHHHHHHHHHHHHHHH----EEEE------HHHHHHHHH-----------------------------</t>
  </si>
  <si>
    <t>---E------E--EEEEEE-----HHHHHHHHHH----EEEEEEE--EEEEEE-----------EEEE--------------------</t>
  </si>
  <si>
    <t>-------------------------HHHHHHHHHH--HHHHHHHHHH-HHHHHHH-----HHHHHHHHHHHHH---EEEEEEE------HHHHHHHHHHHHHHHHHH------EEEEE-HHHH-----HHHHHHHHHHHHHHHHHH-EEEEE----HHHHHHHHHHHHHHHH-----EEEEEE--E--HHHHHHHHHHH---EEEE----------E---HHHHHHHHHHHHHHHHH----EEEE---HHHHHHH</t>
  </si>
  <si>
    <t>--HHHHHHHH---EE-EEEEEEE--EEEEEEE--EEEEE----EEEEEEE----HHHHHHHH-EEEEEE-E---HHHHHH-----------E--E-----EEEEEEEEEEEEE--EEEEEEEEEEEEE-----E-EE----EE-E----</t>
  </si>
  <si>
    <t>----HHHHH----HHHHHHHHHHHH--EE-----------HHHHHHHHHH-------------HHHHHHHHHHH---HHHEEEE-HHHHHHHHHHHHH-----EEEEEE-----HHHHHHH---EEEEEE-EE----EE--HHHHH------EEEEEEE-----------HHHHHHHHHHHHH---EEEEE------E-------HHHH----EEEEEEHHHH--------EEEE-----HHHHHHHHHHH----</t>
  </si>
  <si>
    <t>-----HHHHHHHHHHHHHHHHHHHHHHHHH-----------HHHHHHHHHHHHHHHHHHHHHHHHHHHHHHHHHHHHHHHHHHHHHHHHHHHHHHHHHHHHHHHHHHHHHHHHHHHHHHHHHHHHHHHHHHHHHHHHHHHHHHHHHHHHHHHHHHHHHHHHHHHHHHHHHHHHHHHHHHHHHHHHHHHHHHHHHHHHHHHHHHHHHHHHHHHHHHHHHHHHHHHHHHHHHHHHHHHHHHHHHHHHHHHHHHHHHH</t>
  </si>
  <si>
    <t>----HHHHHHHHHHHHH---------EEEEEE----HHHHHHHHHHHHH----EEEEEE--HHHHHHHHHH----------HHHHHHHHHHHH---EEEEEE---HHH-----HHHHHHHHHHHHHHHHHHHHHHH-----E-EEE------HHHH-----HHHHHHHHHHHHHHH--------HHHHHHHHHHHHHHHHHHHH----EEEEEE--EEEEEE----E--EE-------------E-----EEE--</t>
  </si>
  <si>
    <t>-E-EEEE----HHHHHHHHHHHH-------EEE-----EEEE-----HHHHHHHHH----EEEE--</t>
  </si>
  <si>
    <t>----------HHHH---HHHH--------HHHH----HHHHHH--------HHHHHHHHHHHHHHHHHHHHHHHHHHHHHHHHHHHH-HHH-HHHHHHHHHHHHHHHHHHHHH---EE------E-----EEEEEEEE----EEEEEEE--EEE--EEEE-EEEEEEE---------</t>
  </si>
  <si>
    <t>--EEEEE-------HHHHHHHHHHHH----EEEE-------------HHHHHHHHHHHHH-----EEEE------------HHHHHHHHHHHHHHHHHHH---EEEE---E--HHHHHHHHHHHHHHH------EEEEE-------E----HHHHHHHH-----EEEEEHHHHHHH-------HHHHHHHHHHH--HHH--EEE--EE----------EE---------HHHHHH--HHH---EEEE-----HHH</t>
  </si>
  <si>
    <t>-EEEEEE---HHHHHHHHHHHH----EEEEE-----------------------HHHHHHHHHHHHHH---EEEE----EEEE----EEEE----EEEEEEEEE------HHHHH----EE--EE------E-----EEE-HHHH------HHHHHHHHHHHHHHHHHHHH---------</t>
  </si>
  <si>
    <t>--HHHHHHH----EE-EEEEEEE--EEEEEEE--EEEEE----EEEEEEE----HHHHHHHH-EEEEEE-E---HHHHHH-----------E--E-----EEEEEEEEEEEEE--EEEEEEEEEEEEE-----E-EE----EE-E----</t>
  </si>
  <si>
    <t>---EE-HHHHHHEEEEEEEEEEE-----HHHHHH---EE----EEEEE--EEEEE--EE----------------EEEE--HHHHHHH--------EEEEEEEEEE-----EEEEEEEEEE-</t>
  </si>
  <si>
    <t>--------EEEE--------------HHHHHHHHH---EEEEE----HHH---HHHHHHH--EEE----------EEE------HHHHH------EEEE-------HHHHHHHHH---EEEEHHH----HHHHHH-HHHHHHHHHHHHHHHHHHHH-------EEE--EEE---EEEEE---HHHHHHHHHHHH---EEEEE---HHHHHHHHH---EE------------------HHHHHHHHHHHHHHHH--</t>
  </si>
  <si>
    <t>-HHH-------EEEE--------E-EHHH-------EEEEEE------E----HHH-EEEEE--HHH--HHHH---E--EEEEE-E------E--EEEHHH-EEE------EEEHHH--EEEE--------EE-EEEE--EEEE---------------------</t>
  </si>
  <si>
    <t>-------EEEE---HHHHHHH---EEEEEE-----HHHHHHHHHHH----EEEEEEEEE----------------EEEEEEEE------HHHH---</t>
  </si>
  <si>
    <t>---HHHHHHHHHHHHE----E---------EEHHHHHHHHHHH----HHHHHHHHHHHHHHH---------EEE----------------------EE--------HHHHHHHHHHH---HHHHHHHHHHHHHHHHHHHHHHHHHH---------E--HHHH-----HHHHHHHH----------------------------HHHHHHHHHHHHH----HHHHHHH----EE-HHHHHHHHHHHHHHHHHHHH-</t>
  </si>
  <si>
    <t>------------E--------EEEEEEEEEEEE--HHHHHHHH--------HHHHHHHHHHHHHHHHHHH--------EEEEEEEEEEEHHH-EEEEEEEEEEEE----HHHHHHHHHHHHHHHHHHH-------EEEEEEEEEEE------EE---</t>
  </si>
  <si>
    <t>----------------HHHHHHHHHHHHHHHH---EEE-EEE--EEE----EEEEEE--EEEEEEEEEE---HHHHHHHHHHHHHHHHHH----HHHHHHHHHHHHHHHHH-HHHHHHHHHHHH---HHHHHHHHHHHHHHHHHHHHHHH--------------EEEEEEEEE--EEEEE-------HHHHHHHHHHHH---EEEEE--HHHHHHHHHHHHHHHHH------EEE------HHHHHHH------E</t>
  </si>
  <si>
    <t>---EEEE------HHHHHHHHHHHHH-------------EEEEE----HHHHHHHH---------EE--EEEEEEHHHHHHH------HHHHHHHHHH---EEEEEEE---------------HHHHHHHHHHHHHHHHHHHHHHHHHHHHHH----HHHHHHHHHHHHHHHHHH----HHH----HHHHHHHHH---HHH--EEEEEE------------HHHHHHHHHHHH--EEEEEE---HHHH-----HH</t>
  </si>
  <si>
    <t>----------------HHHHHHHHHHHHHHHH---EEE-EEE--EEE----EEEEE-------EEEEEE---HHHHHHHHHHHHHHHHHH----HHHHHHHHHHHHHHHHH-HHHHHHHHHHHH---HHHHHHHHHHHHHHHHHHHHHHHHH------------EEEEEEEEE--EEEEE-------HHHHHHHHHHHH---EEEEE--HHHHHHHHHHHHHHHHH------EEE-------HHHHHHH-----E</t>
  </si>
  <si>
    <t>-----HHHHHHHHHHHHHHHHHHHHH-----HHHHHHHHHHHHHHH----------------EEEE--HHHHHHHHHHHHH------HHHH---------------E--E-----------HHHHHHHHHHHHHHHHHHHH-E--E------EEEEE-HHHHH-HHHHHHHHHHHH-----EEEEEEE--EE--EEHHH-----HHHHHHH---EEEEE-----HHHHHHHHHHHHH----EEEEEE--------</t>
  </si>
  <si>
    <t>--HHHHHH------HHHHHHHHHHHH-----HHHHHHHHHHHHHH---HHHHHHHHHHHHH-----------EEEEEE-------E--HHHHHHHHHHH---EEEEEE---------HHHHHHH--------HHHHHHHHHHH-EEEEEHHHH-HHHHH-HHHHHHH----HHHHHHHH-------EEEEE---HHHHHHHHHHHHH---EEEEEEE--E-------EEEEE---EEEEE--HHH------HHHH</t>
  </si>
  <si>
    <t>---EEEEEEE------HHHHHHHHHHHH--EEE-HHHHHHHHHH---HHHHHHHHHHH------HHHHHHHHHHH---EEEEE-----HHHHHHHHHHHHH--EEEEEEEEEE--HHHHHHHHHHHHHHH------HHHHHHHHHHHHHHHHHHHHHHHH---EEEEE----HHHHHHHHHHHH--</t>
  </si>
  <si>
    <t>---------------------------------EEEEE-----HHHHHHHHHH--EEEEE---E----EE---HHHHHHHH-----EEEE--HHHHHHHHHHHHH-----HHHHHH-EEEE--HHHHHHHHH------EE----HHH-HHH-----EEEEEE------HHHHHHHHH--EEEEEE--EE--E-HHHHHHHHHHHH-----EEEE--HHHHHHHHHH---HHHHHHHHH---EEEEEHHHHHHHHH</t>
  </si>
  <si>
    <t>-------------------------------HHH---EEEEEE--------EEEEEE----EEEEEE------------HHHHHHHHHHH--------EEE----------EEE--HHHHHHHHHHHHHHHHHH--HHH-EEEE----HHHH---HHHHH----EE-HHHH---HHHHHHHHHH------------HHH--EEEEE---E--E--HHHHHHHHHHHH---EEEEE--E----HHH--EEE-----</t>
  </si>
  <si>
    <t>-E----EEEEEEEEEEE--EEEEEEEEEEE-----E-HHHHHHH---E---EEEEEE-HHH------HHHEEEEEHHH----------EEE-----------EEEEEEE--EEEEE---------EEEEEEEEEEEE--HHHHHH-------------</t>
  </si>
  <si>
    <t>---HHHHH---EEEEEE--EEEEEEE--HHHE-----E-HHHHHHHHHHHHHHHHHHH--EEEEEEEEEE--------EEEEEEEEEEE---EEEEEEEEEE--EEEEEEEEEEEE--------------------</t>
  </si>
  <si>
    <t>-EEEEE-------HHHHHHHHHH----EEEEEEE----------------E-EEE-----------EEEE---HHHHHHHHHHH-----EEEEEEEEE---HHHHHH-HHHHHHHHHHH---EEEEEEE--------HHHHHHHHHHHHHHH-------EEEEE------EEEE-E-----EE--EEEEE-----EEEEE--EE-------EHHHHHH--EEEEEEE----E------------</t>
  </si>
  <si>
    <t>----EEEEEEE---HHHHHHHHHHHH----EEEEE------HHHHH-----EE--------EEHHHHHHHHHHHHHHH--EEEE---EEEEEEE--EEEEEE----EEEEEEEEE-----EEEE-----------E---EE-----HHHH---EEEEE---HHHHHHHHH------EEEEE---------HHHHHHHHHHHH----EEE--EEEEEEEE---EEEEEEEE-----EEEEE--EEEE---EEEE-H</t>
  </si>
  <si>
    <t>-------EEEE-------------------------------HHHHHHHHHHHHHHHHHHHHHHHHHHHHHHHHHHHHHHHHHHHHHHHHHHHHHHHHHHHHHHHHHHHHHHHHHHHHHHHHHHHHHHHHHHHHHHHHHHHHHHHHHHHHHHHHHHHHHHHHHHHHHHHHHHHHHHHHHHHHHHHHHHHHHHHHHHHHHHHHHHHHHHHHHHHHHHHHHHHHHHHHHHHHHHHHHHHHHHHHHHHHHHHHHHHHH</t>
  </si>
  <si>
    <t>----HHH-------EEE---HHHHHHHHHH----EE-----EEE---------HHHEEEE----------E---EEEE-HHHHHHHHHHHHHHHH---EEEEEEEE-------EEEEEEE--HHHHHHHHHH-E-HHHH------------EEEEEE------HHHH------EEEEE----EEEEE-----HHHHHHHHHHHHHHHHH---EEEEEEEEE-----EEEEEE-----HHHH--E--E-EEE--EE</t>
  </si>
  <si>
    <t>-----------HHHHHHHHHHHHHH----HHHHHHHHHHHHHH---------------HHHHHHHHHHHHHHHH--------EEEEE-------HHHHHHH----EEEEEE--HHHHHHHHHHHHHH----EEEEE--HHHH---------EEEEEEE----HHHHHHHHHHHEEEEEEEEEEE----HHHH--HHHHHHHH-EEEEEEEEEE------EEEEEEEEE-------------HHHH----</t>
  </si>
  <si>
    <t>---------------HHHHH--HHHHHHHHHHHHHHHHHHHH-HHHHHHHH------HHHHHHH------HHHHHHHHHHHHH-HHHHHHHHHHHHHHHHHHH-----HHHHHHHHHHHHHHHHHHHHHHH-------------E---HHHHHHHHHHHHHHHHHHHHHHHHHHHHHHH-------HHHHHHHHHHHHHHHHHHHHHHHHHH-HHHHHH----EE-HHHHHHHHHHHHHHHHHHHHHHHHHHHHH</t>
  </si>
  <si>
    <t>-EEEEEE----EEEEEEEEE-------EEEEEEEEEE------HHHHHHHHHHHHHHHHHHH---EEEEE-----------HHHHHHHHHHHHHHHHH---EEEE-HHHHHHHHH------HHHHHHHHHHHH--------HHHHHHHHHHHHHHHHHH-----E-</t>
  </si>
  <si>
    <t>-EEEEEEE---HHHHHHHHHHHHHHHHHHH----EEEE-----HHHHHH-----HHHHHHHHH--EEEEEE---HHH----------HHHHHHHHH--EEEEEEEEE-----HHH----HHHH---EEEEEEE---HHH-----EE----EE------HHHHHHHHHHHHHHHH----EEEEEE-----HHHHHHHHHHHHHH------EEEEEEHHHHHHHHHH-HHH--EEEE-HHHHHHHHHHHHH----HH</t>
  </si>
  <si>
    <t>--EEEE----HHHHHHHHHHHHHHHHH---EEEEEEEEHHHH-HHHH---------HHHHHHHHHHHHHHHHHHHHHHHHHHHHH----EEEEEEEE-HHHHHHHHH----EEEEE--------------HHHHHHHHH----EEEE--------EEEEE----HHHHHHHHHHHHHHHHH---EEEEEE---HHHHHHHHHHHHHHHHH----EEEEEE---HHHHHHHH----EEEEEE----------HHHH</t>
  </si>
  <si>
    <t>---------------------HHHHHHHHHHHHHHHHHHHHH-HHHHHHHH------HHHHHHH------HHHHHHHHHHHH--HHHHHHHHHHHHHHHHHHH-----HHHHHHHHHHHHHHHHHHHHHH--------------E---HHHHHHHHHHHHHHHHHHHHHHHHHHHHHH--------HHHHHHHHHHHHHHHHHHHHHHHHHH-HHHHHH-----E-HHHHHHHHHHHH-HHHHHHHHHHHHHHHH</t>
  </si>
  <si>
    <t>-EEEE--E---E-------HHHHHHHHHHH----EEEE----HHHHHH------EEEHHH-EEEEE--------EEE--EEEEE----HHHHHHHHHHHHHHH-----EHHHE-HHHHHHHH---HHHHHHHH-----EEE---HHHHHHHHHHHHH---EEEE----EEEE----HHHHHHHHHH----HHHH--EEEEE--HHHHHHHHH--EEEE----------EE----HHHHHHHHHHH--HHHH----</t>
  </si>
  <si>
    <t>--HHHH-----EEE----------EEEEEEHHH----E--HHHHHHHHHHHHH----------EEEEE---HHHHHHHHHHHHH--EEEEEEE----HHHHHHHHH---EEEEE-HHHHHHHHHHHHHHHHHHH--E-------HHHHHHHHH-HHHHHHHH------EEEEE----HHHHHHHHHHH------EEEEEEEHHH--------------------------HHH--EEEEE-HHHHHHHHHHHHHH</t>
  </si>
  <si>
    <t>----------HHHHHHHHHHHHHH--HHHHHHH--EEEEE--EEEEEEEEEEEE-----EE--------EEEEEEEE--EEEEEEEE----------</t>
  </si>
  <si>
    <t>---EEEEE----HHHHHHHHHHHH---EEEEEE---HHHHHHH--EEEE-------HHHHHHHHHHHH----EEEE--------------HHHHHHHHHHH-HHHHHHHHHHHHHHHHH--EEEEEE--HHH---------HHHHHHHHHHHHHHHHHHHHHHHH-EEEEEEEE--E-----------HHHHHHHHH-------E-HHHHHHHHHHH--HHH------EEEE-------</t>
  </si>
  <si>
    <t>---------EEEEEEE---EEEEEEEEE---HHHHHHHHHHHHHHH--EEEEEEEEEE------------E---HHHHHHHH----EEE------EEEEEEEEE---EEEHHH------EEE-----EEEEE----EEEEEEEEEEEE-EE-HHHH--------EE--EE---EEEEEEEEEEE-------EEEEEEEEEE-----HHHHHHHHHHHHHHHHH--------------------------------</t>
  </si>
  <si>
    <t>------------------------------------------------------------------HHHH--HHHHHHHHHHHHHHHHHHHHH-HHHHHHHH-----HHHHHHH------HHHHHHHHHHHHH-HHHHHHHHHHHHHHHHHH------HHHHHHHHHHHHHHHHHHHHHHH-------------E---HHHHHHHHHHHHHHHHHHHHHHHHHHHHHH--------HHHHHHHHHHHHHHHH-HH</t>
  </si>
  <si>
    <t>-----HHHH-----HHHHHHH------------EE-----------HHHHHHHHHHHHH-----------HHHHHHHHHHHHH-------HHHEEEE-HHHHHHHHHHHH------EEEEEE----HHHHHHHHH--EEEEEE----------HHHHH------EEEEEE------------HHHHHHHHHHHHH---EEEEE-HHHH-E---------------EEEEEE-------HHH--EEEE----HHHH</t>
  </si>
  <si>
    <t>-----HHHHHHHHHHH--EEEE------EEEE-------EEEE--HHHHHHHHHHHHHHHHHHHHH-------E--E----------</t>
  </si>
  <si>
    <t>-EEEEEEEE-HHHHH------HHHHHHHHH----EEEEEEEEE---HHHHHHHHHHHHH-----EEEEE----------HHHHHH----EE-HHHHHHH---------HHHH----EEEE--EEEEEE---HHHHHHHHHHHHHHHHHHHHHHH----------</t>
  </si>
  <si>
    <t>-------EEEEE----HHHHHHHHHHHH---EEEEEE----HHHHHHHH--EEEE-----HHHHHHHHHHHHHHH----EEEE-------E------HHHHHHHHHHH-HHHHHHHHHHHHHHH----EEEEEE--HHH--E---EHHHHHHHHHHHHHHHHHHHHHHHH-EEEEEEEE--E--HHHHHHH----------HHHH--------E-HHHHHHHHHHHH-HHH------EEEE---HHHE-------</t>
  </si>
  <si>
    <t>-EEEEEE---HHH-HHHHHHHHHHHHH----EEEEEE---HHHHHHHHHHHHHHH------EEEEE--HHHHHH------E---HHHHHHH-HHHH--HHHHHH-EE--EE--EE--EEE--EEEE-HHHHHH--------HHHHHHHHHHHHH------EE---HHHHHHHHHHHHHHHHHHHHHHHHHH-------HHHHHHHHHHHHHH--E---HHH--HHHHHHHHHH----EEE---HHHHHHHH----</t>
  </si>
  <si>
    <t>-EEE---EEEEEE---------------------EEEEEEEE---EE-----EE--------EEEE-----EEEEE--EEEEEEEHHHEEEEE-</t>
  </si>
  <si>
    <t>---EEEEE----HHHHHHHHHHHHHHHHH--EEEEEEEE----------------HHHHHHHHHHHHHHHHHH---HHHEEEEE--HHHHHHHHHHH----EEEEE-------------HHHHHHHHH----EEEE-</t>
  </si>
  <si>
    <t>--EEEEEE---EEEEEEE----E---EEEE-----HHHHHHHHHHHHHHHHHHH------EEEEE---EE----EE-------------HHHHHHHHH---EEEEEHHHHHHHHHHHH--------EEEEEE---EEEEEEE--EE----------HHH-E------E-----E-EHHHHH-HHHHHHHHHHHH-----HHHHHHHHH---HHHHHHHHHHHHHHHHHHHHHHHHH---EEEEE-HHHH---HHH</t>
  </si>
  <si>
    <t>----------------------EEEEEEE-------HHHHHHHHHHHHHHHHHHHHHHHHH----------------------------HHHHHHHHHHHHHHHHHHHHHHHHHHHHHHHHHHHHHHHHHHH--------------------------------------------HHHHHHHHHHHHHHHHHHHHHHHHHHHHHHHHHHHHHHHHHHHHHHHHHHHHHHHHHHHH---EEEE---HHHHHHHHH</t>
  </si>
  <si>
    <t>-------------------HHHHHHHHH----E----HHHHHHHHHHHHH-----EE-----EEEEEE---EEEEEEEE--E-------EEE--EEE-------HHHHHHHHHHHH---HHHHHHEEEEEEEE--------HHHHHHHHH----EEEEE------EEEEEE-EEEEEEEEEE------------HHHHHHHHHHHHHHHHHHHH----HHH--EEEEEEEEEE------EEEEEEEEEE-----H</t>
  </si>
  <si>
    <t>-EEEEEEE-E-HHHHHHHHHHHHHHHHHH-----EEEEEEEEE------EEEEEEE--HHHHHHHH--HHHHHH-----------E----EEEEEEEEEE------</t>
  </si>
  <si>
    <t>---------------------E------HHHHHHH-EEEEEE--EE---EEE-----EE-HHHHHHHHHHHH---EEEEEE--HHHHHHHHHH----EEEEEEE--HHHHHHEEE----EEEEEEEEEE-------HHHE--EEEEE---HHHHHH-----E-EEEEE--HHHHHHHHH-----EEEEEHHHHHHHHHHH-----EEEEEEEEEEEEEEEEE---HHHHHHHHHHHHHHHHH-HHHHHHHHHH--</t>
  </si>
  <si>
    <t>--EEEEEEEE---HHHHHHHHHHHHH-----EEEEEE---HHHHHHH-----HHHHHHHHH--EEEEEE-------------HHHHHHHH----EEEEEEE------E----EEEEEEE---EHHH--EEEE--EEEEEEEEEHHHHHHHHHHHHHHHH-----EEEEEE-------HHHHHHHHHHHHH------EEEEEEHHHHHHHHHH-HHH--EEEE-HHHHHHHHHHHHHHE------EEEEE----EE</t>
  </si>
  <si>
    <t>-EEEEE----HHHHHHHHH----EEEEE---HHHHHHHHHHH--EE-------HHHHHHHHHHH--EEEEEE-------E--------HHHHHHHHHHHHHHHHHHH--EEEEEEEEEE---HHHH----EHHHHHHHHHHHHHHHHHHHHHH----EEEEE----E--HHHHHH-------E-HHHHHHHHHHHH-----------</t>
  </si>
  <si>
    <t>--------HHHHHHHHHHHHHHHHH-HHHHHHHHHH----HHHHHHHH---HHH----HHH------HHHHHHHHHHHHHH-HHHHHHHHHHHH-HHHHHHHH--HHHHHHHHHHHH-----EEEE--E--E---HHH---EEEEE--EEEEEEEEEEEE------EEEEEEE------HHH----EEEEEEE-----EEE-------------EEEEEEEEEEEEHHHEE----EHHHHHHHHHHHHHHHHHHH</t>
  </si>
  <si>
    <t>-EEEEEEE----HHHHHHHH-HHHHHHHHHHHHHHHHH------EEEE---------EEEEEE-----HHH-----EEE---EE---------EEEEEEEE----------------HHHHHHHHHHHHHHH--EEE-EE--EE-EEEEEEEEE----------------EEEEEEEEEEEE--HHHHHHHHHH-------------EEE-</t>
  </si>
  <si>
    <t>-HHHHHHHHHHHHHHHHHHHHHHHHHHHHHHHHHHHHHHHHHHHHHHHHHHHHHHHHHHHHHHHHHHHHHHHHHHHHHHHHHHHHHHHHHHHHHHHHHHHHHHHHHHHHHHHHHHHHHHHHHHHHHHHHHHHHHHHHHHHHHHHHHHHHHHHHHHHHHHHHHHHHHHHHHHHHHHHHHHHHHHHHHHHHHHHHH-----------------</t>
  </si>
  <si>
    <t>-----------HHHHHHHHHHHHHH----HHHHHHHHHHHHHHHH------------HHHHHHHHHHHHHHHHH--------EEEEE-------HHHHHHH----EEEEEE--HHHHHHHHHHHHHH----EEEEE--HHHH---------EEEEEEE----HHHHHHHHHHHEEEEEEEEEEE----HHHH--HHHHHHHH-EEEEEEEEEE------EEEEEEEEE-------------HHHH----</t>
  </si>
  <si>
    <t>----HHHHH--EEEEE--EEEEE---------HHHHHHH--------EEEE---------HHHE--EEEEEEE-EHHHHHHHHH-----EE--HHH-----EEEEEEE--HHH-HHHHHHHHHHHHHHEEEEEEEEEEEEHHH-HHHHHHHHHHHH--EEEEEEE--EEEEEEE------------EEEEEEE--EEEEEEE-----------HHHHHHHHHHHHHH--------EEEEE-------HHHHHH--</t>
  </si>
  <si>
    <t>-EEEE---------HHHHH---EEEE-------HHHHHHHH----EEE------E-HHHHHH-----EEE--------E-HHHHH----EEE------HHHHHHHHHHHHHHHH--HHHHHHHHH-------------E------EEEEE---HHHHHHHHHHHH---EEEEE----------E--HHHHHHH--EEEE-----------E-HHHH-------EEEE---HHHE-HHHHHHHH-----EEEE---</t>
  </si>
  <si>
    <t>-----EEEE-----EEEEEEEEE------EEEEE-------EEEEEEEEEEE----EEEEEEE---EEE----EEE------EEEEE----------EEEEEEEE---EEEEEEEEEE--</t>
  </si>
  <si>
    <t>---EEEEEEEE-----EEEEEEEE---EE-EE------EEEEE---------EE-EE---EE--HHHHHHHHHHHHHHHHHHHHHH-------------EEEEE--------EEE----EEE-------E--HHH-HHHHHHHHHHHHHH--------HHHHHHHHHHHHHHHHHHHHHH------EE----E---------EE---HHHH--------------HHHH----HHHHHHHHHHHHH---E--E--</t>
  </si>
  <si>
    <t>--HHHHHHHHHHHHHHHHHHHHHHHHHHHHHHH---HHHHHHHHHHHHHHHHHHHHHH--HHHHHHHHHH---HHH-----HHHHHHHHHHHHHHHHHH--HHHHHHHHHHHHHHHHHHHHH-----HHHHHHHHHHHHHHHHHHHHHHH-------------HHHHHHHHH-----HHHHHHHHHHHHHHHHHHHHHHH-------HHHHH----HHHHHHHHHHHHHHH---HHHEEEEE-----EEEEE--E</t>
  </si>
  <si>
    <t>----------HHHH---E-------HHHHHHHHHHHHHH----EEEHHHH---E-EEEEE--------------------EEEEEEEEEEEEE--EEEEE---------EEEEEE--EEEEEEE-----EEEEEEEHHHHHHHHHHHHHH----HHHH--HHHHHHHHHH-HHHHHHHHHH-----------</t>
  </si>
  <si>
    <t>-EEEEEE----HHHHH-E----------HHHHHHHHHH--------EEE---HHHHHHHHH-----EE-HHH-----HHH---E-----HHHHHHHHH-----------HHHHHHHHHHHHH-----EEEEE-HHHHHHHHHH-----------EEEEE---EEEEEE---------</t>
  </si>
  <si>
    <t>-EE---------HHHHHHHH--------HHHHHHHHHHHHHHHHHH------EEEEE---HHHHHHHHHH------EEEEE--HHHHHHHHHHHH----EEEEE--------HHHHHHHHHH----EEEEE-EE----EE--HHHHHHHHHH---EEEEE-----------HHHH---EEE-------------EEEEE-HHHHHH----------HHHHHHHH----------HHHHHHHHHHHHHHHHH-HHH</t>
  </si>
  <si>
    <t>--------HHHHHHHHHH--HHHHHHHHHH--HHHHHH-HHH--HHHHHHHHHH--HHHHHHHHHH--HHHHHHHHHH--HHHHHHHHHH--HHHHHHHHHHHHHH-HHHHHHHHHH--HHHHHHHHHHH-----EHHHH-E--EEEE----EHHHHHHHHHHH-----EEEEEEEE----EEEEEEEHHHHHH-----EHHH--E-----EE---EHHHHHHHHHH----EEEEE----EEEEEEE-HHHH---</t>
  </si>
  <si>
    <t>--------EEEEE--HHH-----------HHHHHHHHHHHH----EEE------E--------E-------HHH---HHHHH--------------E--HHHHHHHHHHHHHHHHHHHHHH--HHHHHHHHHHHHHHHHHHHHHHHHHHHHHH-----HHH--HHHH---HHHHHHHHHH-HHHHHHHHHHHHHHHHHHHHHHHHHHH---EEEEEEE-------HHHHH-HHHE-E-----E-EEEEE------</t>
  </si>
  <si>
    <t>-----HHHH-----HHHHHHHHHHHHHH-----EE-----------HHHHHHHHHHHH------------HHHHHHHHHHHHHHH-----HHHEEEE-HHHHHHHHHHHHH-----EEEEEE----HHHHHHHH---EEEEEE--HHH-----HHHHH------EEEEEEE-----------HHHHHHHHHHHHH---EEEEE------E-------HHH-----EEEEEE-------HHH--EEEE--HHHHHH</t>
  </si>
  <si>
    <t>-----------------HHHH--HHHHHHHHHHHHHHHHHHHHHHHHHHHHH------HHHHHHH------HHHHHHHHHHHHH-HHHHHHHHHHHHHHHHHHH-----HHHHHHHHHHHHHHHHHHHHHHH-------------E---HHHHHHHHHHHHHHHHHHHHHHHHHHHHHHH-------HHHHHHHHHHHHHHHHHHHHHHHHHH-HHHHH-----EE-HHHHHHHHHHHHHHHHHHHHHHHHHHHH</t>
  </si>
  <si>
    <t>--------------------------------------------------------------------------------------------------E--HHHHHHHHHHHHHH----EE-----EEEHHHH-HHH------HHHHH----EEE-----EE-----EE---EEE-----HHHHHHHHH----EEEEEEEEEE-----------EEEEEEEEEEE----HHHHHHHHHHHHHHHH-----EEEEE</t>
  </si>
  <si>
    <t>----EEEEEEEE--HHHH----EEEEEEE--HHHHHH--EEEE----EEEEEEE--EEEEEEHHHHHHHH-----EEEEEEHHHH---EE------------EEEE------------EEE-HHH-HHHHHHHHHH-------E----EE--------EHHHHHHHHHHHHHH---EEEEE-----</t>
  </si>
  <si>
    <t>-EEEEEE------HHHHHHHHHH----------------EEEEEEE--EEEEEEE-HHH-------HHHHHHHHHH-----EEEEEEE------HHHHHHHHHHHHH---EEEEEE----HHHHHH-HHHHHH-----EE-E----E-HHHHHHHHHHH--</t>
  </si>
  <si>
    <t>-----E--EEEE-----HHHHHHHHHHHH----EEEE---HHHHHHHHHHHHHH---EEEE-----HHHHHHHHHHHH-----EEEE------------E-EEEE------HHHHHHHH--E------EEEEEEE-HHHHHHHHHHHHHH----EE-----HHHHHHHHHHHHHHHH----HHHH---HHHHHHHHHH--HHHHHHHHHHH-</t>
  </si>
  <si>
    <t>-EEEEEE---------HHHHHHHHHHHHHHH--EEEEE-----HHHHHHHHHHH----EEE---HHH------------EE-----HHHHHHHHHHHEEEEEE----HHHHHHHHHHHHHHH--------EEE-HHHHH----E--E-HHHH---EE---HHHHHHHHH--</t>
  </si>
  <si>
    <t>-HHHHHHHHHHH-------HHH---EE--EEEE-HHH----HHHHHHHHHHHHHH---------EEEEE-----HHHHHHHHHHHHHH----EEEE-------HHHHHHHHHHHH-------EEEEE---------EEEEEE--------HHHHHHHHHHHHHHHH----------HHHHHHH-EEE-HHHHHHHHHHH---HHHHHH----EEEE------HHHHHHHHHHH---EEE----------------</t>
  </si>
  <si>
    <t>-----------------------EEEEE---HHHHHHHHHHHHHHH---EEEEE--HHHHHHHHHHHHHH----EEEE--HHHHHHHHH---E----HHHH--E----------EEEEEEEEEEEE------HHH----HHHHHHHHHH------EEE----HHHHHHHHHHHHHHHHHHHHHHHHHHHH---EE---HHHHHHHHHH----EEEEEHHHHHHHHH-----EEE------HHH-EEEEEEEEE--</t>
  </si>
  <si>
    <t>---------E--E-------HHHHHHHHHH----EEEEE-----EEEEEHHHHHHHHHHHHHHHHH-------EEEEE----HHHHHHHHHHHH---EEEE------HHHHHHHHHHH---EEEE-HHHHHHHHHHHHH-----EEEE---------EEHHHH--------------EEEEEEE-------EEEEEEHHHHHHHHHH-------------EEEE------HHHH-HHHHHHHH--EEEE------</t>
  </si>
  <si>
    <t>-EEEEEHHHHH---------HHHHHHHHHH----EEEE----HHHHHH------EEEHHH-EEEEE--------EEE--EEEEE----HHHHHHHHHHHHHHH-----EHHHE-HHHHHHHH---HHHHHHH------EEE---HHHHHHHHHHHHH---EEEE----EEEE----HHHHHHHHHH----HHHH--EEEEE--HHHHHHHHH--EEEE----------E-----HHHHHHHHHHHH-HHH-----</t>
  </si>
  <si>
    <t>----------HHHHHHHHHHHHH---EEEEEE-------HHHHHHHHHHHHHHHHHH------EEEEEEHHHH-----HHHHHHHHHHHHHHHHHH-EEEEEE---HHHHHHHHHHHHHHHH-----EEEEEE--E--HHHHHHHHHHH---EEEE----------E---HHHHHHHHHHHHHHHHH----EEEE---HHHHHHHHHHHHHH---HHHEEEEEE----HHHHHHHHH---EEEEEEEE-------</t>
  </si>
  <si>
    <t>---------HHHHHHH---E-------HHHEEE--------EHHH----EE----EE---EEEEEE--------HHHHHHHHHHHHH--EEEEEEHHHH--------------------EEEE--HHHHH---HHHHHHHHHHH---EEEEE--HHHHHHH----E---HHHHHHH-------EEEE-------HHHHH--------EEE---E--E-HHHHHHHHHH-----HHHH----EHHHHHHHHHHH--</t>
  </si>
  <si>
    <t>------------HHHHHH--HHHHHHHHHH--HHHHHHHHHH--HHHHHHHHHH--HHHHHHHHH---HHHHHHHHHH--HHHHHHHHHH--HHHHHHHHHHHHHH-HHHHHHHHHH--HHHHHHHHHHHH----EHHH--E----EE----EHHHHHHHHHHH--------EEEEE----EEEEEEEHHHHHH-----E-----E-----EE---EHHHHHHHHHHH---EEEEE----EEEEEEEHHHHHHH-</t>
  </si>
  <si>
    <t>---EEEE---EEEEEE-----HHH--EEEEEEE-HHHHHHHHHHH----EEEEEEEE--HHHHHHHHHHHHH--E---EEEE-----EEEEEE-----EEEEEE-----HHH-------HHHH----EEEEE-HHHHH-HHHHHHHHHHHHHHH----EEEEE---------HHHHHHHHHHHHHH--EEEEEHHHHHHHH----HHHHH----EEEEE-----EEEEE--EEEE-------------HHHHHHH</t>
  </si>
  <si>
    <t>--EEEEEEEEEEE----EEEEEE-HHHHH--EEEE---EEEEEEEEEEE--EEEEEE-----HHHHH-----EEEEEHHH---------EHHHH---EEEE--EEEEEEEEEEE----EEEEEEE----------EEEE-----EEEE--EEEE--------</t>
  </si>
  <si>
    <t>-EEEE-----------EEEEE--EEEEE------HHHHHHH-------HHH--EEE-----HHHH--HHHHHH------EEE-HHHHHHHHHHHHHHHH--------HHHHHHHHH-EEE-----EEEE--EEEEEEE-------EEEEEEE--EEEEE----------------E-----EEEEE--E-------HHHHHHHHHHHHHHHHH---EEEEE-----HHHHHHHHHH----------EEE--HHHH</t>
  </si>
  <si>
    <t>---EEEEEE------HHHHHHHHHHHHHH----EEEEE--------HHHHH------HHHHHHHHHHHHHHHHHH-HHHHHH---EEEEE--HHHHHHH--------HHHHHHHH----------EEEEEE--HHHH--------------HHHHHHHHHHHHHHHHH----EEEEE----HHHHHHHHHHHHHHH--</t>
  </si>
  <si>
    <t>--HHH----HHHHHHHHH-------HHHHHHHHHHH----EEEE-------HHHHHHHHHHH------------EEEE---HHHHHHHHHHHHHH-----EEEE------HHHHHHHHH---EEEE-HHHHHHHHHH---------EEEEE-HHHHHH---HHHHHHHHHH-----EEEEE-----HHHHHHHHHH----EEEE---</t>
  </si>
  <si>
    <t>--------HHHEEEEEEEE-----HHHHHHHHHHH---------------------------------EEEEEE--EEEEEE--------HHHHHHHH----EEEEEEE---E---HHHHHHHHHHH----EEEEEE--------HHHHHHHHHH-----EEE-EEEE-------EEEE----EEEEE-------EEEE---HHHHHHHHHHHHHHHHHH----HHHHHHH-------HHHHHHHHHHHHH----</t>
  </si>
  <si>
    <t>---EE-----EEEEEEE------HHHHHHHHHHHHH----------HHHH----------------EEEEE----EEEEEE----HHHHHHHHHHHH----EEEEEE------HHHHHHHHHHHH-----EEEEEE-HHH---HHHHHHHHHHHHHHHHH---------EEE--HHHHHHHHHH---------HHHHHHHHHHHHHHHH------------EEE--EEEEE---EEEEEEE--E-EE----EEEE</t>
  </si>
  <si>
    <t>-EEEEEEEE-HHHH-------HHHHHHHH---E-EE--EEEEE---HHHHHHHHHHHHHHEEEEEEE----------HHHHHHHHH----EE-HHHHHHHHHHHH-------HHHHHHHEE---EEEE--------EEEEEE--EEEEEE---HHHHHHHHHHHHHH----E--EEEEEEEE----HHHHHHHHHHH--E---EEEEEEEE--EEEEEEEEEHHHHHHHHHHHHHH----EEEE----HHHHHHH</t>
  </si>
  <si>
    <t>--EEEEEE-----HHHHHHHHHHHHHH----EEEEEE-----EE-HHHHHHHHHH-------E-------HHH--EEEEE---------HHHHHHHH----E----HHHHHHH-EHHHHHHHHHH-------EEEEE------------EEEEE-E-------EEE--HHHHHHHHHHH-----EEEEEE-----EEEEEEEE-----EEEEEEEEEEE--EEE---EEE--EEEEE------HHHHHHHHHHHH</t>
  </si>
  <si>
    <t>------HHHHHHHHH---EE----EE------EEEEEEE--EEEEEE-----------HHHHHHHHHHH------EEEEEE-------HHH------------</t>
  </si>
  <si>
    <t>----EEEEEEE-HHHH-------HHHHHHHHHHHHHH---EEEE------HHHHHHHHHHH------EEEEEEE--HHHHHHHHH----EEEEEE-------------HHHHHHHHHHHHHHHHHH----EEEEEE-------HHHHHHHHHHHHHH--EEEEEE------HHHHHHHHHHHHHHH----EEEEEEE-----HHHHHHHHHH----EEEEEHHH------E-EHHHHHHHHHHH-HHHHHHH--H</t>
  </si>
  <si>
    <t>-HHHHHHHHHHHHHHHHHHHHHHHHHHHHHHHHHHHHHHHHHHHHHHHHHHHHHHHHHHHHHHHHHHHHHHHHHHHHHHHHHHHHHHHHHHHHHHHHHHHHHHHHHHHHHHHHHHHHHHHHHHHHHHHHHHHHHHHHHHHHHHHHHHHHHHHHHHHHHHHHHHHHHHHHHHHHHHHHHHHHHHHHH----------------HHHHHHHHHHH-----------------------HHHHHHHHHHHHHHHHHHH</t>
  </si>
  <si>
    <t>-EEEEEE--HHHHHHHHHHHHH----EEEE---EEEEEE----------EEEE--HHHHHHHHHH----EEE--EEEE----------EEEE------------HHHHHHHHHHHHH-----EEEEE-----HHHHHHHH---EEEEEE--HHHHHHHHHHHHH-----EEEE--HHHHHHH--EEEEEEE--HHHHHHHHHHHHHHEEEEEEEEEEEEEHHHHHHHHHHHHH---EEEEEEEE--EEEEEEE-</t>
  </si>
  <si>
    <t>--E--------E----EEE-----EEEHHH----EEEEEEE----HHHH--HHHHHHHHHH----EEEEEEE-------HHH-HHHHHHHHHHH-----EEE----HHHHH----EE-EEEEE----EEEEEE--------HHH----HHHHHHHHHH--------------EE-----------E--</t>
  </si>
  <si>
    <t>--EEEEEEEEEEE--EEEEEEEEEEEE---EEEEE------HHHHHHHHH-----EEEEEEEEE--EE-----HHHHHH--E-------------EHHHHHHHHHHHHH-----HHHHHHHHHHHHHHH---HHHHH-E--------HHHHHHHHHHHHH---EEEEE-HHH---HHHHHHHHHHHHHH-----EEEEE----HHHH-----EEEEEE--EEEEEE-HHHHHHHHHH-HHHHHH------</t>
  </si>
  <si>
    <t>------HHH--HHH---EEEEEEEEEEEEEE--EEEEEEEE--EEEEEEE------HHHHHH-----EEEEEEEEEE------------EEEEEEEEEEEE-E--------HHHH--------HHHHHH-HHHH---HHHHHHHHHHHHHHHHHHHHHHH---EE------E-------E--EEE------EEEE-----HHHHHHHHH----EEEEEEEEE-E---------EEEEEEEEEE---HHHHHHHHH</t>
  </si>
  <si>
    <t>--EE----------E-----------------HHHHHH----------------E---HHHHHHH---------HHHHHHHHHH-------EEEEE-----HHHHHHHHHH----EEEEEE--HHHHHHHHHHHHHH-----EEEEE------------EEEEEE----HHH-HHHHHHHEEEEEEEEEEE--HHHHHHHHHHHHH---EEEEEEEEEEEEEEEE--EEEE--EEE----EEEEEE-----</t>
  </si>
  <si>
    <t>--EEE-------HHHHHHHHHH---EEEEE-----EEEEE--HHHHHHHHHHHHHHHHHHHHH--EEEE-----EE-----EE---EEEEEHHHHH---HHHHH---E----EEEEE------HHHHHHHHHHHHH----EEEEEE----EEEEE------EEEE---EEE--------EEE-HHH-</t>
  </si>
  <si>
    <t>---------------------------HHHEEE---------HHH----EEE--EEE---EEE---------HHHHHHHHHHHHHHH--EEEEEE-HHHHH----HHHH----------EEEEEEHHHHH---HHHHHHHHHHH---EEEEE--HHHHHH---------HHHHHHHH------EEEE-------HHHHHHH------EEE---E----HHHHHH-----------------EHHHHHHHHHHH--</t>
  </si>
  <si>
    <t>---------------------------------EEEEEEE------HHHHHHHHHHHHHHHH----EEEEEE-------HHHHHHHHHH----EEE-EHHHH----HHHHH----------HHHHHHHHH---HHHHHHHHHH---EEEEEEE------EEE------HHHH---EEE---HHHHHHHHH---EEE---HHHHHHHHH-----EEE---HHHHHH--HHH---EEEE--------------EEEE</t>
  </si>
  <si>
    <t>-----EEEEE--HHH-----------HHHHHHHHHHHH----EEE------E--------E-------HHH---HHHH---------------E--HHHHHHHHHHHHHHHHHHHHHH----HHHHHHHHHHH-HHHHHHHHHHHHHHHH-----HHH--HHHH---HHHHHHHHHH-HHHHHHHHHHHHHHHHHHHHHHHHHHH---EEEEEEE-------HHHHH-HHHE-E-----E-EEEEE---------</t>
  </si>
  <si>
    <t>-E--HHHHHH----EEEEEEEEEEEEE---EEEEEEEE--EEEEEEEE---------EEEEEEEEEE-------EEEEEEEEEEEE-------------------------HHHH---HHHHHHHHHHHHHHHHHHHHHHH---EE---------------------------------HHHHHHHHHHH-EEEEEEE----------------EEEEEEEE----HHHHHHHHHHHHHHHHHHHHHH-HHHHHH</t>
  </si>
  <si>
    <t>------HHHHH-------HHHHHHHHHHHH----------HHHHHHHHHHHHHHHHH--HHHHHHHH----------------------HHH--HHHHHHHHHH-------EEEEEEE-HHHHHH-EEEEEEE--EEEEEEE--------EEEE------------EEEEEEE------EEE--EEEEEEEEEHHHHHH--EEEEE----EEEEE---------EEEE-------------EEEEEEEE------</t>
  </si>
  <si>
    <t>-HHHHHHHHHHHHHHHHHHHHHHHHHHHHHHHHHHHHHHHHHHHHHHHHHHHHHHHHHHHHHHHHH---------------------------------------------HHHHHHHHHHHHHHHHHHHHHHHHHHHHHHH------------------------HHHHHHHHHHHHHHHHHHHHHHHHHHHHHHHHHHHHHHHHHHHHHHHHHHHHHHHHHHHHHHH------------HHHHHHHHHHHHHH</t>
  </si>
  <si>
    <t>---EEEEE----HHHHHHHHHHHH---EEEEEE---HHHHHHH--EEEE-------HHHHHHHHHHHH----EEEE--------------HHHHHHHHHHH-HHHHHHHHHHHHHHHHH--EEEEEE--HHH---------HHHHHHHHHHHHHHHHHHHHHHHH-EEEEEEEE--E--HHHHHHH--HHHHHHHH--------E-HHHHHHHHHHH--HHH------EEEE-------</t>
  </si>
  <si>
    <t>-EEEEE--HHH------HHHHHHHHHH----EEEE--E--------HHH---HHHHHHHHHHHHHHHHH----EEEE-EEEE-----HHHHHHHHHH-----EEEE---E--E----HHHHHHHHH--HHHHHHHHHHHHHHHH------EE----HHH-------HHHHHHHHHHHHHHHHHH--EEEEEHHHHH------E--HHHHHHHHH----EEEE--E--HHH----HHHHHHHHHHH---EEEEEE-</t>
  </si>
  <si>
    <t>---EEHHHHHHH----HHHHHHHHHHH---------EE-HHHHHHHHHHHHHHHHHHHHHHHHHH-----E---EEEEEE-----HHHHHHHHHHHH--------------EEEEE----EEEEE--------------------EEEEEEE------HHHHHHHHHHHH---EEEEEEE--------HHHHHHHHHH----EHHH---E-EEE--------HHHHHHHHHHHHHHH--E-------EEEEEEEE</t>
  </si>
  <si>
    <t>---HHHHHHHHHHHH-----HHHHHHHHHHHHHHHHHHHHHHHHHHHHH------HHHHHHHHHHH------HHHHHHHHHHHHHHH---HHHHHHHH--HHHHHHHHHHHHHHH----</t>
  </si>
  <si>
    <t>----------------------------------------------------HHHHHHHHHH--HHHHHHHHHH--HHHHHHHHH---HHHHHHHHHH--HHHHHHHHH---HHHHHHHHHHHHHH-HHHHHHHH----HHHHHHHHHHH-----EHHHH-E----EEE---EHHHHHHHHHHH--------EEEEE----EEEEEEEHHHHHH-----E-----E------E---EHHHHHHHHHHH---EE--</t>
  </si>
  <si>
    <t>--HHHHHHHHHHHHHHHHHHHHHHHH---------HHH---EEEE--EEEEHHH--EEE-----EEEEE---HHHHHHHHHHH--------EEEE--EEEEE-------HHHHHHHHHHHHHHHHHHHHHHHHHHHHHHHHHHHHHH---HHHHHHHHHHHHHHHHHHHHHHHHHHHHHHHHH--</t>
  </si>
  <si>
    <t>----EEEEEE----HHHHHHHHHHH----------EEEEEE--HHHHHHHHHHHHHHH------EEEEEEE--HHHH-----EEEE----------------HHHHHHHHHHHHHHHHH-----EEEE----HHHHHHHHHH------HHHEEE--HHHHHHHHHHHHHHH---HHHEE--EEEE------EEE----EE--EEHHHH--HHHHHH-HHHHHHHHHHHHHHHH----HHHHHHHHHHHHHHHH-E</t>
  </si>
  <si>
    <t>-------------HHH--EE-----HHHH-------HHHHHHHHH------HHHHHH-----HHHHHHHHHHEE-</t>
  </si>
  <si>
    <t>--HHH----HHHHHHHHH-------HHHHHHHHHH-----EEEE------HHHHHHHHHHHH------------EEEE---HHHHHHHHHHHHHH-----EEEE------HHHHHHHHH---EEEE-HHHHHHHHHH---------EEEEE-HHHHHH---HHHHHHHHH------EEEEE-----HHHHHHHHH-----EEEE-HHH-----EEEEEE-----HHHHHHHHHHHH----EEEE---HHHHHHHH</t>
  </si>
  <si>
    <t>--HHHHH-----HHHE-------HHH-EEEEE-------EEEEEHHHHHHH-----EEEEEEEEE--EEEEEE-----EEEEEE-E----------E---------EEEEE-------EEEEEEEE-------------------EEE------------------------------------HHHH--HHHHHHHHH---EEEEEEEEE-HHH---------------EEEEE-HHHHHHHHHHHH----EEE</t>
  </si>
  <si>
    <t>---------------------E------HHHHHHH-EEEEEE--EE---EEE-----EE-HHHHHHHHHHHH---EEEEEE--HHHHHHHHHH----EE----E--HHHH--EEEEEEEEEEEEEEEEE-------HHH---EEEEE---HHHHHHH------EEEEE--HHHHHHHHHH----EEEEEHHHHHHHHHH------EEEEEEEEEEEEEEEEE---HHHHHHHHHHHHHHHH--HHHHHHHHHH--</t>
  </si>
  <si>
    <t>------EEEEE----HHHHHHHHHHHH---EEEEEE--HHHHHHHHH----EEEE-----HHHHHHHHHHHHHHH----EEEE---------HHH--HHHHHHHHHHHHHHHHHHHHHHHHHH-----EEEEEE--HHHH-----HHHHHHHHHHHHHHHHHHHHHHHH-EEEEEEEE--E---------HHHHHHHHH-------E-HHHHHHHHHHHH-HHH------EEEE-----------</t>
  </si>
  <si>
    <t>--EEEEEEE-----HHHHHHHHHHHHHHHH-----EEEEEEE--EEEEEE------HHHHHHHHHH----------EEEEEEE-----HHHHHHHH---HHHHHHHHH---EEEEEE------EEEE---HHH--------EEEE---EEEEE--EEEE----EEE--EEEEEE----E-------E------EEEEEE-----------E---------EEEEEEE-----EEE-------HHH---------H</t>
  </si>
  <si>
    <t>----HHHHHHHHHHHHHHHHHHHHHHHHHHHHHHHHHHHHHHHHHHHHHHHHHHHHHHHHHHHHHHHHHHHHHHHHHHHHHHHHHHHHHHHHHHHHHHHHHHHHHHHHHHHHHHHHHHHHHHHHHHHHHHHHHHH---------------------------------------EEEEE-------------------------------HHHHHHHHHHHHHHHHH----------------------------</t>
  </si>
  <si>
    <t>----HHHHHHHHHHHHHHHHHHH-------HHHHHHHHHHHH--HHHHHHHHHH-----HHHHHHHHHHHHHHHHHHHHHHHHHHHHHHH----------</t>
  </si>
  <si>
    <t>----EEEEEEEEEEEEEEEEEEEEEEEEEE-------------EEEEEEEEEE------HHHHHHHHHHHHHHHHHHHHHHHHHHHHHHHHHH-------</t>
  </si>
  <si>
    <t>-EEEEEE------HHHHHHHHHH---EEEE---EEEEEE----------EEE--------HHHHH----EEE--EEEE----------EEEE------------HHHHHHHHHHHHH-----EEEEE-----HHHHHHHH---EEEEEE--HHHHHHHHHHHHHH----EEEE--HHHHHHH--EEEEEEE--HHHHHHHHHHHHHHEEEEEEEEEEEEEHHHHHHHHHHHHH---EEEEEEEE--EEEEEEE-</t>
  </si>
  <si>
    <t>----------HHH-------E-HHHHHHHHHHH-------EEEEEEEE------HHH--EEEEE----------EEEE---HHHHHHHH----EEE--HHHHHHH-------EEEE-HHHHHHHHHHHHHHHHHH-----HHH--E---HHHHHHHHH--EEEEE-----EEEEEEEE----HHHHHHHHHHHHHHHHH----------EEEEEEE------EEE----</t>
  </si>
  <si>
    <t>-----HHHHHHHHHHHHHHHHHHHHHHHHHHHHHHHHHHHHHHHHHHH----------------------HHHHHHHHHHHHHHHHHHHHHHHHHHHHHHHHHHHHHHHHHHHHHH-----------------------------------HHHHHHHHHHHHHHHHHHHHHHHHHHHHHHHHHHHHHHHHHHHHHHHH--------EEEEEEEEEEE-----------</t>
  </si>
  <si>
    <t>----------------HHHHHHHHHHHHHHH----EEE-EEE--EEE----EEEEE-------EEEEEE---HHHHHHHHHHHHHHHHHH----HHHHHHHHHHHHHHHHH-HHHHHHHHHHHH---HHHHHHHHHHHHHHHHHHHHHHH--------------EEEEEEEEE--EEEEE-------HHHHHHHHHHHH---EEEEE--HHHHHHHHHHHHHHHHH------EEE-------HHHHHHH-----E</t>
  </si>
  <si>
    <t>------EEE--HHHHHHHHHHH---------E--HHHHHHHHHH-E-----E------EEE----------EEEEEE--EEEEEEE--EEEE--HHHHHHHHH-------HHHHHHHH---EEEEE-EEE------------HHHHHHHHHH-----EEEEEE-----HHHHHHHHHHHHH--EEEEEEE----------HHHHHHHHHHHHHHH--HHHEEE--E--------HHHHHHHHHHHHH----EEEE</t>
  </si>
  <si>
    <t>----HHHHHHHHHH---EEE--HHH------EEE-HHHHHHHHHHHHHHHHHH------EEEEE---EEEHHHHHH--HHHH-EEEE-E----E-----EEEE--EEEE------HHHEEEE----HHHHH--HHHHHHHH-----EEEEEEEEEE--------------EEEEEEEEEEE-HHHHHHHHHHHHHHHHHHHHH----HHHEEEEE---------EEEEEEEEEEE--EEEEEEEEEEE--HHHHH</t>
  </si>
  <si>
    <t>--HHHHHH-----EEEEEE-----HHHHHHHHHHHHHHHHH---EEEE--------HHHHHHHHHHHHH----E-EEEE-----HHHHHHHHHHHHH----EEEEE--------------------HHHHHHHHHHHHHHH-EEEEEE----------HHHHHHHHHHHHHHH--EEEE-----HHHHHHHHHHHHH------EE-EE-------HHHHHHH-------HHHHHHHHH----HHHHHHHHHHHHH</t>
  </si>
  <si>
    <t>---EEEEEE-----HHHHHHHHHHHHHHHHHHH---EEEEE----HHHHHHH-----HHHHHHHHH--EEEE-----HHH----HHH-HHHHHHHHHHH--EEEEEEEEE-----HHH----HHHH---EEEEEEE-----------EE----EE------HHHHHHHHHHHHHHHH----EEEEEE-----HHHHHHHHHHHHHH------EEEEEEHHHHHHHHHH-HHH--EEEE-HHHHHHHHHHHH----</t>
  </si>
  <si>
    <t>---EEEEE------EHHHHH-HHHHHHHHHHHHHHHEEEEE-HHHHHH------HHHHHHHHHHHHHHHHHH-------EEEEHHH--HHHHHHHHHHH--EHHHHH--HHHHHH-------EHHHHHHHHHHHHHHHH----EEE--HHH-HHHHHHHHHHHHHHHHH-------EEE--------E------E---------E----HHHHHHHHH--------------------HHHHHHHHH--HHHHHH</t>
  </si>
  <si>
    <t>-------EEEE---HHHHHH-E----EE------------HHHHHHHHHHHHHHHHH------EEEE-----HHHHHHHHHHHH----EEEE----HHH--E-------------------EE-HHHHH----EEE---HHHH-------------E----EE--HHHHH----HHHHH------EEEEE------HHHHHHHHHH---EEEEE--HHHHHHHH----E-</t>
  </si>
  <si>
    <t>--EEEEEEEE--EEEEE-----------EE------EEEEEEE--EEEEEE-----------EEE------EEEE-------EEE---EE-HHHHHHH------------------EE----------------EEEE------EEEE--------EEEE----EE----EEEEE----EEE--EEEE---------------------HHHHHH-------EEE---------HHHHHHHHHH-----E----E</t>
  </si>
  <si>
    <t>--EEEEEEE-HHHH-------HHHHHHHH---E--E--EEEEE---HHHHHHHHHHHHHHEEEEEEE----------HHHHHHHHH----EE-HHHHHHHHHHHHH------HHHHHHHEE---EEEE--------EEEEEE--EEEEEE---HHHHHHHHHHHHHH----E--EEEEEEEE----HHHHHHHHHHH--E---EEEEEEEE--EEEEEEEEEHHHHHHHHHHHHHH----EEEE----HHHHHHH</t>
  </si>
  <si>
    <t>---------------------EEEEEEEEEEEE--HHHHHHHHH-------HHHHHHHHHHHHHHHHHHH--------EEEEEEEEEEE----EEEEEEEEEEEE----HHHHHHHHHHHHHHHHHHH-------EEEEEEEEEEE------EE---</t>
  </si>
  <si>
    <t>-HHHHHHH----EEEEEEE------EEEEEEEHHHHHHHHH----E---HHHHHHHHH---EEEEE---</t>
  </si>
  <si>
    <t>-------------------HHHHHHHHHHHHH---------EEEEE-------HHHHH----EEEEEE--HHHHHHHHHH-------EEEEE--HHH-------EEEEEEE--HHH---HHHHHHHHHHHEEEEEEEEEEEEEE---HHHHHHHHHHHHHHH--------HHHHHHHHHHHHHHH-----EEEEEEEEEEEE-HHHHHHHHH----HHH----HHHHHHHHHHHHHHHHHH-------EEEEEEE</t>
  </si>
  <si>
    <t>-HHHHHHHHHHHHH-------------HHHHHHHH--EEE--HHHH-EEEEEEEEEE------HHHHH------EEEEEEEEEEEE-----EEEEEEEEEEEE---------E--E-EE--------HHHHHHHHHHHHHHHH---HHHH----------HHHH---HHHHHHHHHH----EE-</t>
  </si>
  <si>
    <t>-----------------------EEEEE---HHHHHHHHHHHHHHH---EEEEE--HHHHHHHHHHHHHH----EEEE--HHHHHHHHH---E----HHHH-------------EEEEEEEEEEEE------HHH----HHHHHHHHHH------EEE----HHHHHHHHHHHHHH-HHHHHHHHHHHH----EE---HHHHHHHHHH----EEEEEHHHHHHHHH-----EEE------HHH-EEEEEEEEE--</t>
  </si>
  <si>
    <t>----EEEEEEEEE-----EEEEEEE-----EEEEEEE----EEEEEEEE----EEEEEEEEEHHH-EEEEE--EEE------HHHHHHHHHHHHH-EE---EEE---E------E--EEEEEEE---EE-----------EEEEEEEHHHHHHHHH------HHHHHHHHHHHHHHHH----</t>
  </si>
  <si>
    <t>---EEEEEEEE---HHHHHHHHHHHHHHHHHHH---EEEEE----HHHHHHH-----HHHHHHHHH--EEEEEE---HHH----HHH-HHHHHHHHHHH----EEEEEEE-----HHH--E-HHHH---EEEEEEE---HHH-----EE---EEEEEEEEEHHHHHHHHHHHHHHHH----EEEEEE-----HHHHHHHHHHHHHH------EEEEEEHHHHHHHHHH-HHH--EEEE-HHHHHHHHHHH-----</t>
  </si>
  <si>
    <t>-EE-----HHHHHHHH---HHHHHHH-EEEEE-HHHHHHHHH----EEEEEE-----HHHH------EEEEE-HHHHHHH--------EEEEEE-----HHH-------EEEEE-------HHHHHHHHHHHH---EEEE--------HHHHHH---HHHH--EEE--HHHHHHHHHH----EEEE-----EEHHH------EEEEE-E---E--HHHHHH--EEEE-----------HHHHHHHHHHHHHHHH-</t>
  </si>
  <si>
    <t>----HHHHHHHHHHHH-----HHHHHHHHHHHHHHHHHHHHHHHHHHHH----EE-HHH----HHHHHHHHHHH-------HHHHHHHHH-------EE-HHHHHHHHHHHHHHHHHHHHHHHHH--------HHHHHHHHHHHHHH-</t>
  </si>
  <si>
    <t>----EEEEEEEE----------EEEEEEE--HHHHHH--EEEE----EEEEEEE--EEEEEEHHHHHHHH-----EEEEEEHHHH---EE------------EEEE-----------EEEE-HHH-HHHHHHHHHH-------E----EE--------EHHHHHHHHHHHHHHH--EEEEE-</t>
  </si>
  <si>
    <t>----------EEEEEEE--HHH-HHHHHHHHHHHHH--------------------------------EEE----EEEEEE---HHHHHHHHH-------EEEEEEE--------HHHHHHHHHHH----EEEEEE-HHH---HHHHHHHHHHHHHHHH----------EEE--HHHHHHHHHH---------HHHHHHHHHHHHHHHH------HHH---EEE---EEEE---EEEEEEE--E-EE----EEEE</t>
  </si>
  <si>
    <t>-EEEEEE---EHHHHH-E--------E-HHHHHHHHH---------EEE---HHHHHHHHH-----EE-HHH-----HHH---E-----HHHHHHHHH-----------HHHHHHHHHHHHH-----EEEEE-HHHHHHHHHH-----------EEEEE---EEEEEE---------</t>
  </si>
  <si>
    <t>--EEEE----HHHHHHHHHHHH--------EEEE-HHH---EEEE--EEEEEEE---------EEEE--HHHHHHHHHHHHHH---EEEE------------E------HHHHHH---EEE---HHHHHHHHHHHHHHHHH-EEEEEEEEEE-HHHH-HHHHHHHHHHHHHHH------------------E-----E-----EHHHHHHHHHHHHH------EEEEE--E-----EEEEEEEEEE-----HHHH</t>
  </si>
  <si>
    <t>------EEEEEEE--HHHHHHHHHHHH----EEEEEEEE-----EEEEEEEE-----HHHHHHHHHHHHHHHHHH--</t>
  </si>
  <si>
    <t>------------------HHHHHHHHHHHHH---EEEEE----HHHHHHHHHHHHHHHH---EEEEE------------HHHHHHHH----EEEE-------HHHHHHH-----EEEEE------------EEE-HHH---------HHHHHHHHHHHHHH-------HHHHHHHHHHHHH-------HHHHHHHHHHHH------HHHHHHHHH-------HHHHH-HHHHHHHHHH---HHHHHHHHH---HH</t>
  </si>
  <si>
    <t>----------HHHHHHHHHHHHHHHHHHHHHHHHHHHHHHHHHHHHHHHHHHHHHHHHHHHHHHHHHHHHHHHHHHHHHHHHHHHHHHHHHHHHHHHHHHHHHHHHHHHHH--EEEEEE-------------------------------HHHHHHHHHHHHHHHHHHHHHHHHHHHHHHHHHHHHHHHHHHHHHHHHHHHHHHHHHHHHHHHHHHHHHHHHHHHHHHHHHHHHHHHHHHHHHHHHHHHHHHHHH</t>
  </si>
  <si>
    <t>-----E----------------------HHHHHH----HHHHHHHH---HHHHHHHHH----E-------EHHHHH-----------EEEEE----------HHHHHHH-HHHHHHHHHHHHHHH---EEEEEE----HHHHHHHHHHHHHHHH----E--HHH----EEEEEEE----HHHH-HHHHHHHH------------------HHH--EEEEEHHHHH-HHHHHH--HHHHH-EE----E-EEEEEEE</t>
  </si>
  <si>
    <t>--------HHHEEEEEEEE-----HHHHHHHHHHHH--------------------------------EEEEEE--EEEEEE-----------HHHHHHH--EEEEEEE------HHHHHHHHHHH-----EEEEEE--------HHHHHHHHHH-----EEE-EEEE--HHH--EEEE----EEEEE-------EEEE---HHHHHHHHHHHHHHHHHHH---HHHHHHHHH-----HHHHHHHHHHHHH----</t>
  </si>
  <si>
    <t>---HHHHHHHHHHHHHHHHHHHHHHHHHHHHHHHHHHHHH------HHHHHHHHHHHHHH------HHHHHHHHHHHHHHHHHHH-----</t>
  </si>
  <si>
    <t>-------EE---EEEEE--HHHHHHHHH---HHHH-----------HHHHHHHHHHHHH----EEEEEEE--EEEEEEEEEEEEHHH-EEEEEEEE-HHH----HHHHHHHHHHHHHHH-----EEEEEEE---HHHHHHHHHH--EEEEEEEEEEE-----EEEEEEEEEEHHHHHHHHHHHHHHH-------</t>
  </si>
  <si>
    <t>----HHH-------EEE---HHHHHHHHHH----EE-----EEE---------HHHEEEE----------E---EEEE-HHHHHHHHHHHHHHH----EEEEEEEE-------EEEEEEE--HHHHHHHHHH-E-HHHH------------EEEEEE------HHHH------EEEEE----EEEEE-----HHHHHHHHHHHHHH-HHH--EEEE-EEEE-----EEEEEE-----HHHH--E--E-EEE--EE</t>
  </si>
  <si>
    <t>-EEEE--E---E------HHHHHHHHHHHH----EEEE----HHHHHH------EEEHHH-EEEEE--------EEE--EEEEE----HHHHHHHHHHHHHHH-----EHHHE-HHHHHHHH---HHHHHHHH-----EEE---HHHHHHHHHHHHH---EEEE----EEEE----HHHHHHHHHHH---HHHH--EEEEE--HHHHHHHHH--EEEE----------E------HHHHHHHHHH-HHHHHH---</t>
  </si>
  <si>
    <t>----EEEEE--E---HHHHHHHHHHHHHH------EEEEE--HHHHHHHHHHH-----EEEE--------E-------HHHHHH----EEEE--HHHHHH----HHHHHHHHHHHHH---EEEEEE---HHHHH---HHHHHHHHHHHH--------HHH-EEEE--HHH--------HHHHHHHHHHHHHHHHHHH-HHHH---EEEEE-------HHHHH------EEEE-HHH--HHHHHHHHHHH-</t>
  </si>
  <si>
    <t>--EEEEEEE-HHHH-------HHHHHHHH---E--E--EEEEE---HHHHHHHHHHHHHHEEEEEEE----------HHHHHHHHH----EE-HHHHHHHHHHHH-------HHHHHHHEE---EEEE--------EEEEEE--EEEEEE---HHHHHHHHHHHHHH----E--EEEEEEEE----HHHHHHHHHHH--E---EEEEEEEE--EEEEEEEEEHHHHHHHHHHHHHH----EEEE----HHHHHHH</t>
  </si>
  <si>
    <t>--------------------EEEEE-----HHHHHHHHHHH------EEE----EEEEE-----HHHHH------EEEEEEEEE-----HHHHHHHHHH------HHHH--EEEEEEEE------HHHHHHHHHHHHHHHH---E------EEEEEEEE--EEEEEEE-----HHH--HHH-------HHHHHHHHHH--------EEE------HHHHHHHHHH-----EEEEE--HHHHHHHHHHHHH-----</t>
  </si>
  <si>
    <t>-----EE----EEEEEEEEE------HHHHHHHHHHH--HHHE---EEEE----EEEEEEE-------HHH-EEEEEEEE--------HHHHHH-----EEEEEEE--HHHHHHHHHHHHHHHHHHHH---------EEEEEE---------HHHHHHHH-------EEE-EHHH-E-HHHHHHHHHHHHHHHHH---</t>
  </si>
  <si>
    <t>----EEEEEEEEEEEEEEEE----------HHHHHHHHHHHHHHHHHHHHHHHHHHHHHHHHHHHHHHHHHHHHHHHHHHHHHHHHHHHHHHHHHHHHHHHHHHHHHHHHHHHHHHHHHHHHHHHHHHHHHHHHHHHHHHHHHHHHHHHHHHHHHHHHHHHHHHHHHHHHHHHHHHHHHHHHHHHHHHHHHHHHH---</t>
  </si>
  <si>
    <t>--EEHHHHHHHH---HHHHHHHHHHH---------EE--HHHHHHHHHHHHHHHHHHHHHHHHHHH---E---EEEEEE-----HHHHHHHHH-----------------EEEEE----EEEEE--------------------EEEEEEE------HHHHHHHHHHHHH--EEEEEEE--------HHHHHHHHHHH---E------EEEEE--------HHHHHHHHHHHHHH---E-------EEEE---EE</t>
  </si>
  <si>
    <t>-HHHHHHHHHHHHHHHHHHHHHHHHHHHHHHHHHHHHHHHHHHHHHHHHHHHHHHHHHHHHHHHHHHH-----EEEE----------HHHHHHHHHHHHHHHHHHHHHHHHHHHHHHHHHHHHHHHHHHHHHHHHHHHHHHHHHHHHHHHHHHHHHHHHHHHHHHHHHHHHHHHHHHHHHHHHHHHHHHHHHHHHHHHHHHHHHHHHHHHHHHHHHHHHHHHHHHHHHHHHHHHHHHHHHHHHHHHHHHHHHHHH</t>
  </si>
  <si>
    <t>-----E------E--EEEEEE-----HHHHHHHHHH-------EEEE--EEEEEE-----------EEEE-</t>
  </si>
  <si>
    <t>--------------------------------------------------------------------------------------------------E--HHHHHHHHHHHHHH----EE-----EEEHHHH-HHH--------HHH----EEE-----EE-----EE---EEE-----HHHHHHHHH----EEEEEEEEEE-----------EEEEEEEEEEE----HHHHHHHHHHHHHHHH-----EEEEE</t>
  </si>
  <si>
    <t>-----------------HHHHHHHHHHHHHHHHH-------EEE-------HHHHHHHHHHH---EEEE-------HHHHHHHH--------EEEE-------HHHHHHHHHHHHH-EEEE----------EEEE----EEEEEE----------------EEE-----HHHHHHHHHHHHH-------HHHHHHHHHH----HHHHHHHHHHH-------------HHHHHHHHHHH--------HHHHHHHHH</t>
  </si>
  <si>
    <t>---HHHHHHHHHHHHHHHHHHHHHHHHHHHHHHHHHHHHHHHHH---------HHHHHHHHHHHHHHHHHHHHHHHHHHHHHHHHHHHHHHHHHHHHHHHHHHHHHHHHHHHHHHHHHHHHHHHHHHHHHHHHHHHHHHHHHHHHHHHHHHHHHHHHHHHHHHHHHHHHHHHHHHHHHHHHHHHHHHHHHHHHHHHHHHHHHHHHHHHHHHHHHHHHHHHHHHHHHHHHHHHHHHHHHHHHHHHHHHHHHHHHHH</t>
  </si>
  <si>
    <t>----EEEEE-----HHHHHHHHHHH----------EEEEEE--HHHHHHHHHHHHHHH------EEEEEEE--HHHH-----EEEE-----------HHHHHHHHHHHHHHHHHHHHHH-----EEEE----HHHHHHHHHH------HHHEEE--HHHHHHHHHHHHHHH---HHHEE--EEEE------EEE----EE--EEHHH---HHHHHH-HHHHHH-HHHHHHHHH----HHHHHHHHHHHHHHHH-E</t>
  </si>
  <si>
    <t>--EEEEEEEEE------EEEEEEHHH-EEEEEEHHHHH-----E-HHHHHHHHHHHHHHHHHHHHHHH------EEEEEEEEEEE------EEEEEEEEEEEE-----HHHHHHHHHHH----HHHHH-----EEEEEEEE-</t>
  </si>
  <si>
    <t>-EEEEE----HHHHHHHHHHHHH---EEEEEHHH--EE--E--HHH----EEEE----HHHHHHHHHHHHH----EE--HHHHHHHHEHHHHHHHHHH-------EEEE--HHHHHHHHHHH---EEEE--E-------EEE--HHHHHHHHH------------EEEEE--------EEEEEE--EEEEEEE-----------------E----HHHHHHHHHHHHH----EEEEEEEEE--EEEEEEEE----</t>
  </si>
  <si>
    <t>-------HHHHHHHHHHHHHHHHHHH-HHHHHHH--HHHHHH-HHHHHHHHHHHHHHHHHHHHHHHHHHHHHH-----HHHHHHHHHHHHHHHHHHHHHHHHHHHHHHHHH--HHHHHHHHHHHHHHHHHHHHHHHHHHHHHHH----HHH-HHHHHHHHHHHHHHHHHHHHHHHHH-</t>
  </si>
  <si>
    <t>-E----EEEEEEEEEEE--EEEEEEEEEEE-----E-HHHHHHH---E---EEEEEE-HHH------HHHEEEEEHHH-----------EEEEE-----EEEEEEEEEE--EEEEE---------EEEEEEEEEEEE--HHHHHH--------</t>
  </si>
  <si>
    <t>-EEEE--HHHHHH---EEE----EHHHHHHHHHHH-HHHHHHHEE--EE----EEEE--EEHHH--HHH-E-----EEEEE-----EEEEEEEE---HHHHHHHHHH---EEEE--EEEE--EEEEEEEEEEEEE--EEEEEEEEEEEE--HHHHHHHHHHHH-----</t>
  </si>
  <si>
    <t>-HHHHHHHHHHHHHHHHHHHHHHHHHHHHHHHHHHHHHHHHHHHHHHHHHHHHHHHHHHHHHHHHH--------------------------------HHHHHHHHHHHHHHHHHHHHHHHHHHHHHHHHHHHHHHHHHHHHHHHHHHHHHHHHHHHHHHHHH-----</t>
  </si>
  <si>
    <t>-EEEEEE----EEEEEEEEE-------EEEEEEEEEE------HHHHHHHHHHHHHHHHHHH---EEEEE--------HHHHHHHHHHHHHHHHHHHH---EEEE-HHHHHHHHH------HHHHHHHHHHH---------HHHHHHHHHHHHHHHHHH-----E-</t>
  </si>
  <si>
    <t>---EEEEEEEEEE------HHHHHHHHHHHHHHHHHHH---EEEEEEEEE---HHHHHHHHH----HHHHHHHHHHHHHHHHHHH-----EEEE---HHHHHHHHHHHHHHHH---EEEEE--EEEE----EEE-HHH-E--E------E-EEE--EEEEE--HHHHHHHHHHHHH----EE-HHHHHHHHHH-------EE-EEE--------EE--EEEEEE--HHHH--HHHH-------HHHHHHHHHEEE</t>
  </si>
  <si>
    <t>-EEE-----EEEEE-------HHHHHHHHHHH---EEEEEE--HHHHHHHHHHHHH----EEEE-----HHHHHHHHHHHHHHH--EEEEEE------HHHH---HHH--HHHHHHHHHHH-HHHHHHHHHH---EEEEEEEEEEE-HHH--E----HHHHHHHHHHHHHHHHHHHHHHHH--EEEEEEE--------------HHHHHHHHHH--------HHHHHHHHHHHH-HHH------EEEE---HHHE</t>
  </si>
  <si>
    <t>-EHHHHHHHHHHH--HHH--------EEEE----E---EEEEEE--HHHHHHHHH----EEEEEE-----------HHHHHHHHHHHH---EEEE--HHHHH-----HHHHHHH-----------------------E--HHHHHHH------EEEE----E---EEEE----HHHHHH----EEEE----HHHHHHHHH---EEEE--HHHH--HHHHHHHHHHHHHH---EEE-------</t>
  </si>
  <si>
    <t>--HHHH------EEEEEEEEEE---HHHHHHHHHH---EEEE------HHH----EEEEEE-----------------HHH-E---E----HHHHHHH--HHHHHHHHHHHHHHHH------EEEEHHHHHH-HHHHHHHHHHHHH---EE--E---------HHHHHHHHHHHHH-----EEEE------HHHHHHHHHHHHH---EEEEEEE------HHHH----HHHHHHHHHHH--HHHHHHHH--EE--</t>
  </si>
  <si>
    <t>--HHHHHHHH------HHH---------EE-----EEEEE----HHHHHH------HHHHHHHHHHHHH---HHH-EEEE------HHH----HHHHHHHHHH-HHHHHHHH---EEEEE-HHHHHHHH-----HHHH----EEE--EEE--E--HHHHHH--------HHHHHHHHHHHHHHHHHH------------------</t>
  </si>
  <si>
    <t>-E----EEEEEEEEEEE--EEEEEEEEEEE-------HHHHHHH---E---EEEEEE-HHH------HHHEEEE-HHH-----------EE-----------EEEEEEE--EEEEE---------EEEEEEEEEEEE--HHHHHH-------------</t>
  </si>
  <si>
    <t>-----EEEEE----EEEEEE--EEEEEEE----EEEEEEE---EEEEEE--EEEEE---HHHHHHHHHHHHHHH-----EEEEEE----HHHHHH-------EEEEEE--HHHHHHHHHH-HHHH--HHH---EEEEE--HHHHHHH----EEEEEEE----E----HHHHH--HHHHHHHHH-EEEEEEEEEEEEEE------HHHHHHHHHH----EEEEEEEEEHHH-EEEEEEEEE-----------HHHH</t>
  </si>
  <si>
    <t>----HHHHHHHHHH----EEE--EE----------HHHHHHHHHHHHH------HHHHEEEE--EEEEHHH-----HHHHHHHHHHHHHHHH----------HHHHHHHHHHHH-HHHHHHHHHHHHHHHHHHHHH---EEEEE-------------------E-EEEEE---EEEEEEEEEEEE-----EEEE----------HHH-EEEEEE-----EEEEE----------------------EEEEEEEEE</t>
  </si>
  <si>
    <t>-HHHHHHHH-HHHHHH------HHHHHHHHHHHHHHHH---------EEEEEE------HHHHHHHHHHHHH--HHHEEEEEHHH-----HHHHHH-------------HHHHHHHH---EEEEEE-HHH--HHHHHHHHHHHHH-EEE-----EEE---EEEEEEE---HHHHH-----------HHHH-HHHHHHH--HHHH----EEEE-----HHHHHHHHHHH-HHHHHHHH----EEEE-HHHHHHHHH</t>
  </si>
  <si>
    <t>-------EEEE--------HHHHHHHHHHHHHH----EEEEE-----HHHHH--------HHHHH---------EEE--EEEE-----HHHHHHHH-----HHHHH-------EEEEE------HHHHHHHHH--EEEEEEE----HHHHHHHHHHHHHHHHHH-----EEEEEEEE-E-----HHHHHHHHHHHHHHHHE-----E--HHHHHHHHH---HHHH----HHHHHHHHHHHHHHHHHHH-------</t>
  </si>
  <si>
    <t>-------HHHH---------------------HHHHHH----HHHHHHHHHHH-E---EE----EE---E------------HHHHHHHH---------------HHHHHHHH-------HHHHHHHHH---</t>
  </si>
  <si>
    <t>-EE----------------HHHHHHHHHHH--EEEE------EEEE--HHHHHHHHH----E---HHHHHHHHHH--------HHHHHHHHHHH-HHH-HHHHHHHHHHHHHHHHHHHH------EEHHHHHHHHHHHHHHHHHH-----HHHHHHHHHHHHH--------------HHHHHHHHHHHHHHHHH--HHH---HHH--HHHHHHHHHHHHHHHHHHHHHHHHHHHHHH---HHHHHHHHH-HHHHH</t>
  </si>
  <si>
    <t>-EEEEEEEEE-----HHHHHHHHHHHHHHHHHH-----HHHEEEEEEEE--------HHHHHHH-------EEEEE----------EEEEEEEEE----HHH---EE-HHHHHH--------</t>
  </si>
  <si>
    <t>--------HHHEEEEEEEE-----HHHHHHHHHHHH--------------------------------EEEEEE--EEEEEE--------HHHHHHHHHH--EEEEEE---------HHHHHHHHHH----EEEEE-E-------HHHHHHHHHH-----EEE-EEEE--HHH--EEEE----EEEEE-------EEEE---HHHHHHHHHHHHHHHHHHHHH-HHHHHHHHH-----HHHHHHHHHHHHH----</t>
  </si>
  <si>
    <t>---EEEEEEEEE-----HHH--EEEEEE--HHHHHHHHHH---EEEE----HHHHHH---------HHHHHHHH------EEEEEE---HHHHHHHHH----EEEEE-------------HHH----EEEEE--HHHHHHHHH----EEEE---------HHHHHHHHHHHHHHHHHHH--HHHHHHHHHHH---HHHHHHHHHH------EEE------HHHHHHHHH----EEEE-HHHHH---HHHHHHHHH</t>
  </si>
  <si>
    <t>-------EEE--EEE-HHH-EEE---HHHHH--EEE--EEEE------EEE-HHHHHHHHHHHHHH--------HHHHHHHHHHHHHH-----EEEEEEEE----------HHH---EEEEEEEE-------------EEEEE----E-----------EHHHHHHHHHHHHHHHH----EEEEEE----EEEE---EEEEEE--EEEEE--------HHHHHHHHHHHH---EEEEE---HHHHH---EEEEEE</t>
  </si>
  <si>
    <t>-EEEEE---HHHHHHHHHHHH-----EEEEE---HHHHHHHHHHHH--HHH----EEEE--HHHH--EEEEEE-----------HHHHHHHHHHHHHHHHHHHHHH----EEEE----HHHHHHHHHHHH---HHHEEE---HHHHHHHHHHHHHHH---HHHEEEEEEE------EEEEEEEEE--EEHHHHHHH------HHHHHHHHHHHH-HHHHHHHHH----HHHHHHHHHHHHHHH----EEEEEEEE</t>
  </si>
  <si>
    <t>-HHHHH-HHHHHH------HHHHHHHHHHHHHHHHH--------EEEEEE------HHHHHHHHHHHHH--HHHEEEE--------HHHHH----------------HHHHHHH---EEEEE--HHH--HHHHHHHHHHH---EE-------EE---EEEEEE----HHHHHHHHH----HHHHHHHHHHHH-----HHHHHH--EEEE-----HHHHHHHHHHHHHHHHHHHH----EEEE-HHHHHHHHHHH-</t>
  </si>
  <si>
    <t>-EEEEE---HHHHHHHHHHHHH---EEEEE----HHHHHHHHHEE---EE----EEE---EEEE--EEEEEE----HHH-------EEEEEE------EHHHHHHHHHH---EEEE----E---EE----------------EEE-----HHHHHHHHHHHH----EEEEEEEEEEE-----E-------------E-----EEEE--HHHHH----HHH---EEEEEEEE-----EEEEEEEEE-----HHHHH</t>
  </si>
  <si>
    <t>-----------EEEE-----EEEEEEEE---HHHHHHHHHHHHHHH--EEEEEEEEEE------------E---HHHHHHHHHH--EEE------EEEEEEEE---E--EHHH------EEE-----E---E-----EEEEEEEEEEE-EE-HHHH--------EE--EE---EEEEEEEEEE---------EEEEEEEEE-----HHHHHHHHHHHHHHHHH--------------------------------</t>
  </si>
  <si>
    <t>-EE-HHHHHHHHHHHHHH----HHHHHHHHHHHHHHHH---HHH-HHHHHHHHHHHH----E------EEEE--EEEEE---E-HHHHHHHHHHHHHHHHHHH-EEEEEEEEE-----HHHHHHHHHH---EEEEEE-----E---------E----EEEEEEE--EEEEEEE--E---HHHHHHHHHH--------EE-----E---HHH--EE-E---HHHHHHHHHHHHHH--------HHH----------</t>
  </si>
  <si>
    <t>-----------E-HHHHHHHHHHHHHHHHHHHH---EEEE---EEEHHHHHHHH----HHHHH---EEE-----EEEE----HHHHHHHHHH--HHH----EEEEEEEEEE-----------EEEEEEEEEE----HHHHHHHHHHHHHHHHH------EEEEEE---HHHHHHHHHHHHHHHHHHHHH--HHHHHH----HHHH-----HHHHHHHHHH----HHHH--HHHHHHHHHHHHHHHH----EEE--</t>
  </si>
  <si>
    <t>--EEEEEEE-HHHHH------HHHHHHHH---E--E--EEEEE---HHHHHHHHHHHHHH--EEEEE----------HHHHHHHHH----EE-HHHHHHHHHHHH-------HHHHHHHEE---EEEE--------EEEEEE--EEEEEE---HHHHHHHHHHHHHH----E--EEEEEEEE----HHHHHHHHHHH--E---EEEEEEEE--EEEEEEEEEHHHHHHHHHHHHHH-HHHEEEE----HHHHHHH</t>
  </si>
  <si>
    <t>-EEEEEE----HHHHHHHHHHHH------EEEE-----EEEEE----HHHHHHHHH----EEEEE-</t>
  </si>
  <si>
    <t>-EEE------EEE--EEE--EEE----EEEEE-------EEEEEE---HHHHHHHHHHHHHHHHHHH---HHHHHHHHHHHHHHHHHHHHHHHHHHHHHH---HHHHHHHHHHHHHHHHHHHHH-------EEE-----EEEEEEEEE--EEEEE-------HHHHHHHHHHHH---EEEEE-----HHHHHHHHHHHHHH------EEE--------HHHHHHHHHHH----EEEEE--HHHHHHHHHHHHH--</t>
  </si>
  <si>
    <t>--------------------HHHHHHHHHHHHHHHHHHHHHHHHHHHHHHHHHHHHHHHHHHHHHHHHHHHHHHHHHHHHHHHHHHHHHHHHHHHHHHHHHHHHHHHHHHHHHHHHHHHHHHHHHHHHHHHHHHHHHHHHHHHHHHHHHHHHHHHHHHHHHHHHHHHHHHHHHHHHHHHHHHHHHHHHHHHHHHHHHHHHH-----EEEEEE--------HHHHHHHHHHHHHHHHHHHHHHHHHHHHHHHHHHH</t>
  </si>
  <si>
    <t>-HHHH-EEEEEE---------------E--HHHHHHHHHH----EEE-----EEE--E----------EEEEEEE--EEEEEEEEEE----E-----E--HHHHHHHHHHHH--------HHHHHHEEEEE----EEEEEE-----------E-----HHHHHHHHHHHHHHH--------HHHHHHHHHHHHH----HHHHH---------EEEEEEE---EEEEEE-----------HHH---EEEEEE---H</t>
  </si>
  <si>
    <t>-------HHHHHHHHHHHHHHHHHHHHHHHHHHHHHHHHHHHHHHHHHHHHHHHHHHHHHHHHHHHHHHHHHHHHHHHHHHHHHHHHHHHHHHHHHHHHHHHHHHHHHHHHHHHHHHHHHHHHHHHHHHHHHHHHHHHHHHHHHHHHHHHHHHHHHHHHHHHHHHHHHHHHHHHHHHHHHHHHHHHHHHHHHHHHHHHHHHHHHHHHHHHHHHHHHHHH-----------------------EEEEEEEEEEEEE</t>
  </si>
  <si>
    <t>--------EEEEE--HHHH-----------EHHHHH------------------HHHHHHHHHHHHHHH---EEEEE--HHHH---------HHHHHHHHHHHHHHHH---EEEEEEE----EHHHH---HHH-HHHHHHHHHHHHHHHHHH-----EEEEEE-HHHHHHHHH-----------HHHHHHHHHHHHHHHHHHHHHHHH----EEEEEEEE--EE---HHHHHHHHHHH-HHHHHHH---------</t>
  </si>
  <si>
    <t>------EEEEEEE-----HHHHHHHHHHHHHHHEEEEEHHH-E-------HHHHH------HHHE-HHHHHHHHHHH-----EEEEEEE----EEEEEEEEE----EEEEE-------HHHH----EEEEEE--HHHHHHHHHHHHHH-----HHHHHHHHHH-HHHHHHH--HHHHHH--EEEE-----HHHHHHHHHHH----------</t>
  </si>
  <si>
    <t>----------------------------EEEEEE---------E-----------HHH--------HHHHHHHH------HHHHHH----HHHHHHHH--E--HHHHHHHHHHHHHHHHH---EEEEEE--------HHHHHH--HHHHHHHHHH---EE---HHHHH-HHHHHHHHHH---EE-----EE-----E----EEEEEE--EEEEEEEE----HHHH--HHHH--EE----HHHHHHHHHHHHH---</t>
  </si>
  <si>
    <t>-----EEEEEEE--EEEEEE-----EEEE----EEEEEE-----EEEEE--EEEEE---HHHHHHHHHHHHHHH-----EEEEEE----HHHHHHH------EEEEE---HHHHHHHHHH-HHHH--HHH---EEEE---HHHHHHH----EEEEEEE----E-----HHHH--HHHHHHHHH-EEEEEEEEEEEEEEE---E-HHHHHHHHHHHH--EEEEEEEEEHHH-EEEEEEEEE-----------HHHH</t>
  </si>
  <si>
    <t>------HHH--HHH---EEEEEEEEEEEEE----EEEEEEE--EEEEEEE------HHHH-------EEEEEEEEEE------------EEEEEEEEEEEE-----------HHH--------HHHHHH-HHHH---HHHHHHHHHHHHHHHHHHHHHHH---EE------E----------EEE------EEEE-----HHHHHHHHH----EEEEEEEEE-----------EEEEEEEEEE---HHHHHHHHH</t>
  </si>
  <si>
    <t>-EEEEE--HHH------HHHHHHHHHH----EEEEEEE--------HHH---HHHHHHHHHHHHHHHH-----EEEEEEEEE-----HHHHHHHHH------EEEE--EE--EE---HHHHHHHHH--HHHHHHHHHHHHHHHHH-----EE----HHH-------HHHHHHHHHHHHHHHHHH--EEEEEHHHHH------E--HHHHHHHHH----EEEE--E--HHH----HHHHHHHHHH----EEEEEE-</t>
  </si>
  <si>
    <t>-------HHHHHHHHHHHH---HHHH----------HHHHHH------HHHHHHHHHHHHHHH----------EEEEEE------HHHHHHHHHHHHH--HHHEEEEEHHH-----HHHHHH-------------HHHHHHHH----EEEEE-HHH--HHHHHHHHHHHHH-EEE-----EEE----EEEEE----HHHHHHHHHH---HHHHHHHHHHHHHHH--HHHH----EEEE-----HHHHHHHHHHHH</t>
  </si>
  <si>
    <t>-EEEEE-------HHHHHHHHHH----EEEEEEE---------------EEEEEEEE--------EEEEEE--HHHHHHHHHHHH----EEEEEEEE----HHHHHH-HHHHHHHHHHH---EEEEEEE--------HHHHHHHHHHHHHHH-------EEEEE-------EEE-E-----EE--EEEEE-----EEEEE--EE-------EHHHHHH---EEEEEE----E-HHH--------</t>
  </si>
  <si>
    <t>--EEEE--------EHHHHHHHHHHHHHHH----EEEE-------------HHHHHHHHHHH------EEHHHE------------HHHHHHHHHHH----EEEE---HHHHHHHHHHH-----HHHH--HHHHHHHHHH----EEEE------EEEEEE---EEEEEE-------EEE-----E-HHHHHHHHHHHH---EEEEEHHHHHHHHHHHHHHHH------EEEEE---E--------------EHHH</t>
  </si>
  <si>
    <t>-EEEEEEEEEEEEEEEEE-----EEEEEEEEEEEEEEEEEEEEE---EEEE---HHH-HHHHHHHHHHHH-----EEEEEEE----------HHHHHHHHHHHHHHHH------HHHHHHHH---HHHHHH--EEEEE----EEEEE----EEEEEEE------HHHHHH---HHH------HHHHHHHHHH-------E--HHHHHHH--HHHHHHHHHHH---EEEEE------EEEE---HHHHHHHHHHH-</t>
  </si>
  <si>
    <t>-HHHHHHHHHHHHHHHHHHHHHHHHHHHHHHHHHHHHHHHHHHHHHHHHHHHHHHHHHHHHHHHHHHHHHHHHHHHHHHHHHHHH------------HHHHHHHHHHHHHHHHHHHHHHHHHHHHHHHHHHHHHHHHHHHHHHHHHHHHHHHHHHHHHHHHHHHHHHHHHHHHHHHHHHHHHHHHHHHHHHHHHHHHHHHHHHHHHHHHHHHHHHHHHHHHHHHHHHHHHHHHHHHHHHHHHHHHHHHHHHHHHH</t>
  </si>
  <si>
    <t>-EEEEEE------HHHHHHHHH----EEEEE--EEEEEE----------EEEE-----HHHHHHHH---EEE--EEEE----------EEEE------------HHHHHHHHHHHHH-----EEEEE-----HHHHHHHH---EEEEEE--HHHHHHHHHHHH------EEEE--HHHHHHH--EEEEEEE--HHHHHHHHHHHHHHEEEEEEEEEEEEEHHHHHHHHHHHHH---EEEEEEEE--EEEEEEE-</t>
  </si>
  <si>
    <t>------------HHHHHHHHHHHHH-HHHHHH----EEEEEEEE--EHHH-E---EEEEEEEE--EEEE--EE-------EEEEE-HHHHHHHHH----HHHHHHH----E----HHH------HHHHHHHHHHHH-------</t>
  </si>
  <si>
    <t>-------HHHHHHHHHHHHHHHHHHHHHHHHHHHHHHHHHHHHHHHHHHHHHHHHHHHHHHHHHHHHHHHHHHHHHHHHHHHHHHHHHHHHHHHHHHHHHHHHHHHHHHHHHHHHHHHHHHHHHHHHHHHHHHHHHH------</t>
  </si>
  <si>
    <t>---EEEE---HHHHHHHHHHHH----EEEE-----------------------EEEE-----HHHHHHHHHHH---HHHHHHHH-EE----EEEE-HHHHHHHHHHHHH----EEEE-----------EEE-------HHHHHHHHHHH-HHHEEEEEEE--EEEHHH--HHH-EE----------EEEEE-HHHHHHHHHHHHH--------------------HHHHHHH---HHHH---------E----E-</t>
  </si>
  <si>
    <t>-------EEE--EEE-HHH-------HHHHH--EEE--EEEE------EEE-HHHHHHHHHHHHHH--------HHHHHHHHHHHHHH-----EEEEEEEE----------HHH---EEEEEEEE-------------EEEEE----E-----------EHHHHHHHHHHHHHHHH----EEEEEE----EEEE---EEEEEE--EEEEE--------HHHHHHHHHHHH----EEEE---HHHHH---EEEEEE</t>
  </si>
  <si>
    <t>---EEE----EEEEEEE----HHHHHHHHHHHHHHHHH----EEEEE--EEEEEE-E----E--HHHHHHHHHHHH----</t>
  </si>
  <si>
    <t>--HHHHEEEE-------HHHHHHHHHHHHHH---EEE--HHHHHHHHHH------EEEEEE--------HHHHHHHHHHHHH----EEEEE--HHHHH---HHHHHHHHHHHHHH----EEEEE--HHH--HHHHHHHHHHHHHH---EEE-----------HHHHHHHHHHH----EEEEE-----HHHHHHHHH----EEEE--HHHHH---------</t>
  </si>
  <si>
    <t>--HHHHHHHHHHHHHHHHHHHHHHHHHHHHHHHHHHHHHHHHHHHHHHHHHHHHHHHHHHHHHHHHHHHHHHHHHHHHHHHHHHHHHHHHHHHHHHHHHHHHHHHHHHHHHHHHHHHHHHHHHHHHHHHHHHHHHHHHHHHHHH----------------HHHHHHHHHHHHHHHHHHHHHHHHHHHHHHHHHHHHHHHHHH------------------</t>
  </si>
  <si>
    <t>----------------------EE-EEE-EE----EE-----------HHHHHHHHHHHHHHHHHHHHHHHHH---EEE-----------------HHHHHHHHHHHHHHHHHHH--EEEE------------HHHHHHHHHHHHHHHHHHHHH-----EEEEE-------HHHHHHHHHHHH---HHHH--EEEE-------HHHHHHHHHHH---EEEEHHHHHH------HHHHHHHHHHH-----EEEE--</t>
  </si>
  <si>
    <t>-EEEEEEE---HHHHHHHHHHHHHHHHHHH----EEEE----HHHHHHH-----HHHHHHHHH--EEEEEE---HHH----HHH-HHHHHHHHHHH--EEEEEEEEE-----HHH--E-HHHH---EEEEEEE----------EE----EEEEEEEEEHHHHHHHHHHHHHHHH----EEEEEE-----HHHHHHHHHHHHHHHH----EEEEEEHHHHHHHHHH-HHH--EEEE-HHHHHHHHHHHH-----HH</t>
  </si>
  <si>
    <t>---HHHHHHHHHH----------HHHHHHHHHHHHHHHHHHH------------HHHHHHHHHH-HHHHHHH-HHHHHHHHHHH----</t>
  </si>
  <si>
    <t>----EEEEEEE-HHHH-------HHHHHHHHHHHHHH---EEEE------HHHHHHHHHHH------EEEEEEE--HHHHHHHHH----EEEEEE-------------HHHHHHHHHHHHHHHHHH----EEEEEE--HHH--HHHHHHHHHHHHHH--EEEEEE------HHHHHHHHHHHHHHH----EEEEEEE-----HHHHHHHHHHH---EEEEEHHH------E-EHHHHHHHHHHH-HHHHHHH--H</t>
  </si>
  <si>
    <t>------EEEEEEE-----HHHHHHHHHHHHHHHEEEEEHHH-E-------HHHHHH-----HHHE-HHHHHHHHHHHH----EEEEEEE----EEEEEEEEE----EEEEE-------HHHH----EEEEEE--HHHHHHHHHHHHHHH----HHHHHHHHHH-HHHHHHH--HHHHHH--EEEE-----HHHHHHHHHHHHHHHHHHH--</t>
  </si>
  <si>
    <t>----HHHHHHH--------E-HHHHHHHHHH--------EEEEEEEE-----------EEEEE-----EEEEE-----EEEEEEEE----HHHHHHHHHHHHHHHH-----------EEEEEEEE-----EEE----</t>
  </si>
  <si>
    <t>--------------EEEE--EEEE---------EEEE--HHHHHHHHH---HHHHHHHHH-----E---EEEEEEEE------EEEEEEE-HHH--EE-HHH-------EEEEEEEEEEHHHHHHHHHHHHHHHHHH---------------HHHHHHHHHH-HHHHHH-----HHHHHHEHHHH------HHH--HHHHHHHHHH---------EEEEEEEEEE--HHHHHHH-----EEEEEEEE--HHHHHH</t>
  </si>
  <si>
    <t>--EEEEEE-HHHHH---HHHHHHHHHHH--EEEEEEEE---HHHHHHH-HHH-----HHHHHHHH----EEEEEEE---HHHHHHHHH------------HHHHH--------EEE---HHHHHHHHHHH--HHH--</t>
  </si>
  <si>
    <t>----------------HHHHHHHHHHHHHHHHHHHHHHHHHHHHH------HHHHHHH------HHHHHHHHHHHHH-HHHHHHHHHHHHHHHHHHH-----HHHHHHHHHHHHHHHHHHHHHHH-------------E---HHHHHHHHHHHHHHHHHHHHHHHHHHHHHHH-------HHHHHHHHHHHHHHHHHHHHHHHHHH-HHHHH-----EE-HHHHHHHHHHHH-HHHHHHHHHHHHHHHH-HHHH-</t>
  </si>
  <si>
    <t>--HHH----HHHHHHHHH-------HHHHHHHHHHH----EEEE------HHHHHHHHHHHH------------EEEE---HHHHHHHHHHHHHH-----EEEE------HHHHHHHHH---EEEE-HHHHHHHHHH---------EEEEE-HHHHHH---HHHHHHHHH------EEEEE-----HHHHHHHHHH----EEEE---</t>
  </si>
  <si>
    <t>----------------HHHHHHHHHHHHHHHH---EEE-EEE--EEE----EEEEE-------EEEEEE---HHHHHHHHHHHHHHHHHH----HHHHHHHHHHHHHHHHH-HHHHHHHHHHHH---HHHHHHHHHHHHHHHHHHHHHHH--------------EEEEEEEEE--EEEEE-------HHHHHHHHHHHH---EEEEE--HHHHHHHHHHHHHHHHH------EEE------HHHHHHH------E</t>
  </si>
  <si>
    <t>-----HHHH-----HHHHHHHHHHHHHH-----EE-----------HHHHHHHHHHHH------------HHHHHHHHHHHHHHH-----HHHEEEE-HHHHHHHHHHHHH-----EEEEEE----HHHHHHHH---EEEEEE--HHH-----HHHHHHH----EEEEEEE-----------HHHHHHHHHHHHHH--EEEEE------E-------HHH-----EEEEEE-------HHH--EEEE--HHHHHH</t>
  </si>
  <si>
    <t>--HHHHHHHHHHHHHHH----E-------EEEEEE------EEEEEEEEE--EEEEEEEEEE--HHHHHHHHHHHHHH---EHHHHHHHHHHHHHHH-------HHHHHHHHHHHHHH-HHHHHHHHHHHHHHHHHH-</t>
  </si>
  <si>
    <t>----EEE-HHHHHHHHHHHHHHHHHHHHHHHHHHHHH--------HHHHHHHHHHHHHHHHHHHHHHHHHHEEE-------------EEEEE------EEEEEEE-HHH-E-----EEEE---HHHHHH-------EEEEEE--EEEEEEEEEEE-</t>
  </si>
  <si>
    <t>--HHHHHHHHHHHHHHHHHHHHHHH------HHHHHHHH---HHHHHHH----HHHHHHHHHHHHHHHHHHHHHHHH----HHHHHHHHHHHHHHHHHH-HHHHHHHHHHH----HHHHHHHHHH--HHHHHHHHHHHHHHH--E-----HHHHHHHHHHHHHHHHHHHHH------HHHHHHHHHHHHHH--E----------</t>
  </si>
  <si>
    <t>-HHHHHHHHHHHHHHHHHHHHHHHHHHHHHHHHHHHHHHHHHHHHHHHHHHHHHHHHHHHHHHHHHHHHHHHHHHHHHHHHHHHHHHHHHHHHHHHHHHHHHHHHHHHHHHHHHHHHHHHHHHHHHHHHHHHHHHHHHHHHHHHHHHHHHHHHHHHHHHHHHHHHHHHHHHHHHHHHHHHHHHHHHHHHHHHHHHHHH------</t>
  </si>
  <si>
    <t>----------------------------EEEEEEE---------EEEE----EEEE--HHHHHHHHHHHHHH---EEEEE--------HHHHHH--HHHHHHHHH----EEE--HHHH---HHHHHHHH-----EEE---EE----HHH----E-EEEEEE--EEEEEEEEE---HHHH-------EE--HHHHHHHHHHHHHH-----EEEEEE--HHHHHHHH-------EEEE------E-----------E</t>
  </si>
  <si>
    <t>-EEEE---EEEEEE--HHH-----HHHHHHHHHHHHHHHH-----EEEEEE-----E----HHHHHHH----HHHHHHHHHHHHHHHHHHHH----EEEEE---EE-HHHHHHH---EEEEE---EEE--HHHH----HHHHHHHHHH--HHHHHHHHHH--EEEHHHHHHH----EEE----HHHHHHHHHHHHHH--HHHHHHHHHHHHHHHH--HHHHHHHHHHHHHHHHH-HHHHHHHHHHH-------</t>
  </si>
  <si>
    <t>---------------EEE----EEE----EEEEEEE-------------------HHHHHHHHH---EEEEE--------------------HHHHHHHH-----EEEE---HHHHHHHHHH---EEEE------HHHHHHHHHH--EEEEE---------HHHH-----HHHHHHHHHHHHHHHHHH-----EEEE--------HHHHHHHHH--HHHH-----EEE-----HHHHHHH----HHH-HHHHHHH</t>
  </si>
  <si>
    <t>-------------HHHHHHHHHHHHHHHHHHHHHHHH--------------HHHHHHHHHHHHHHHHHHHHHHHHHHHHHHHHHHHHHHHHHHHHHHHHHHHHHHHHHHHHHHHHHHHHHHHHHHHHHHHHHHHHHHHHHHHHHHHHHHHHHHHHHHHHHHHHHHHHHHHHHHHHHHHHHHHHHHHHHHHHHHHHHHHHHHHHHHHHHHHHHHHHHHHHHHHHHHHHHHHHHHHHHHHHHHHHHHHHHHHHHHHH</t>
  </si>
  <si>
    <t>--E------E--EEEEEE-----HHHHHHHHHH----EEEEEEE--EEEEEE-----------EEEE------E----E--------</t>
  </si>
  <si>
    <t>---------------HHHHH--HHHHHHHHHHHHHHHHHHHH-HHHHHHHH------HHHHHHH------HHHHHHHHHHHHH-HHHHHHHHHHHHHHHHHHH-----HHHHHHHHHHHHHHHHHHHHHHH-------------E---HHHHHHHHHHHHHHHHHHHHHHHHHHHHHH--------HHHHHHHHHHHHHHHHHHHHHHHHHH-HHHHHH----EE-HHHHHHHHHHHH-HHHHHHHHHHHHHHHH</t>
  </si>
  <si>
    <t>--------HHHHHHHHHHHHHHH--EE---------HHHHHHH--HHHH----EE--EE-----HHHHHHHHHHHHHHHHHH---EEE-----HHHHHHHHHHHH-----EEEEE-HHH---HHH-----HHHHH-EEEEE----------HHHHHHHHHHH---EEEE----------HHHHHHHHHHH--EEEEE----HHHHH------------EEEEE--HHH-----EEEEE--HHHHHHHHHHH----</t>
  </si>
  <si>
    <t>-EEEEEEEE--HHHHHHHHHHHHH-----EEEEEEEEEEEEEE--EEEEEEEEEEEEEEEHHHHHHHHHHHHHH-------EEEEE--EE-HHHHHHHHH---</t>
  </si>
  <si>
    <t>-----------------HHHH--HHHHHHHHHHHHHHHHHHHH--HHHHHHH------HHHHHHH------HHHHHHHHHHHHH-HHHHHHHHHHHHHHHHHHH-----HHHHHHHHHHHHHHHHHHHHHHH-------------E---HHHHHHHHHHHHHHHHHHHHHHHHHHHHHHH-------HHHHHHHHHHHHHHHHHHHHHHHHHH-HHHHH-----EE-HHHHHHHHHHHH-HHHHHHHHHHHHHHH</t>
  </si>
  <si>
    <t>--------------------------------------------------------EEEEEE---HHHHHHH------HHHHHHHHHHHHHH---EEEEEEEEEEEE----HHHHHHHHHHHHHHHHH----EEEEEEEE----E----EEEEEEEEEEEEHHH---HHH-----EEEEEE--------HHHHHHH----------------HHHHHH------HHHHHHHHH------EEEE----HHHHH-HH</t>
  </si>
  <si>
    <t>---HHHHHH-HHHHHHHHHHHH-HHHHHH-HHHHH----HHHHHHHHHHHHH----HHHHHHHHHHHHHHHHHHH------HHHHHHHHHHH---EEE----HHHHHHHHHHHHHHH------EEEE--HHHHHHHHHHHHHHHH-----EEE------HHHHHHHH---EEEEEHHHHHHHHHHH------------------EEEE--HHHH--------EEEEE-----HHHHHHHHHHHHH----------</t>
  </si>
  <si>
    <t>--EEEEEE-E---HHH--HHHHHHHHH--EEE--HHHHHHHHHH------EEE------HHHHHHHHHHHHH---EEEEEE-E-------HHHHHHHHHH---EE--------EEEEE--EEEEEEEE----HHHHHHH--EE-----EEEEE-------HHHHHHHHHHHHH---EEEEE---------HHHHHHHHH--------EEEEEE-------EEEEEE-HHHHH------EEEEE-----EEE--EE</t>
  </si>
  <si>
    <t>----------------------HHH-----HHHHHHHHHHHHHHH-HHHHHHHHHHH---EEEEEEEEEE-----EEEEEEEEEEEE-----EE--EEE-----HHHHHHHHHHHHHHHHHH-----EEEEEEE--HHH--HHHHHHHHHHHHHHHHHH-E---EE--E-----HHHHHHHHHHHHHHH----HHH-----HHH--------HHHHHHHHHHHHHHHHH-------EEEEE---HHHHHHHHHHH</t>
  </si>
  <si>
    <t>---------------HHHHHHHHHH-----HHHHHHHHHHHHHHHHHHH---HHHHHHHHHHHH---EEEEEEEE--EEEEEEEE--HHHHHHHHHHHHHHHH-------HHHHHHHHHHHHH----HHHHHHHHHHHHH-----------</t>
  </si>
  <si>
    <t>---------------------EEEEE--HHHHHH------EEEEEE-----------------HHHHHHHHHHHHHHHHHHHHHHHEEEEEEEEEEE--EEE--------EEE-HHHHHHHHHHH---EEEEEEEEE-----------------------------EEEEEEEE---------HHHHHHH---HHHHHHH---EE----------------HHHHHHHHHHH-----EEEE------HHHHHHHH</t>
  </si>
  <si>
    <t>--EEEEEE--------EEEEEE---------EEEEEEEE----------EE-HHHHHHHHH------HHHHHHH--------------</t>
  </si>
  <si>
    <t>----------EEE--EEE------EEEEE-------HHHHHHHHHHHHHH---EEEEE---HHHHHHHHHHHHHHH-------EEEE----HHHHHHH-HHHHHH--EEEE---------HHHHHHHHHHHHHHHH---EEEEEEHHH--HHHHHHHHHHH--------HHHHHHHHHHHHHHHHHHHHHH----HHHEEEEEE---HHHHHHHHHHHHHH----EEE-----E-HHHHHHHHHHHHHHHHH---</t>
  </si>
  <si>
    <t>-EEEEEEE----EEEEEEEE--EEEEE-----HHHHHHHHHHH------EE-----HHH---HHHHHHHH---EEE-HHHHHHHH-HHHHHHH------------EE-----EE--EEEEE--------EEEEE----EEEEE--EE--EE---------HHHHHHHHHHH-------EEEE-E---EEHHHHHHH-----------</t>
  </si>
  <si>
    <t>-EEEEE----HHHHHHHHHHHH---EEEEE-------HHH------EE------HHHHHHHHHHH---EEEE------HHHHHH-HHHHHHHH-HHHHHHHHHHHH----EEEEEEEHHHH---------E----------HHHHHHHHHHHHHHHHHHHH--EEEEEEE-EEE-----------HHHHHHHHHH----EEEE----------EE-EEEHHHHHHHHHHHHHH--EEEEE-----EEHHHHHHHH</t>
  </si>
  <si>
    <t>---EEEEE------HHHHHHHHHH--------EEEEE-------HHHHHHHHHHHHHH-----EEEEE----------EEEEE---EEEEE-----HHHHHH----EEEE------------------------HHHHHHHHHHHH----HHHH--EE-HHH--------E---EEEEEEE-----EEE-E-------EEEE--EEEEE-----------EEEEE-----EEEEE----HHHH-------EEEE-</t>
  </si>
  <si>
    <t>--EEEEEEEE-----EEEEEEEEE--HHHHH-HHHHHHHHHHHHHHHHH---E--HHH--HHHHHHHHHHHHHHHH-----HHHHHHHHHHHHHHHHHHHEHHH-EE--EEEEEHHHHHHHHHHHH----EEEEEEEEE------</t>
  </si>
  <si>
    <t>--EEEEEEEEEE------HHHHHHHHHHHH-----------EEEEEEEE---HHHHHHHHHHHHHHH-----EEEEEEEEEE--</t>
  </si>
  <si>
    <t>--EEEE-----HHHHHHHHHHH----EEEEEE---HHHHHHHHHHHHH-----EEEEE-----HHHHHHHHHHHHHHH----EEEE-------E-HHH--HHHHHHHHHHH-HHHHHHHHHHHHHHHHH--EEEEEE---HHHH----EHHHHHHHHHHHHHHHHHHHHHHHH-EEEEEEEE--E--HHHH---HHHHHHHHH-------E-HHHHHHHHHHH--HHH------EEEE-------</t>
  </si>
  <si>
    <t>-HHHHHHHHHHHHHHHHHHHHHHHHHHHHHHHHHHHHHHHHHHHHHHHHHHHHHHHHHHHHHHHHHHHHHHHHHHHHHHHHHHHHHHHHHHHHHHHHHHHHHHHHHHHHHHHHHHHHHHHHHHHHHHHHHHHHHHHHHHHHHHHHHHHHHHHHHHHHHHHHHHHHHHHHHHHHHHHHHHHHHHHHHHHHHHHHHHHHHHHHHHHHHHHHHHHHHHHHHHHHHHHHHHH-----------------</t>
  </si>
  <si>
    <t>----------------------------EEEEEE---------EE----------HHH--------HHHHHHHH------HHHHHH----HHHHHHHH--E--HHHHHHHHHHHHHHHHH----EEEEE--------HHHHHH--HHHHHHHHHH---EE---HHHHH-HHHHHHHHHH---EE-----EE-----E----EEEEEE--EEEEEEEE----HHHH--HHHH--EE----HHHHHHHHHHHHH---</t>
  </si>
  <si>
    <t>-EEEEEEEE---E--E----HHHH-----EEEEE-------HHHHHHHHHHHHH---EEEEE-----------------HHHHHHHHHHHHHHHHHHHHH-------E---HHHHHHHHH-HHHHHHHHHHHHHH-----EEE----HHHHHHHH----EEEEE---E-E-----E--------E---HHHHHHHHHHHHH--EEEE----EEE----EEEE------HHHHHHHHHHHHH----EE---</t>
  </si>
  <si>
    <t>-E----EEEEEEEEEEE--EEEEEEEEEEE-------HHHHHHH---E---EEEEEE-HHH------HHHEEEEEHHH-----------EEEEEE---EEEEEEEEEEE--EEEEE---------EEEEEEEEEEEE--HHHHHH-------------</t>
  </si>
  <si>
    <t>-EEEEE---HHHHHHHHHHHH-----EEEEE---HHHHHHHHHHHH--HHH----EEEE--HHHH--EEEEEE-----------HHHHHHHHHHHHHHHHHHHHHH----EEEE----HHHHHHHHHHHH---HHHEEE---HHHHHHHHHHHHHH----HHHEE--EEE------EE-----EE--EEHHHHHH-------HHHHHHHHHHHH-HHHHHHHHH----HHHHHHHHHHHHHHH----EEEEEEEE</t>
  </si>
  <si>
    <t>------------------------------E-------HHH----HHHHHHHHHHHHHHH-HHHHHH-------EEEEE------HHHHHHHHHHH----EEEEEHHHHHH----HHHHHHHHHHHHHH----EEEEEE-HHHHH-----------HHHHHHHHHHHHHH--------EEEEEEE-------HHHH-------EEE-----HHHHHHHHHHHH----E-----HHHHHH------HHHHHHHHHH</t>
  </si>
  <si>
    <t>---EEEEE---------HHHHHHH----EEEEEEE-HHHH---HHHHHHHHHHHHHHHHHHHH----EEEEE--HHHHHHHHHHHH---EEEEE----HHHHHHHHHHHHH----EEEE----------------HHHHH--------------------------------------HHHHHHHHHHHHHH-HHHHHHH------------HHHHH-----HHHHHHHHHHH--HHHHHHHHHHHHHHHHHHHH</t>
  </si>
  <si>
    <t>--HHHHHHHHHHHHHH---E--EEEEEE----HHHHHHHHHHHHHH-E-EEEEE-HHHH----------HHH--EEEEE--HHHHHHHHHH---EEEEE------EEHHH------EEEEE-E---E--HHHHHH--EEEE-----------HHHHHHHHHHHHHHHHHHH-HHH-----HHHHHHHHHH----</t>
  </si>
  <si>
    <t>--------EEEEEEEE---EEE----EEEHHH----EEEEEEE------HHHHHHHHHHHHH----HHHH--EEEEEEE-------HHHHHHHHHHH---EEEE---HHHHHHHHHHH---EEEEEEEE--EEEEEE---EEEEE--EEEEEE-HHHH--HHHHHHHHHH--</t>
  </si>
  <si>
    <t>-------HHHHHH-EEEEE-------HHHHHHHHHH----EEEEE----HHHHHHHHH-----EEEEE----HHHHHHHHHH---EEEE----HHHHHHHHHH---EEEEE--HHHHHHHHH----EEEE-------HHHHHHHHHHH----EEEEE----HHHHHHHH----E--EEE-HHH---HHHHHHHHHHHHHH-------</t>
  </si>
  <si>
    <t>-EEEEEEE-HHHHHHHHHHHHH------EEEEEEEE-------------------EEEEEEEEEE-HHHHHHHHHHHHHHH--------EEEEEE--EEEE-----EE--------</t>
  </si>
  <si>
    <t>-------EEEE----EEEE--EEE--EEE----EEEEE-------EEEEEE---HHHHHHHHHHHHHHHHHHH---HHHHHHHHHHHHHHHHHHHHHHHHHHHHHH---HHHHHHHHHHHHHHHHHHHHH-------EEE-----EEEEEEEEE--EEEEE-------HHHHHHHHHHHH---EEEEE-----HHHHHHHHHHHHH-------EEE--------HHHHHHHHHHH----EEEEE--HHHHHHHHH</t>
  </si>
  <si>
    <t>----HHHHH-----HHHHHHHHHHH--EE-----------HHHHHHHHHH-------------HHHHHHHHHHH---HHHEEEE--HHHHHHHHHHHH-----EEEEEE-----HHHHHHH---EEEEEE-EEE--EEE--HHHHH------EEEEEEE-----------HHHHHHHHHHHHH---EEEEE------E-------HHHH----EEEEEEHHHH---HHH--EEEE-----HHHHHHHHHHH----</t>
  </si>
  <si>
    <t>----------------------HHHHHHHHHHHHHHHHHHHH-HHHHHHHH------HHHHHHH------HHHHHHHHHHHHHHHHHHHHHHHHHHHHHHHHH-----HHHHHHHHHHHHHHHHHHHHHH--------------E---HHHHHHHHHHHHHHHHHHHHHHHHHHHHHHH-------HHHHHHHHHHHHHHHHHHHHHHHHHH-HHHHHH----EE-HHHHHHHHHHHH-HHHHHHHHHHHHHHHH</t>
  </si>
  <si>
    <t>---EEEEEE----HHHHHHHHHHH----EEEEEEE-------EHHH--HHH------E-E-HHH-----EEEE-----HHHH-HHHHH----EEEE---------HHHHHHHH-----HHH----EE--HHHHHHHHH---EEE---HHHHHHHHHHHHHHHH--E----EEEEEEE-HHHH-----HHH-HHHH----EEEE-----HHHHHHH-------EEEEEEE------EEEEEEEEE-----HHHHHH</t>
  </si>
  <si>
    <t>-----E-----------HHH--------HHHHHH----HHHHHHHH---HHHHHHHHHHH--E-------EHHHHH-----------EEEEEE----------HHHHHH-HHHHHHHHHHHHHH----EEEEEE-----HHHHHHHHHHHHHHH----E--HHH----EEEEEE-----HHHH-HHHHHHHH------------------HHH--EEEEEHHHHHHHHHHHH-HHHHHH-EE----E-EEEEEEE</t>
  </si>
  <si>
    <t>--E--HHHHHHHHHHHHHHH-----EEEE---HHHHHHHHHHHHH--EEEE--EEEEEE--EEEEEEEEEE----EEE---HHHH--HHHHHHHHHHHHHHHHHHHHHHHHH---------EEEEE---E---HHHHHHHHHHH-----EEEEEEEEE-HHHHHHHH---EEEEEE-------HHHHE-------HHHHHHHHH----</t>
  </si>
  <si>
    <t>-EEEEEEEE-----HHHHHHHHHHHHHHHH------EEEEEEEE---------EEEEEEEEE--EEEEEEEEE--HHHHHHHHHHHHHHHHHH------------</t>
  </si>
  <si>
    <t>----HHHHHHHHHHHHHHHHHHH---------HHHHHHHHHHHHHHHHHHHHHH-----HHHHHHHHHHHHHHHHHHHHHHHHHHHH-------------</t>
  </si>
  <si>
    <t>-----HHHEE-HHHHH-------EEEEEE-----HHHH-E----EEE-HHHHHE------E--HHHHHHHHHH-------EEEEE-HHHHHHHHHHHHHHHH-----EEEE--HHHHHHHH----E-----------------HHHEE-HHHHHHHHHHHH---EEEEE---HHHHH------------------E----EE--HHHHE-----E--HHHHHHHHHHH------EEEEE---HHHHHHHHHHHH-</t>
  </si>
  <si>
    <t>-EEEE-HHH-EEEEEEEE---EEEEEEEEEEEEEEEE-----EEEEEEEEEEEEEE---HHHHHHHH-----------EEEEEEEEEEEEE--EEEEEEEEEE--EEEEEEEEEEE---EE-----EEEEEEEEEEEEHHHH--------------E--EEEEEEEEEEEE-------</t>
  </si>
  <si>
    <t>--HHHHHHHHHHHHHHHHH---------------E-----------EEEEEEEE-----EEEEEEE------EEEEE----EE------------</t>
  </si>
  <si>
    <t>----------------------------------HHHHHHHHHHHHHHH-----------HHHHHHHHHHHH-------HHHHH---EEE------EEEEEEEEEEEE-----EEEEEEEEEEE---EEE-HHHHHHHHHHHH--EE-HHHHHHHHHHHHHHHH---EEEEEEEEEEHHHH---------EEEEEEEEEHHHH-HHHHHHHHHHH-----</t>
  </si>
  <si>
    <t>----HHHHHHHHHHHHHHHHHHH----EE-HHHHHHHH---HHHHHHHHHH----------EEHHHHHHHHHHHH-----EEEEEE---HHHHHHHH-------EEEEEEEE--------EE--EEEEEHHHHHHH------EEEE---HHHHHHHHHHHHHH---EEEE------------EEEE---HHHHHHHHHHHH-----HHHH-</t>
  </si>
  <si>
    <t>---HHHHHHHHHHHHHHHH-----HHHHHHHHHHHHHHHHHH-HHHHHHHHH----HHHHHHHHHHHHH-----HHHHHHHHHH--HHHHHHHHHHHHHHHHHHHHHHHHH---</t>
  </si>
  <si>
    <t>---EEEE----------HHHHHHH----EEEEEEE-HHHH---HHHHHHHHHHHHHHHHHHHH----EEEEE--HHHHHHHHHHHH---EEEEE----HHHHHHHHHHHHH----EEEE----------------HHHHH--------------------------------------HHHHHHHHHHHHHH-HHHHHHH------------HHHHH-----HHHHHHHHHHH-HHHHHHHHHHHHHHHHHHHHH</t>
  </si>
  <si>
    <t>---EEEEEE------HHHHHHHHHHHHHH----EEEEE--------HHHHH------HHHHHHHHHHHHHHHHHH-HHHHHH---EEEEE--HHHHHHH--------HHHHHHHH----------EEEEEE--HHH---------------HHHHHHHHHHHHHHHHH----EEEEE----HHHHHHHHHHHHHHH--</t>
  </si>
  <si>
    <t>--EEEEEE------HHHHHHHHHHHHHHHH-----EEEEEEE--EEEEEE------HHHHHHHHHH----------EEEEEEE-----HHHHHHHH---HHHHHHHHH---EEEEEE------EEEE---HHH--------EEEE---EEEEE--EEEE----EEE--EEEEEE----E-------E------EEEEEE-----------E---------EEEEEEE-----EEE-------HHH---------H</t>
  </si>
  <si>
    <t>-------------------------------HHH---EEEEEE--------EEEEEE----EEEEEE------------HHHHHHHHHHH--------EEE----------EEE--HHHHHHHHHHHHHHHHHH--HHH-EEEE----HHHH---HHHHH----EE-HHHH---HHHHHHHHHH-----------------EEEEE---E--E--HHHHHHHHHHHH---EEEEE--E----HHH--EEE-----</t>
  </si>
  <si>
    <t>--EEE------HHHHHHH-HHHHHHHHHHHHH---------HHH-HHH---HHHHHHHHHH------EEEEE--HHH-HHHHHHHHHH-----EEEEE----HHHHHHHHHH--HHHEEEEEEE-----HHHHHHHHHHHHHHHHHHHHHHHHHEEEEE-----HHHHHHHHH--EEEE------HHH----HHHHHHHHH----HHHHHHHHHHHHHHHH--HHH-HHHHHHHHHHH-----EEEEEE------</t>
  </si>
  <si>
    <t>---EEEEEEEE--EEEEEE--------EEEE----EEEEEEE----EEEEE---HHH-----EEEE------EEE-----------------------------------------EEEEE------EE----EEEEE------EEEE------EEEEEE---EEE------EEE----EE---EEE-------EEEEE----E-----HHHHHH---E---EEEEE------HHHHHHHHHHH----EEEEE--</t>
  </si>
  <si>
    <t>-----EEEE-E---EEEEEEEEE------EEEEEEE---EEEEEEEEEEEEEE--EEEEEEEE---EEE----EEEE-----EEEEEEE---E----EEEEEEEE---EEEEEEEEEE--</t>
  </si>
  <si>
    <t>-HHHHHHHHHHHH------HHHHHHHHHHHHHHHHHHHHHHHHHHHHHH------HHHHHHHHHHH----HHHHHHHHHHHHHHHHHHH---HHHHHHHHHHHHHHHHHHHHHHHH---</t>
  </si>
  <si>
    <t>---HHHHHHHHHHHHHHHHHHHHHHH-------HHHHHHHHH------------HHHHHHHHHHHHHHHHHHH-------------HHHHHHHHHHHHHHHHHHHHHH----HHHHHHHHHHHH---HHHHHHHHHHH-HHH-HHHHHHHHHHHHHHHHHHHHHHHHHHHHH-----HHHHHHHHHHHHHHHHHHHHHHH------HHH-----HHHHHHHHHHHHHHHHHH----HHH--HHHHH---------</t>
  </si>
  <si>
    <t>-EEEEEEE---HHHHHHHHHHHHHHHHHHH----EEEE----HHHHHHH-----HHHHHHHHH--EEEEEE---HHHH---HHH-HHHHHHHHHHH--EEEEEEEEE-----HHH----HHHH---EEEEEEE-----------EE----EE------HHHHHHHHHHHHHHHH----EEEEEE-----HHHHHHHHHHHHHH------EEEEEEHHHHHHHHHH-HHH--EEEE-HHHHHHHHHHHHH----HH</t>
  </si>
  <si>
    <t>--HHHHHHHHHHHHH----HHHHHHHHHHHHH------HHHHHHHHHHH------HHHHHHHHHHHHHHHH----E-----HHHHHHHHH-----HHHHHHHHH------HHHHHHHHHHH----E-HHHHHHHHH-------HHHHHHHHHHHH--------------</t>
  </si>
  <si>
    <t>------------E--------EEEEEEEEEEEE--HHHHHHHH--------HHHHHHHHHHHHHH-HHHH--------EEEEEEEEEEEHHH-EEEEEEEEEEEE----HHHHHHHHHHHHHHHHHHH-------EEEEEEEEEEE------EE---</t>
  </si>
  <si>
    <t>----------------------------EE--EE--------HHHHHHHHHHHHHHHH-HHHHHHHHHHHHH-------EEE-HHHHHHH---EEEEEEHHH-HHHE--HHHHHHHHHHHHHH---EEEEE----HHHHHHHHHHHHH--EEEEEEEHHHHH--HHHHHHHHH---EEEEE------HHHHHHHHHHHHHH----EEE----------HHHHHHHHH-HHHHHHHHHHHHHH-----EEEEE---</t>
  </si>
  <si>
    <t>----HHHHHHHHHH---EEE--HHH------EEE-HHHHHHHHHHHHHHHHHH------EEEEE---EEE--HHHH--HHHH-EEEEEE-------------------------------------------------------------------------EEEE-EEEEE------HHHEEEE----HHHHHH-HHHHHHHH-----EEEEEEEEEEE-------HHH---EEEEEEEEEEE-HHHHHHHHHH</t>
  </si>
  <si>
    <t>-------HHHHHHHHHHHHHHH-----EE-----------HHHHHHHHHH---HHH-----HHHHHHHHHHHHHHHHHHH---------EEEE--HHHHHHHHHHHH-----EEEEE----HHHHHHHHH---EEEEE-E-----E-HHH--HHHHHHEEEEEE------------HHHHHHHHHHHHH---EEEEE---HHHE-------HHH---HHH-EEEEEEHHHHH--HHH--EEEEE-HHHHHHHHHH</t>
  </si>
  <si>
    <t>------HHH-----HHHHHHHHHHHHHHH-HHHHHHHHHHH---EEEEEEEEEE-----EEEEEEEEEEEE-----EE--EEE-----HHHHHHHHHHHHHHHHHH-----EEEEEE---HHH--HHHHHHHHHHHHHH-----E---EE--------HHHHHHHHHHHHHHH----HHH-----HHH--------HHHHHHHHHHHHHHHH--------EEEEE---HHHHHHHHHHH----EEEEEE----EE</t>
  </si>
  <si>
    <t>-EEE-----EEEEE-------HHHHHHHHHHH---EEEEEE--HHHHHHHHHHHHHH---EEEE-----HHHHHHHHHHHHHHH--EEEEEE------HHHHH--HHH--HHHHHHHHHHH-HHHHHHHHHH---EEEEEEEEEEE-HHH--E-----HHHHHHHHHHHHHHHHHHHHHHH--EEEEEEE-----HHHHH---HHHHHHHHHHH--------HHHHHHHHHHHH-HHH------EEEE---HHHE</t>
  </si>
  <si>
    <t>--EEEEEE--------HHHHHHHHHH-------EEEEE--HHHHHHHHH----EEEEEE-</t>
  </si>
  <si>
    <t>-EEEEE-----HHHHHHHHHHHHHHHHH--EEEE-----------------------EEEEE------------------EEEE-------EEEEE--HHHHHHHHHHH------EEEEEE-----------HHHHHHHHHHHHHHH------HHHEEEE---HHHHHHHHHHHH------EEEE---HHHHHHHHHHHH---------EEEEEE----HHHHH--EEEE--HHHHHHHHHHHHHHHH-------</t>
  </si>
  <si>
    <t>---HHHHHHHHHHHHHHHHHHHHHHHHHHHHHHHHHHHHHHHHHHHHHHHHHHHHHHHHHHHHHHHHHHHHHHHHHHHHHHHHHHHHHHHHHHHHHHHHHHHHHHHHHHHHHHHHHHHHHHHHHHHHHHHHHHHHHHHHHHHHHHHHHHHHHHHHHHHHHHHHHHHHHHHHHHHHHHHHHHHHHHHHHHHHHHHHHHHHHHH-----------------HHHHHHHHHHHHHHHHHHHHHHHHHHHHHHHHHHHH</t>
  </si>
  <si>
    <t>-EEEEEEEEE-----HHHHHHHHHHHHHHHHHHH----HHHEEEEEEEE--------HHHHHHH--HHH--EEEEE----------EEEEEEEEE----HHH---EEEHHHHHH-HHH----</t>
  </si>
  <si>
    <t>-E----HHHHHHHHHHHHHHHH--HHHHHHHHHH----HHHHHHHHH---------HHH------HHHHHHHHHHHHHH-HHHHHHHHHHHHHHHHHHHH--HHHHHHHHHHH-----EEEEE--E--E---HHH---EEEEE--EEEEEEEEEEEE----EEEEEEEEE--HHHHHHHEEEEEEE-----EEEEE-----------EEEEEEEEEEEEHHHEE-----HHHHHHHHHHHHHHHHHHHHHHHHHH</t>
  </si>
  <si>
    <t>---------HHHHHHH-E------EHHHHHHHHHHHHHHHHHH--HHHHHHHHHHH---HHHHHHHHHHHH----HHH--HHH--------------------------HHHHHHHHHHHHHHH----HHHHHHHHHH----------HHHHHHHHHHHHH---HHHHHHHHHHHHHHHHH--------------HHHHHHHHHHHHHHHHHH----------------HHHHHHHHHHHHHHHHH------EEE</t>
  </si>
  <si>
    <t>----------------------------------HHHHHHHHHHHHHHHHHHHHHHHHHHH-------EEEEEEE------EEEEEEE---------------EEEEEEEEE--EEEEEEEE---------EEEEE----EEEEEEEEEEE--EEE---EEEEE----EE--EEEEEEEEEEEE----------------------HHHH----------EEEEEEEEEE-HHH--</t>
  </si>
  <si>
    <t>---------HHHH---HHHHHHHHH-----HHHHHH--HHHH-------HHHHHHHHHHHHHH------</t>
  </si>
  <si>
    <t>---EE-----HHHHHHH--EEEEEEE----HHHHHHHHHHHHHHHH-E--EEEEEEE----HHHHHH-------EEEEEE--EEEEEEE----HHHHHHHHH-------</t>
  </si>
  <si>
    <t>-------HHHHHHHHHHHHHHHHHHHHHHHHHHHH-HHHHHH---HHHHHHHHHHHHHHHHHHHHHHHHHHHH-----HHHHHHHHHHHHHHHHHHHHHHHHHHHHHHHHH----HHHHHHHHHHHHHHHHHHHHHHHHHHHHH----HHHHHHHHHHHHHHHHHHHHHHHHHHHH--</t>
  </si>
  <si>
    <t>---HHHHHHHHHHHH--HHHHHHHHHHHHH-----------EE--------EEEEEEE--EEEEEEE-----HHHHHHHHHHHH-----------------------HHHH-HHHHHHHHHHHHHHHHHHHHHH--</t>
  </si>
  <si>
    <t>-EEEEEE---EHHHH--E--------E-HHHHHHHH----------EEE---HHHHHHHHH-----EE-HHH-----HHH---E-----HHHHHHHHH-----------HHHHHHHHHHHHH-----EEEEE-HHHHHHHHHH-----------EEEEE---EEEEEE---------</t>
  </si>
  <si>
    <t>-EEEEE--HHH------HHHHHHHHHH----EEEEEEE--------HHH---HHHHHHHHHHHHHHHHH----EEEEEEEEE-----HHHHHHHHH------EEEE---E--E----HHHHHHHHH--HHHHHHHHHHHHHHHH------EE----HHH-------HHHHHHHHHHHHHHHHHH--EEEEEHHHHH------E--HHHHHHHHHH---EEEE--E--HHH----HHHHHHHHHHH---EEEEEE-</t>
  </si>
  <si>
    <t>-----------E-------HHHHHHHHHHHHHHHHH----------EEEEEE----HHHHHHHHHHHHH---EEEEEEHHH--------HHHHHHHH-----EEEEE---HHHHHHHHHH----EEEEE-----HHHHHHHHHHHHHHH------EEEEE----HHHHHHHHHHHHH--EEEEE--------HHHHHHH--EEE--HHHHH----EEEE-------------HHHHH-----E-HHHH-------</t>
  </si>
  <si>
    <t>---HHHHH---EEEEEE--EEEEEEE--HHHE-----E-HHHHHHHHHHHHHHHHH----EEEEEEEEEE--------EEEEEEEEEEE---EEEEEEEEEE--EEEEEEEEEEEE--------------------</t>
  </si>
  <si>
    <t>-EEEEE----HHHHHHHHHHHHH---EEEEEHHH--EE--E--HHH----EEEE----HHHHHHHHHHHHH----EE--HHHHHHHHEHHHHHHHHHH-------EEEE--HHHHHHHHHHH---EEEE--E---------E--HHHHHHHHH------------EEEEE--------EEEEEE--EEEEEEE----------------EE----HHHHHHHHHHHHH----EEEEEEEEE--EEEEEEEE----</t>
  </si>
  <si>
    <t>--EEE-HHHHHHHH----EEEHHHEEE-----EEEEEEE--EEEEEEEE-----EEEEEEE------HHHHHHHHHHHHHHHHH---------EEEEEEHHHH----EEEEEE--EEEEEE--HHHH--HHHHHHHH-----EEEEEE--HHHH------EEEEEEE-----EEEEE--EEEEE-----------HHHHHHHHHHHH--EEEEEEE-----HHHHHHH--EEEEEEEE--HHHHHHHHHHHH---</t>
  </si>
  <si>
    <t>---------HHHHHHHHHHHHHHHHHHHHHHHHH---EE-HHHHHHHHHHHHHHHHHHHHHHHHHHHHH----------HHHHHHHHHHHH---</t>
  </si>
  <si>
    <t>----------EEE--EEE------EEEEE-------HHHHHHHHHHHHHH---EEEEE---HHHHHHHHHHHHHHH-------EEEE----HHHHHHH-HHHHHH--EEEE------------HHHHHHHHHHHHH---EEEEE-HHH--HHHHHHHHHHHH-------HHHHHHHHHHHHHHHHHHHHHHH---HHHEEEEE----HHHHHHHHHHHHHH----EEEEE-----HHHHHHHHHHHHHHHHH---</t>
  </si>
  <si>
    <t>---------EEEEEE----EEEEEEEEE---HHHHHHHHHHHHHHHH--EEEEEEEEE------------E---HHHHHHHHH---EEE------EEEEEEEE---EEEEHHH------EEE-----EEEEE-----EEEEEEEEEE--EE-HHH--------EEE--EE---EEEEEEEEEEEEE--EEEEEEEEEEEEE-----HHHHHHHHHHHHH--HHHH----E-------------------------</t>
  </si>
  <si>
    <t>-EEEE--E---E--------HHHHHHHHHH----EEEE----HHHHHH------EEEHHH-EEEEE--------EEE--EEEEE----HHHHHHHHHHHHHHH----EEHHHE-HHHHHHHH---HHHHHHHH-----EEEE-----HHHHHHHHHH---EEEE----EEEE----HHHHHHHHHH----HHHH--EEEEE--HHHHHHHHH--EEEE----------EE-----HHHHHHHHHHH---------</t>
  </si>
  <si>
    <t>----------HHHHHHHHHHHHHHHHHHHHHHHHHHHHHHHHHHHHHHHHHH---------------------------HHHHHHHHHHHHHHHHHHHHHHHHHHHHHHHHHHHHHHHHHHHHHHHHHHHHHHHHHHHHHHHHHHHHHHHHHHHHHHHHHHHHHHHHHHHHHHHHHHHHHHHHHHHHHHHHHHHHHHHHHHHHHHHHHHHHHHHHHHHH-------------------HHHHHHHHHHHHHHHH-</t>
  </si>
  <si>
    <t>---EEEEEE------HHHHHHHHHHHHHH----EEEEE--------HHHHH------HHHHHHHHHHHHHHHHHH-HHHHHH---EEEEE--HHHHHHH--------HHHHHHHH----------EEEEEE--HHH---------------HHHHHHHHHHHHHHHHH----EEEEE----HHHHHHHHHHHH-----</t>
  </si>
  <si>
    <t>------E-HHHHHHHHHHHHHHHHHHHHHHHHHHHHHH---HHHHHHHHHHHHHHHHHHHHHHHHHHHHHHHEEEE--EEEE-------HHHHHHHHHHHHHHHHHHHHH----HHHHHHHHHHHHHHHHHHHHHHHHHH----HHHHHHHHHHHHHHHHHHHHHHH-HHHHHHHH----HHHHHHHHHHHHHHHHHHHHHHHHHHHHHH----HHHHHHHHHHHHHHHHHH-HHHHHHHHHHHHHHHHH-----</t>
  </si>
  <si>
    <t>----HHHHHHHHHHHHHHHHH----HHH---EEEEEEE-----EEEEEEE----HHHHHHHHHH-HHHHHHHHH---------EEEEEEHHH---</t>
  </si>
  <si>
    <t>-EEEEEE--HHHHHHHHHHHHHH---EEEE---EEEEEE----------EEEE----------HHH---EEE--EEEE----------EEEE------------HHHHHHHHHHHHH-----EEEEE-----HHHHHHHH---EEEEEE-----HHHHHHHHH------EEEE--HHHHHHH--EEEEEEE--HHHHHHHHHHHHHHEEEEEEEEEEEEEHHHHHHHHHHHHH---EEEEEEEE--EEEEEEE-</t>
  </si>
  <si>
    <t>----EEEEEEEEE----EEEEEE--HHHHHH--EEEE-------HHH---EEE------EEEEEE-----------EEEE-----HHHHHHHHHH-------E----EE------HHH---EHHHHHHHHHHHHHHH--EEEEEE--</t>
  </si>
  <si>
    <t>-------EEE-----HHHHHHHHHHHHH-----EEEEEE------EEEEEE------HHHHHHHHHHHHHHHHHH-------EE------------</t>
  </si>
  <si>
    <t>----EEEEEEEEE----EEEEEE--HHHHHH--EEEE-------HHH---EEE------EEEEEE------------EEE-----HHHHHHHHHH-------E----EE------HHH---EHHHHHHHHHHHHHH---EEEEEE-</t>
  </si>
  <si>
    <t>----HHHHHHHHHHHH-----HHHHHHHHHHHHHHHHHHHHHHHHHHHH----EE-HHH----HHHHHHHHHHH-------HHHHHHHH--------EE-HHHHHHHHHHHHHHHHHHHHHHHHH--------HHHHHHHHHHHHHH-</t>
  </si>
  <si>
    <t>--------HHHEEEEEEE------HHHHHHHHHHH---------------------------------EEEEEE--EEEEEE--------HHHHHHHH----EEEEEEE---E--HHHHHHHHHHHH----EEEEEE--------HHHHHHHHHHHH---EEE-EEEE-------EEEE----EEEEE-------EEEE---HHHHHHHHHHHHHHHHHH----HHHHHHHH------HHHHHHHHHHHHH----</t>
  </si>
  <si>
    <t>-----------------------HHHHHHHHHHHHHHHHHHHH--HHHHHHH------HHHHHHH------HHHHHHHHHHHHH-HHHHHHHHHHHHHHHHHH------HHHHHHHHHHHHHHHHHHHHHHH-------------E---HHHHHHHHHHHHHHHHHHHHHHHHHHHHHHH-------HHHHHHHHHHHHHHHHHHHHHHHHHH-HHHHHH----EE-HHHHHHHHHHHH-HHHHHHHHHHHHHHH</t>
  </si>
  <si>
    <t>---EEEEEE-E---HHH-EHHHHHHHHH--EEEE-----HHHH-----EEEE-----------HHHHHHHHHHHHH---EEEEEE-E-------HHHHHHHHHHH---EEEE------HHHHHH------E---E--EEEEE---------E--EEEEE--------HHHHHH-------EEEEEE-------EEEEEEHHH-----------EEEEE-HHHHHHHHH-------</t>
  </si>
  <si>
    <t>---------EEEEEEE---EEEEEEEEE---HHHHHHHHHHHHHHH--EEEEEEEEEE--------E---E--EHHHHHHHHH---EEE------EEEEEEEEE---EEEHHH------EEE-----EEEEE----EEEEEEEEEEEE-EE-HHHH--------EE--EE---EEEEEEEE-----------EEEEEEEEE-----HHHHHHHHHHHHHHHHH--------------------------------</t>
  </si>
  <si>
    <t>-EEEE--HHH--HHHHHHHHHHHHHH---EEEE----HHHH--E--E---HHHHHHHHHHHH---EEEEE-------HHHHHH-HHH--E-----E-------------HHHHHHHHHHHHHHHHHH-----EEEEE---------------HHHHHHHHHHHHHHH--HHHHHHHH---HHH-----HHH------------HHHHHHHHHHHHHHHHHHHHHHHHHHHHH----EEE-EE--------HHHHH</t>
  </si>
  <si>
    <t>--------EEEEEEE------HHHHHHHHHHHH-------------------HHHHH-------EEEEEEE--EEEEEEE----HHHHHHHHHHHHH---EEEEEE------HHHHHHHHHHHH----EEEEEE-HHH---HHHHHHHHHHHH--EEE-EEEEEE--EEEEEEE----EEEEEE--EEEEE---HHHHHHHHHHHHHHHHHHH---HHHHHHHHH-----HHHHHHHHHHHHH----EEEEE-E-</t>
  </si>
  <si>
    <t>----EEEEE------HHHHHHHHHH---EEEEEE------HHHHH-----EEE--HHHHHHHHHHHHH------EEEE---HHHHHHHHHHHHH---EEEE-------HHHHHHHHHHHHHH---EEE--HHHH-HHHHHHHHHHH-----EEEEEEEEE---HHHHH-HHH-HHHH--HHHH--HHHHHHHHHHH--EEEEEEEEE---EEEEEEEE--EEEEEEEE--HHH--HHHH-----EEEEEEE--EE</t>
  </si>
  <si>
    <t>----EEE----EEEEEEEEE------HHHHHHHHHH---HHHE---EEEE----EEEEEEE-----------EEEEEEEE--------HHHHHH-----EEEEEEE--HHHHHHHHHHHHHHHHHHHH---------EEEEEE---------HHHHHHHH-------EEE-EHHH-E-HHHHHHHHHHHHHHHH----</t>
  </si>
  <si>
    <t>---HHHHHHHHHHHHE----E--E---E--EEHHHHHHHHHHH----HHHHHHHHHHHHHHH---------EE-----------HHHH---------E--------HHHHHHHHHHH---HHHHHHHHHHHHHHHHHHHHHHHHHH---------E--HHHH-----HHHHHHHH-------------HHHH--HHH---HHHHHHHHHHHHHHHH----HHHHHHH----EE-HHHHHHHHHHHHHHHHHHHHH</t>
  </si>
  <si>
    <t>-EEE--EEE------HHHHHHHH-E-HHHEEEEE--EEEEHHH----------EEEEEE-----</t>
  </si>
  <si>
    <t>---HHHHHH-HHHHHHHHHH------HHHHHHHHHHHHHHHHHHHHHHHHHHHHHHH-----HHH-HHHHHHHHHHHHHHHHHHHHHHHHHHHHHHHH---------------HHH-EEEEEE------------HHHHHHHH--E---HHHHH------EEHHHHHHHHHHHHHHHHHHHH---EEEE---EEEHHHHHHH------HHH--EE----EEE----HHHHHH-----EEEHHH--EEEEEEEEEE</t>
  </si>
  <si>
    <t>---HHHHHHHHHHHHHHHHHHHHHHHHHHHHHHHHHHHHHHHHHHHHHHHHHHHHHHHHHHHHHHHHHHHHHHHHHHHHHHHHHHHHHHHHHHHHHHHHHH-----------------------------------HHHHHHHHHHHHHHHHHHHHHHHHHHHHHHHHHHHHHHHHHHHHHHHHHHHHHHHHHHHHHHHHHHHHHHHHHHHHHHHHHHHHHHHHHHHHHHHHHHHHHHHHHHHHHHHHHHHHHHH</t>
  </si>
  <si>
    <t>---------HHH---EEEE---HHHHHHHHHHH-EEEEEEE-HHH--EEEEEE--EEEEEE-----HHHHHHHHHHHHH----EEEEEEEEEE---------EEEEEEEEEE-HHHHHHH----------HHHHHHHHHHHHH----EEEEEEEEE-------HHHHHHHH---EEEEE--HHHHHHHHHHH--EEEEEEEEEEE--------HHHHHHHHHHHHHHHHHHH---</t>
  </si>
  <si>
    <t>---EEEEE---HHHHHHHHHHH---------EEEEE--HHHHHHHHH-----EEEEEHHHH------EEE-----EEE-----EEEE----------EEEE-----HHHHHHHHH----EEEE--HHHHHHHHH-----EEEE---HHHHHHHH--EEEEEHHHHHHHHH---EEEEEEEEEHHH-HHHHHHHHHHHHHHHHHHHH-HHHHHHHHHHH-----HHHHHHHHHHH--HHHH--HHHHHHHHHHHHH</t>
  </si>
  <si>
    <t>--------HHHEEEEEEEE-----HHHHHHHHHHHH--------------------------------EEEEEE--EEEEEE--------HHHHHHHHHH--EEEEEEE------HHHHHHHHHHHH----EEEEEE--------HHHHHHHHHH-----EEE-EEEE--HHH--EEEE----EEEEE-------EEEE---HHHHHHHHHHHHHHHHHH----HHHHHHHHH-----HHHHHHHHHHHHH----</t>
  </si>
  <si>
    <t>----HHHH-HHH------------------EEE----HHHH---EEEEEEEHHH----E-HHHHHHHHHHHHHH----EEEEE---HHHHHHHHHHHHH--EEEEEEE-----HHHHHHHHH---EEEEEE--HHHHHHHHHHHHHH---EE-----HHHHHHH-HHHHHHHHHH-----EEEEE----HHHHHHHHHHHHHHH--------EEEEEEEHHH-HHHH-----------HHH-------HHHHHHH</t>
  </si>
  <si>
    <t>----HHH----------EEEE----EEEE--EEHHHHHHH--HHHHHHHHHH-----HHHHHHHHHHHHH-----HHHHHHH--------HHHHHHHHHHHHHH---------HHHHHHHHHHHHHHHHHHHHHHHHHH-------------HHHHHHHHHH-----HHHHHHHHHHHHHH------HHHHHHHHHH-----HHHHHHHHHHHHH------HHHHHHHHHHHH--HHHHHHHHHHHHH-------</t>
  </si>
  <si>
    <t>------HHHHHHHHHHHH----EEEEEEEE--------EEEEEEEEEHHH-EEEEEEEE-------EEEE----EEEEE----EEEEE---------------------------EEEEEEEEEE--EEEEEEEEE--------EEEEEEE----EEEEEEEE-----EEEEEEEEEEEE----HHHH-------EEEE-</t>
  </si>
  <si>
    <t>---EEHHHHHHH----HHHHHHHHHHH---------EE-HHHHHHHHHHHHHHHHHHHHHHHHHH-----E---EEEEE------HHHHHHHHHHHH--------------EEEEEE--EEEEEE--------------------EEEEEEE------HHHHHHHHHHHH---EEEEEEE--------HHHHHHHHHH----EHHH---EEEEE--------HHHHHHHHHHHHHHH--E-------EEEEEEEE</t>
  </si>
  <si>
    <t>---EEEE---EEEEEE-----HHH--EEEEEEE-HHHHHHHHHHHH---EEEEEEE---HHHHHHHHHHHHH--E---EEE------EEEEE-------EEEEE----HHH--------HHHH----EEEEE--HHHH-HHHHHHHHHHHHHHHH---EEEEE---------HHHHHHHHHHHHHH--EEEEEHHHHHHHH--HHHHHHH----EEEEE-----EEEEE--EEEE-------------HHHHHHH</t>
  </si>
  <si>
    <t>----HHH-------EEE---HHHHHHHHHH----EE-----EEE---------HHHEEEE----------E---EEEE-HHHHHHHHHHHHHHHH---EEEEEEEE-------EEEEEEE--HHHHHHHHHH-E-HHHH------------EEEEEE------HHHH------EEEEE----EEEEE-----HHHHHHHHHHHHHHHHHH--EEEE-EEEE-----EEEEEE-----HHHH--E--E-EEE--EE</t>
  </si>
  <si>
    <t>-----HHHHHHHH---HHHHHHHHHHHHHHHHHH----EEEEE---------HHHHHHHHHHHHHHHH--EEEE----HHHHHHHHHHHH----EEEEEE-------------EEEEE--HHHHHHHHHH-EEEEEE----HHHHHHHHHHHHHHH--------EEEE-HHHHHHHHHHHHHHHH-------HHHH-EEE--HHHHHHHHH------</t>
  </si>
  <si>
    <t>--EEE-HHHHHHHH----EE-HHHEEE-----EEEEEEE--EEEEEEEE-------EEEEE------HHHHHHHHHHHHHHHHHHHHHH----EEEEEEHHHH----EEEEEE--EEEEEE--HHHH--HHHHHHHHHHH--EEEEEE---HHHH-----EEEEEE-----EEEEEE--EEEEEE----------HHHHHHHHHHHH--EEEEEEE-----HHHHHHHHHEEEEEEEE--HHHHHHHHHHHHH--</t>
  </si>
  <si>
    <t>-EEEEEE------HHHHHHHHH----EEEEE--EEEEEE----------EEEE------</t>
  </si>
  <si>
    <t>---EEEEEEEE---HHHHHHHHHHHHHHHHHHH---EEEEE----HHHH--------HHHHHHHHH--EEEEEE--------------HHHHHHHHHHH----EEEEEEE-----HHH--E-HHHH---EEEEEEE---HHH-----EE---EEEEEEEEEHHHHHHHHHHHHHHHH----EEEEEE-----HHHHHHHHHHHHHH------EEEEEEHHHHHHHHHH-HHH--EEEE-HHHHHHHHHHHH----</t>
  </si>
  <si>
    <t>----------------HHHHHHHHHHHHHHHHHHHHHHHHHHHHHHHHHHHHHHHHHHHHHHHHHHHHHHHH--------------------HHHHHHHHHHHHHHHHHHHHHHHHHHHHHHHHHHHHHHHHHHHHHHHHHHHHHHHHHHHHHHHHHHHHHHHHHHHHHHHHHHHHHHHHHHHHHHHHHHHHHHHHHHHHHHHHHHHHHHHHHHHHHHHHHHHHHHHHHHHHHHHHH------------------</t>
  </si>
  <si>
    <t>-----HHHHHHHHHHHH-------EEEE---HHHHHHHHHHHHHHH-------EEEE--HHHHHHHHH----E-------EEEEEE---EEEHHHEEE------HHHHHHHHH-EEEEEEEEEHHHE--------EEEEE----HHHHHHHHH-----EEE-EE--EE-------EEEEE-------HHHHHHHHH----EEEE-EE-----EEEEEE--EEEEE--</t>
  </si>
  <si>
    <t>-EEEE-HHH--------EEEEEEE----EEEEEEE----EEEEE-----EEEEEEEE--EEEEE--EEEEE---EEEEE-----EEEE------EEEEEEEE---</t>
  </si>
  <si>
    <t>----------HHHHHHHHHHHHHHHHH---EEEEEE----EEEEEE---------HHHHHHHHHHHHHH-HHHHHH-------EEEEE----EEEEEE----EEEEEEE-----HHHHHHHHHHHHHHHHHHHHHHH--------------------------</t>
  </si>
  <si>
    <t>---------------HHHHH--HHHHHHHHHHHHHHHHHHHH--HHHHHHH------HHHHHHH------HHHHHHHHHHHHH-HHHHHHHHHHHHHHHHHHH-----HHHHHHHHHHHHHHHHHHHHHHH-------------E---HHHHHHHHHHHHHHHHHHHHHHHHHHHHHH--------HHHHHHHHHHHHHHHHHHHHHHHHHH-HHHHHH----EE-HHHHHHHHHHHH-HHHHHHHHHHHHHHHH</t>
  </si>
  <si>
    <t>-EEE---E-----------HHHHHHHHHH------HHHHHHHHHHHHHH-------HHHHHHHHHHHHHHHHHHHHHHHHHHHHH-------------HHH---HHHH-----HHHH--------E-----E-EHHH------HHHHHHHHHHHHHHHHHHHHHHH-----HHHHHHHHHHHHHHHHHHHHHHHHHHHHH---HHHH-------HHH-HHHHHHHH-----EEEE--------HHH----E----</t>
  </si>
  <si>
    <t>---------------------------------------------------------------------------------------HHHHHHHHHH---HHHHHHHHHHHHHHHHHHHHHHH-HHHHHHHHHHHH------HHHHHHHHHHHHHHHHHHHHH--------EEEE--------HHHHHHHHHHHH----EEE------HHHHHHHHHHH---EEEEE----HHHH------------EEEEE---</t>
  </si>
  <si>
    <t>------EEEEEEEEEEE--EEEEEEEEEEE-----E-HHHHHHH-------EEEEEE-HHH------HHHEEEEEHHH-----------EEEEE------EEEEEEEEE--EEEEE---------EEEEEEEEEEEE--HHHHHH-------------</t>
  </si>
  <si>
    <t>-----HHHH------------------------EE-----------HHHHHHHHHHHH------------HHHHHHHHHHHHH-------HHHEEEE-HHHHHHHHHHHHH-----EEEEEE----HHHHHHHH---EEEEEE--HHH-----HHHHH------EEEEEEE-----------HHHHHHHHHHHHHH--EEEEE------E-------HHH-----EEEEEE-------HHH--EEEE--HHHHHH</t>
  </si>
  <si>
    <t>---HHHEEEE-------HHHHHHHHHHHHHH---EEE--HHHHHHHHHH------EEEEEE--------HHHHHHHHHHHHH----EEEEE--HHHHH---HHHHHHHHHHHHHH----EEEEE--HHH--HHHHHHHHHHHHH----EEE-----------HHHHHHHHHHH----EEEEE-----HHHHHHHHH----EEEE--HHHHH---------</t>
  </si>
  <si>
    <t>-EEEEEEEE--HHHHHHHHHHHHHHHHHHH----EEEE----HHHHHHH-----HHHHHHHH---EEEEEE---HHH----HHH-HHHHHHHHHHH--EEEEEEEEE-----HHH----HHHH---EEEEEEE-----------EE----EE------HHHHHHHHHHHHHHHH----EEEEEE-----HHHHHHHHHHHHHH------EEEEEEHHHHHHHHHH-HHH--EEEE-HHHHHHHHHHHH-------</t>
  </si>
  <si>
    <t>---EEEEEE--------EEEEEEEE----E----E-----E---E-EEEEEEEE--EEEEEE----------EEEEEEE----EEEEEEEEE----EEEEEEEE---</t>
  </si>
  <si>
    <t>------HHHHHHHHHHHHHHHH---EEEEEE---EEEEEEEE--EEEEEEEEEHHHHHHHHHHHHHH-----------EEEEEEEEE--EEEEEEEEEEEE--EEEEEEEEE--HHH---HHH----HHHHHHHHHHH----EEEEEE------HHHHHHHHHHHH------EEEEE----------EEEE-E----E-HHHHHHHH------EEEE-----HHHHHHHHHHHHH--EEEEEE-----HHHHHHH</t>
  </si>
  <si>
    <t>-EEEEEEEEEE--EEEEEEEEEEE--EEEE-E-----EEEE----EEEE-EEEEEE------------HHHHHHHHHH--EEEEEE----------HHHHHHHHHHHHHH---EE--EE--EHHH----E--HHHHHHH---EEE--------HHHHHHHHHHHHHH---EEE----HHHH----EE--HHHHHH---EE-HHHHHHHHHHHHHHHHHHHHH------EEE-----HHHHHHHHHHHH----EEE</t>
  </si>
  <si>
    <t>----HHHHHHHHHHH--EEE--HHH------EEE-HHHHHHHHHHHHHHHHHH------EEE-E---EEEHHHHHH--HHHH-EEEE-E----E-----EEEE---EEE------HHHEEEE-----HHHHHHHHHHHHHH-----EEEEEEEEEE--------------EEEEEEEEEEE-HHHHHHHHHHHHHHHHHHHHH----HHHEEEEE---------EEEEEEEEEEE--EEEEEEEEEEE--HHHHH</t>
  </si>
  <si>
    <t>-EEE-----EEEEE-------HHHHHHHHHHHH--EEEEEE--HHHHHHHHHHHHH----EEEE-----HHHHHHHHHHHHHHH--EEEEEE------HHHH---HHH--HHHHHHHHHHH-HHHHHHHHHH---EEEEEEEEEEE-HHH--E----HHHHHHHHHHHHHHHHHHHHHHHH--EEEEEEE------HHHH---HHHHHHHHHHH--------HHHHHHHHHHHH-HHH------EEEE---HHHE</t>
  </si>
  <si>
    <t>----HHHHHHHHHHH-------HHH---------------HHHHHHHHHHH-HHHHHHHH---------------HHHHHHHHHHHHHHHHHH----HHHHHHHHHH----------HHHHHHHHH--------HHHHHHHHHH---E-E--E-E----HHHHHHHHH------------------HHHHHHHHHHHHHHHHHHHHHHHH-----HHHHHH-HHHHHHHHH---------HHHHHHHHHHHHHHH</t>
  </si>
  <si>
    <t>----EEEEEEEE---HHHHHHHHHHHH----EEEEE-----HHHHH--HHHHHHHHHHHHHHHHHHHHHHH-EE---EE-HHHHHHHHHHHHHHHHHHHHHHHHH---EEEE--EEEEE--EEEE--EEEEEEEEEE---EEE--E--E-----EE-HHHH--HHH----EEEEE---HHHHHHHHHHHH---EEEEE-----------HHHHHHHHHHHHH---EEE--EEEEEEEEE--EEEEEEEE------</t>
  </si>
  <si>
    <t>--------EEEE--------HHHHHHHHHHHHHHHHH---------------HHHHHHHHHHHHHHHHHHHHHHHHHHHHHHHHHHHHHHHHHHH------------HHHHHHHHHHHHHHHHHHHHHHHHHHHHHHHHHHHHHHHHHHHHHHHHHHHHHHHHHHHHHHHHHHHHHHHHHHHHHHHHHHHHHHHHHHHHHHHHHHHHHHHHHHHHHHHHHHHHHHHHHHHHHHHHHHHHHHHHHHHHHHHHHHHH</t>
  </si>
  <si>
    <t>---EEEEEEE-----HHHHHHHHHHHHHH----EEEEE--------HHHHH------HHHHHHHHHHHHHHHHHH-HHHHHH---EEEEE--HHHHHHHH-------HHHHHHHH----------EEEEEE--HHH---------------HHHHHHHHHHHHHHHHH----EEEEE----HHHHHHHHHHHHHHH--</t>
  </si>
  <si>
    <t>-EEEE-----------EEEEE--EEEEE------HHHHHHHH------HHH--EEE-----HHHH--HHHHHH------EEE-HHHHHHHHHHHHHHHHH-------HHHHHHHHH-EEE------EEE--EEEEEEE-------EEEEEEE--EEEEE----------------E-----EEEEE----------HHHHHHHHHHHHHHHHH---EEEEE-----HHHHHHHHHHHHHHH-----EEEE-HHHH</t>
  </si>
  <si>
    <t>---EEEEE---HHHHHHHHHHHHHH---EEEEEEEHHHHHHHHH------EEEEEEE-HHHHHHHHHH-HHHHHH--EEEEEEEE--EEEEEE--HHHHHHH--HHHHHHHHHHHHHHHHHHHHHHHH-</t>
  </si>
  <si>
    <t>---HHHHHH-HHHHHHHHHHH-----HHHHHHHHHHHHHHHHHHHHHHHHHHHHHHH-----HHHHHHHHHHHHHHHHHHHHHHHHHHHHHHHHHHHH---------------HHH-EEEEEE------------HHHHHHHH--E---HHHHH------EE-HHHHHHHHHHHHHHHHHHH---EEEE---EEEHHHHHHH------HHH--EE----EEE----HHHHHH-----EEEHHH--EEEEEEEEEE</t>
  </si>
  <si>
    <t>-EEEE--E---E--------HHHHHHHHHH----EEEE----HHHHHH------EEEHHH-EEEEE--------EEE--EEEEE----HHHHHHHHHHHHHHH----EEHHHE-HHHHHHHH---HHHHHHHH-----EEEE--HHHHHHHHHHHHH---EEEE----EEEE----HHHHHHHHHH----------EEEEE--HHHHHHHH---EEEE----------EE----HHHHHHHHHHHH-HHH-----</t>
  </si>
  <si>
    <t>-----EEEEEEE--HHHHHHHHHHHHHHH----EEEEEEE----HHHHHHHHH-------EE---------HHHHHHHHHHHHHHHHHH----EEEEE---HHHHHHHHHHHH----EEEE--------------HHHHHHHHHHH--EEEE--HHHHHHHH-----HHHEEE---HHHHHHHHHHHH-----------EEEE----HHHHHHHHHHHHHHHHHHHH----EEEEE----HHHHHHHHHHH----</t>
  </si>
  <si>
    <t>------EEEEEEE--EEEEEEEEEE----HHHHHHHH-------EEEEE---------EEE-EEEEEHHHHHHHHHHHHHHHHHH--EEEEE--EEEEEEEE-------HHHHHHHHHHHH------EEEE---EEEEEEEHHHHHHHHHHHHHH------------</t>
  </si>
  <si>
    <t>-------HHHHHHHHHHHH---HHHH----------HHHHHH------HHHHHHHHHHHHHHH----------EEEEEE------HHHHHHHHHHHHH--HHHEEEEEHHH---HHHHHHHH-------------HHHHHHHH----EEEEE-HHH--HHHHHHHHHHHHH-EEE-----EEE----EEEEE----HHHHHHHHHH---HHHHHHHHHHHHHHH--HHHH----EEEE-----HHHHHHHHHHH-</t>
  </si>
  <si>
    <t>---EEEEEEE-----HHHHHHHHHHHHHH----EEEEE------HHHHHHHHH----HHHHHHHHHHHHHHHHHH-HHHHHH---EEEEE--HHHHHHH--------HHHHHHHH----------EEEEEE--HHH---------------HHHHHHHHHHHHHHHHH----EEEEE----HHHHHHHHHHHHHHH--</t>
  </si>
  <si>
    <t>--------EEEEE-----HHHHHHHHHH--EEEEE---EEEEE--HHHHHHHHHHHH----EEEE--HHHHHHHHHHHHH-----HHHHHH-EEEE--HHHHHHHHH------EE----HHHHHHH-----EEEEEE------HHHHHHHHH--EEEEEE--EEEEE-HHHHHHHHHHHHH----EEEE--HHHHHHHHHH---HHHHHHHHHH--EEEEE-HHHHHHHHH------EEE----HHHHHHHHHHH</t>
  </si>
  <si>
    <t>---EEEEEEEE---EE---------HHHHHHHHHHHHHHHH---HHH--EEEEE-----------HHHHHHHH-------EEEEEE-HHHHHHHHHHHHHHHHH-----EEEEEEEEE-----EEE-----------EEEEE---------HHHHHH-----HHHHHHHHHHHH---HHHHHHHHHHHHHHHHHHHH-------E--EEEEE--EEEEE-----------HHHHHH--E--------EHHHE---</t>
  </si>
  <si>
    <t>--HHHHHHHHHHHHHHHHHHHHHHHHHHHHHHHHHHHHHHHHHHHHHHHHHHHHHHHHHHHHHHHHHHHHHHHHHHHHHHHHHHHHHHHHHHHHHHHHHHHHHHH--------------------------------HHHHHHHHHHHHHHHHHHHHHHHHHHHHHHHHHHHHHHHHHHHHHHHHHHHHHHHHHHHHHHHHHHHHHHHHHHHHHHHHHHHHHHHHHHHHHHHHHHHHHHHHHH------------</t>
  </si>
  <si>
    <t>-----E----------------------HHHHH-----HHHHHHHH---HHHHHHHHHHH--E-------EHHHHH-----------EEEEEE--------HHHHHHHH-HHHHHHHHHHHHHHH---EEEEEE----HHHHHHHHHHHHHHHH----E--HHH----EEEEEEE----HHHH-HHHHHHHHH-----------------HHH--EEEE-HHHHHHHHHHHH--HHHHH-EE----E-EEEEEEE</t>
  </si>
  <si>
    <t>----------------------------------EEEE-----HHHHHHHHHHH--EEEE---EEEEEEE---HHHHHHHH-----EEEE--HHHHHHHHHHHHH-----HHHHHH-EEEE--HHHHHHHHH------EE----HHHHHHH------EEEEE------HHHHHHHHH---EEEEE--EEEEE-HHHHHHHHHHHH-----EEEE--HHHHHHHHHH---HHHHHHHH----EEEEE-HHHHHHHH</t>
  </si>
  <si>
    <t>---EEEEEEEEEE----EEEEEEEEEE----EEEEEEEEEEE-HHHHHHHHHHHHHH------EEEEEE--HHHHHHHH--HHHHHHH---E-----E---HHHHHHHHHHH---EEEEEE-------HHHHHHHHHHHHHH----E---------</t>
  </si>
  <si>
    <t>----------------------EEEEEE-EE----EE------HHH--HHHHHHHHHHHHHHHHHHHHHHHH----EEE-----------------HHHHHHHHHHHHHHHHHH---EEEE------------HHHHHHHHHHHHHHHHHHHH------EEEEE-------HHHHHHHHHHHH---HHHH--EEEE-------HHHHHHHHHHH---EEEEHHHHHH------HHHHHHHHHHH-----EEEE--</t>
  </si>
  <si>
    <t>----EEE-HHH--E--HHHHHHHH---------EEEEE----EEEEEEEE-----EEEEEEEE---------EEEEEE-----HHHHHHHHHHH----EEEEEE----------HHHHHHHHHHHHHHHHH-------EE---EEHHH------EEEE-------HHHH------EEEEE-------HHHHHHHHHH-EEEE--------HHHHHHHHHHHH-HHH--</t>
  </si>
  <si>
    <t>--HHH----HHHHHHHH--------HHHHHHHHHHH----EEEE------HHHHHHHHHHHH------------EEEE---HHHHHHHHHHHHHH-----EEEE------HHHHHHHHH---EEEE-HHHHHHHHH----------EEEEE-HHHHHHH--HHHHHHHHHH-----EEEEE-----HHHHHHHHHH----EEEE---------------------------------------------------</t>
  </si>
  <si>
    <t>---HHHHHHHHHHHHHHH---------EEEEE----EEEEE----HHH--HHHEEE----------E---HHHHHHHHH-----EEEEE--HHHHHHH----EE----HHHHHH---EEEE--------HHHHHHHHHHHHH--EEEE---EEEEEE----HHHHHHHHHHHHHHHHHHHHHHHHHHHH-----------</t>
  </si>
  <si>
    <t>-------HHHHHHHHHHH-----HHHH----HHH------------HHHHHHHHHHHHH--------------------HHHHHHH--HHHHH------HHH-HHHHHHHHHHHHHHHHHH---EE---E--HHHHHHHHHHHHHHHH---EEEEE----HHHHHHHHHHHHH---EEEEE--E--E---------EEEEEEE------E---HHHHHHHHHH---EEEEE----HHH-E--HHHH---EEEEE-</t>
  </si>
  <si>
    <t>------EEEEEE---HHHHHHHHHHHH----EEEEE-----HHHHH--HHHHHHHHHHHHHHHHHHHHH---EE---EE-HHHHHHHHHHHHHHHHHHHHHHHHH---EEEE--EEEEE--EEEE--EEEEEEEEEE---EEE--E--E-----EE-HHHH--HHH----EEEEE---HHHHHHHHHHHH---EEEEE-----------HHHHHHHHHHHHH---EEE--EEEEEEEEE--EEEEEEEE------</t>
  </si>
  <si>
    <t>-----EEEEE--HHH-----------HHHHHHHHHHHH----EEE-----------------------HHH---HHHHH--------------E--HHHHHHHHHHHHHHHHHHHHHH--HHHHHHHHHHHHH-HHHHHHHHHHHHHHHH-----HHH--HHHH---HHHHHHHHHH-HHHHHHHHHHHHHHHHHHHHHHHHHHH---EEEEEEE-------HHHHH-HHHE-E-----E-EEEEE---------</t>
  </si>
  <si>
    <t>--HHHHHHHHHHHHHHH---EEEEEE------EE-HHHH--EEEEEEEEE--EEEEEE---EEEEEE-----EEE------EEEEEEE---EEEEE------EEEEEE--------HHHH-----------HHHHHHHHH----EHHHHHHH--------HHHHHHHHHH-------EHHH--HHHHHHHHHHHHHHHHHHHH---------------------HHH---------E------E-EEEE----EE</t>
  </si>
  <si>
    <t>-HHHHHHHHHHHHHHHHHHHHHHHHHHHHHHHHHHHHHHHHHHHHHHHHHHHHHHHHHHHHHHHHHHHHHHHHHHHHHHHHHHHHHHHHHHHHHHHHHHHHHHHHHHHHHHHHHHHHHHHHHHHHHHHHHHHHHHHHHHHHHHHHHHHHHHHHHHHHHHHHHHHHHHHHHHHHHHHHHHHHHHHHHHHHHHHHHHHHHHHHHHH---------------------------------------------------</t>
  </si>
  <si>
    <t>----------EEE--EEE------EEEEE-------HHHHHHHHHHHHHH---EEEEE---HHHHHHHHHHHHHHHH------EEEE----HHHHHHH-HHHHHH--EEEE--------HHHHHHHHHHHHHHHHH---EEEEEEHHH--HHHHHHHHHHHHH------HHHHHHHHHHHHHHHHHHHHHHH---HHHEEEEEE---HHHHHHHHHHHHHH----EEE-----E-HHHHHHHHHHHHHHHHH---</t>
  </si>
  <si>
    <t>-------------------------------EEEEE----HHHHHHHHHHHHHH---EEEE---------HHHHHH----HHH--EEEE--HHHHHH-------EEEE-----EEHHH-------EEEE--------HHHHHH--EEE-----------HHHHHHHHHHHHHHHH---</t>
  </si>
  <si>
    <t>---------------------EEEEEEEEEEEE--HHHHHHHHH-------HHHHHHHHHHHHHHHHHHH----------EEEEEEEEE----EEEEEEEEEEEE----HHHHHHHHHHHHHHHHHHH-------EEEEEEEEEEE------EE---</t>
  </si>
  <si>
    <t>---------------EEE----EEE----EEEEEEE------------------HHHHHHHHHH---EEEEE---------------HHHHHHHHHHHHH-----EEEE---HHHHHHHHHH---EEE-------HHHHHHHHHH--EEEEE---------HHHH-----HHHHHHHHHHHHHHHHHH-----EEEE--------HHHHHHHHH-HHHHH-----EEE-----HHHHHHH----HHH-HHHHHHH</t>
  </si>
  <si>
    <t>---------HHH---EEEE---HHHHHHHHHHH-EEEEEEE-HHH--EEEEEE--EEEEEE-----HHHHHHHHHHHHH----EEEEEEEEEE---------EEEEEEEEE--HHHHHHH----------HHHHHHHHHHHHH-----EEEEEEE--------HHHHHHHH---EEEEE--HHHHHHHHHH---EEEEEEEEEEE--------HHHHHHHHHHHHHHHHHHHHH-</t>
  </si>
  <si>
    <t>-------EEE--EEE-HHH-------HHHHH--EEE--EEEEEE--EEEEE-HHHHHHHHHHHHHH--------HHHHHHHHHHHHHH-----EEEEEEEE----------HHH---EEEEEEEE-------------EEEEE----------------EHHHHHHHHHHHHHHHH----EEEEE-----EEEE---EEEEEE--EEEEE--------HHHHHHHHHHHH----EEEE---HHHHH---EEEEEE</t>
  </si>
  <si>
    <t>-EEEEE--E-HHHHHHHHHHHHHHHHHH--EEEEE-----------HHHHHHHHHH---EEE----------HHHHHHH--EE-------------EEEEEE--EEEEEEEEE----------HHHHHHHHHHH----EEEEEEE---HHHHHHHHHHHE--E-EEEEE-----E---EE-----EEE-----EEE---E--E-HHHHHHHHHH-------E----EEEEEEEEEEE--EEEEEEEEEEE--</t>
  </si>
  <si>
    <t>-EEEEEEEE---EEEEE---------EEEE------EEEEEE----EEEEE-----------EEEE------EEE---------------HHHHHHH------------------EEE--E------EE----E-E-EEE--EEE--E------EEEEEE----EEE---EEEEE----EEE--EEE---------EE-----------HHH------------EE---------HHH--HHH-----EEEEEEE</t>
  </si>
  <si>
    <t>---------------E--E-----E---------HHHHHHHHHHHHHHHHHHHHHHHHHH-------------HHHHHHHHHH--E--EEEE-----HHHHHHH---HHHHHHHHH-E---------------E----E----------HHHHHHHHHHHHH------EEEEEE-HHHH-HHHHHHHHHHHHH---EEEEEEE--EE--EEHHHH------HHHHHH----EEEEE---HHHHHHHHHHHHHHHH</t>
  </si>
  <si>
    <t>--EEEEEEEE---HHHHHHHHHHH---EHHHHHHHHHH-----HHHHHHHHHHHHHHHHH-----HHHEEEEEEEEEEEEEE------------EEEEEEEEEEEE----</t>
  </si>
  <si>
    <t>--------HHHHHHHHHHHHHHHHHHHHHHHHHHHHHHHHHHHHHHHHHHHHHHHHHHHHHHHHHHHHHHHHHHHHHHHHHHHHHHHHHHHHHHHHHHHHHHHHHHHHHHHHHHHHHHHHHHHHHHHHHHHHHHHHHHHHHHHHHHHHHH------------HHHHHHHHHHHHHHHHHHHHHHHHHHHHHHHHHHHHHHHHHHHHHHHHHHHHHHHHHHHHHHHHHHHHHHHHHHHHHHHHHHHHHHHHHHHHH</t>
  </si>
  <si>
    <t>-EEEEEEE---HHHHHHHHHHHHHHHHHHH----EEEE----HHHHHHH-----HHHHHHHHH--EEEEEE---HHHH---HHH-HHHHHHHHHHH--EEEEEEEEE----HHHH--E-HHHH---EEEEEEE-----------EE---EEEEEEEEEHHHHHHHHHHHHHHHHH---EEEEEE-----HHHHHHHHHHHHHHHH----EEEEEEHHHHHHHHHH-HHH--EEEE-HHHHHHHHHHH------HH</t>
  </si>
  <si>
    <t>------------EEEEEEE-------HHHHHHHHHHHHH-----EEEEEEE------------------EE-----EE--HHHHHHHHH-----HHHEEEHHHHHHHHHHHHH-------------HHHHHHHHHHHHHHHH----EEEEEE------HHHHHHHHHHHHHHHHH----EEEEEEEE--EE----EE--HHHHHHHHHHHH------EEEEE------HHHHHHHHH-----HHHEEE-------</t>
  </si>
  <si>
    <t>-----------------------------------HHHHHHHHHHHHHHHHHHHHHHHHHHHHHHHHHHHHHHHHHHHHHHHHHHHHHHHHHHHHHHHHHHHHHHHHHHHHHHHHHHHHHHHHHHHHHHHHHHHHHHHHHHHHHHHHHHHHHHHHHHHHHHHHHHHHHHHHHHHHHHHHHHHHHHHHHHHHHHHHHHHHHHHHHHHHHHHHHHHHHHHHHHHHHHHHHHHHHHHHHHHHHHHHHHHHHHHHHHHH</t>
  </si>
  <si>
    <t>------EEEE-----HHHH----EE-HHHEEE-----EEEEEE-----EEEEEEE-------EEEEE-------HHHHHHHHHHHHHH------EEEEEEHHHH----EEEEEE--EEEEEE--HHHHH-HHHHHHHHHHHH---EEEE---HHHHHH-------EEEEE----EEEEEE--EEEEEE----------HHHHHHHHHHH-------EEEEE-----HHHHHHHH---EEEEEE--HHHHHHHHHH</t>
  </si>
  <si>
    <t>-----EEEEEE--HHHE----EE-HHHHHHHHHHHHHHHH------HHHHHHEEEEEEEEEE----E---EEEEEEEEEEE---EEEEEEEEEE--EEEEEEEEEEEEEE--EE----HHHHHHHHHHH----</t>
  </si>
  <si>
    <t>--------HHH---E-EEE-----HHHHHHHHHHHH--------------------------------EE--EE--EE--EE-----HHH-HHHHHHHHH----EEEEE------HHHHHHHHHHHH-----EEEEE--------HHHHHHHHHHHH----EE-EEE--------EEEE----EEEE---------EEE------HHHHHHHHHHHHHHH----HHHHHHHH------HHHHHHHHHHHHH----</t>
  </si>
  <si>
    <t>--EEEEEEEEEEE--EEEEEEEEEEEE---EEEEE------HHHHHHHHH-----EEEEEEEEE--EE-----HHHHHH--E-------------EHHHHHHHHHHHHH-----HHHHHHHHHHHHHHH---HHHHH-E------HHHHHHHHHHHHHHH---EEEEE-HHH---HHHHHHHHHHHHHH-E--EEEEEEE---HHHH-----EEEEEE--EEEEEE-HHHHHHHHHH-HHHHHHHH----</t>
  </si>
  <si>
    <t>---EEEEEEEEEE------HHHHHHHHHHHHHHHHHHH---EEEEEEEEE---HHHHHHHHH----HHHHHHHHHHHHHHHHHH------EEEE---HHHHHHHHHHHHHHHH---EEEEEEEEEEE----EEE-----E--E------E-EEEEEEEEEE-HHHHHHHHHHHHHH----E--HHHHHHHHHH-------EE-EEE--------EE--EEEEEE-HHHHHH-HHHH-------HHHHHHHHHEEE</t>
  </si>
  <si>
    <t>--EEEEEEE----------HHHHHHHHHH--HHHHHHH---EEEEEEE------------------HHHHHHHHHHHHHHHH------EEEEEE----HHHHHHHH-------EEEEE--E-----HHH-----HHH-HHHHH-----HHHHHHH----HHHEEEEEE-E--HHHHHHHHHH--EEEEHHHHHHHHHHHHHHHHHHH-----EEEEEEHHHE-------E-------E-HHHHHHHHHHHHH---</t>
  </si>
  <si>
    <t>---EEEE---EEEEE------HHH--EEEEEEE-HHHHHHHHHHHH---EEEEEEE---HHHHHHHHHHHHH--E---EEE------EEEEEE-----EEEEEE-----HHH-------HHHH----EEEEE--HHH--HHHHHHHHHHHHHHH----EEEEE---------HHHHHHHHHHHHHH--EEEEEHHHHHHHH--HHHHHHH----EEEEE-HHH-EEEEE--EEEE-------------HHHHHHH</t>
  </si>
  <si>
    <t>-EEEE--------------HHHHHHHHH---EEEEE----HHH---HHHHHHH--EEE-HHHH----EEE------HHHHHH-----EEEE---HHH-HHHHHHHHHH--EEEEHHH-----------HHHHHHHHHHHHHHHHHH--HHH---------E-EE---EEEEE---HHHHHHHHHHHH---EEEEEE--HHHHHHHHHH----EEEEE--HHHHHHHHHH--EEEE--------------HHHH--</t>
  </si>
  <si>
    <t>----------------------EEEEEEEEEEEEE------------HHHHHHHHHHHHHHHHHHHHHHHHHHHHHHHHHHHHHHHHHHHHHHHHHHHHHHHHHHHHHHHHHHHHHHHHHHHHHHHHHHHHHHHHHHHHHHHHHHHHHH-------------------EEEE--------HHHHHHHHHHHHHHHHHHHHHHHHHHHHHHHHHHHHHHHHHHHHHHHHHHHHHHHHHHHHHHHHHHHHHHHHHHH</t>
  </si>
  <si>
    <t>---------EEEEEEE---EEEEEEEEE----HHHHHHHHHHHHHH--EEEEEEEEEE--------E---E--EHHHHHHHHH---EEE------E--EEEEEE---EEEHHH---E--EEE-----EEEEE----EEEEEEEEEEEE-EE-HHHH--------EE--EE---EEEEEEEEEE--E--E---EEEEEEEEE-----HHHHHHHHHHHHHHHHH--------------------------------</t>
  </si>
  <si>
    <t>------EEE----HHHHHH-----EEEE-------EEEEEEE--EEEEEEEEEE---------------------------------EEEEEEEEEEEEEEEE------------------</t>
  </si>
  <si>
    <t>--EEEEEEEEE-----HHHHHHHHHHH---EEEEEEEEEEEEE--EEEEEEE--HHHHHHHHHHHHHH----EEEE-----HHHHHHHHHHHHH-----EEE--------------HHHHHHHHHH-HHH--EE--EHHHHHHHH------HHHHHHHHHHHH------EEEEEEE-----EEEEEEE--EEEEEEE----------HHHHHHHHHHHHHH----HHHHHHHHHHHHHHHHH-------------</t>
  </si>
  <si>
    <t>-----------------HHHHHHHHHHHHHHHHHHHHHHHHHHHHHHHHHHHHHHHHHHHHHHHHHHHHHHHHHHHHHHHHHHHHHHHHHHHHHHHHHHHHHHHHHHHHHHHHHHHHHHHHHHHHHHHHHHHHHHHHHHHHHHHHHHHHHHHHHHHHHHHHHHHHHHHHHHHHHHHHHHHHHHHHHHHH----------------------HHHHHHHHHHHHHHHHHHHHHHHHHHHHHHHHH-----------</t>
  </si>
  <si>
    <t>---EEEEEEEE---HHHHHHHHHHHHHHHHHHH---EEEEE----HHHHHHH-----HHHHHHHHH--EEEEEE---HHH----HHH-HHHHHHHHHHH----EEEEEEE-----HHH--E-HHHH---EEEEEEE---HHH-----EE---EEEEEEEEEHHHHHHHHHHHHHHHH----EEEEEE-----HHHHHHHHHHHHHHH-----EEEEEEHHHHHHHHHH-HHH--EEEE-HHHHHHHHHHHH----</t>
  </si>
  <si>
    <t>--EE-HHHHHHHHH---EEEE---------------EE--HHHH-----------EEEE----HHHHHHHHHHHHH---EEEE--HHH------</t>
  </si>
  <si>
    <t>-HHHHHHHHHHHH------E---E------HHHHH----HHHHHHHHHHH-EE--EEE--EEE--EE-------HHHHHHHHHHHHH---HHHH--------HHHHHHHH-----HHHHHHHHHH----</t>
  </si>
  <si>
    <t>---HHHHHHHHHHHHH----HHHHHHHHHHH-------HHHHHHHH---HHHHHHHHHHHHHHHHHHHHH----HHHHHHHHHHHHHHHHHHHHHHHHHHHHHHHHHHHHHHHHH-----</t>
  </si>
  <si>
    <t>-EHHH--EE----E----EHHHHHHHHHHH---EEEEEE--EEEEEEEHHHHH-----------HHHHHHHHHH-EHHH--E-----EE---EHHHHHHHHHH----EEEEEE--EEEEEEEHHHHHHHHHHH-------EEEEEEEE----HHHHHH------EEEEEEEEEEE--EEEEEEEEE---HHHHHHHHHH---EEEEEEE-</t>
  </si>
  <si>
    <t>--EEEE----HHHHHHHHHHHHHHHHH---EEEEEEE---------------------------HHHHHHHHHHHHHHHHHHHHHH---EEEEEEE--HHHHHHHHH----EEEEE---------HHH-HHHHHHHHHH----EEEE--------EEEEE----HHHHHHHHHHHHHHHHH---EEEEEE---HHHHHHHHHHHHHHHHH----EEEEEE---HHHHHHHH----EEEEEE--HHH-----HHHH</t>
  </si>
  <si>
    <t>-------EEE----EEE--E--------EEEEE--EEEEEE-----EEEEEEE----EE--HHHH---E--EEEE---EEEEE------HHHHHHHHHHHHHHHHHHHHHHHHHHH--HHHHHHHHHHHH-----EEEE--EEEEE--HHHHHHHH---HHHHHHHHHHHHH---EEEE--EEEE--HHHHHHHH-------</t>
  </si>
  <si>
    <t>--------HHHHHHHHHHH-----------EEEEEEEE-----EEEEEEEE----HHHHHHHHH-HHHHHHHHHHHH------EEEEEE------</t>
  </si>
  <si>
    <t>------------HHHHHHHH---HHHHHHHHHHHHHHHHHHHHHHHHHHHHH----------HHHHHHHHHHHHHHHHHH-HHHH---HHHHHHHHHHH-------HHHHHHHHHHHHHHHHHHHHHHH---------------HHHH----HHHHHHHHHHHHHHHHHHHHHHHHHHHH-------HHH--HHHHHHHHHHHHHHHH-HHHHHHHHHHHHHHHH------HHH---HHHHHHHHHHHH-HHHHH</t>
  </si>
  <si>
    <t>-----EE-----E----------HHHH-------HHHHHHHH---------E--E--EE-----E---E-----HHHHHHHH----------------E-HHHHHHHH-----------HHHHH------HHH----E---------</t>
  </si>
  <si>
    <t>-EEE-----EEEEE-------HHHHHHHHHHH---EEEEEE--HHHHHHHHHHHHH----EEEE-----HHHHHHHHHHHHHHH--EEEEEE------HHHH---HHH--HHHHHHHHHHH-HHHHHHHHHH---EEEEEEEEEEE-HHH--E-----HHHHHHHHHHHHHHHHHHHHHHH--EEEEEEE------HHHH---HHHHHHHHHHH--------HHHHHHHHHHHH-HHH------EEEE---HHHE</t>
  </si>
  <si>
    <t>--EEEEEE--HHH----EEEEEEE---------HHHHHHHH--HHHHHHHHH-------EEEEE-------EEEEEEEE------HHHHHHHHHHHHHHHHH----EEEE-----------HHHHHHHHHHHH-------EEEEEE--HHHHHHHHHH-</t>
  </si>
  <si>
    <t>----------------------------EEEEE-----HHHHHHHHHH-----EEEEE-----------HHHHHHHHHHHHHHHHH----EEEE--HHHHHHH--HHHHHE---EE---HHHHHHH-----EEEEE-HHHHHH--HHH-----EEEE---HHHHHH------HHHHHHHHHHH--------EEEEE---HHHHHHHHHHH----EEEEHHHHHHHHHHHHHHH-----------EEEEE---HHH</t>
  </si>
  <si>
    <t>---------------HHHHH-HHHHHHHHHHHHHHHHHHHHH-HHHHHHHH------HHHHHHH------HHHHHHHHHHHHH-HHHHHHHHHHHHHHHHHHH-----HHHHHHHHHHHHHHHHHHHHHHH-------------E---HHHHHHHHHHHHHHHHHHHHHHHHHHHHHHH-------HHHHHHHHHHHHHHHHHHHHHHHHHH-HHHHH-----EE-HHHHHHHHHHHH-HHHHHHHHHHHHHHHH</t>
  </si>
  <si>
    <t>----EEEEEEE-HHHH-------HHHHHHHHHHHHHH---EEEE--HHH-HHHHHHHHHHHH-----EEEEEEE--HHHHHHHHH----EEEEEE-------------HHHHHHHHHHHHHHHHHH----EEEEEE-------HHHHHHHHHHHHHH--EEEEEE------HHHHHHHHHHHHHHH----EEEEEEE-----HHHHHHHHHH----EEEEEHHH------E-EHHHHHHHHHHH-HHHHHHH--H</t>
  </si>
  <si>
    <t>--HHHHHHHHHHHHH---HHHHHHHHHHHHHHHHHHH---EEE-------------HHHH---EEEEEEEE--EEEEEE---E---------E----E-HHH--EEEE---EEE----EE-----HHHHHHHH---EEEEE--HHHEE-------------EEEE--EEEE-------------</t>
  </si>
  <si>
    <t>-HHHHHHHHHHHHHHHH-EEEEEEEE---EEEEEEEE--EEEEEEEEEHHHHHHHHHHHHHH-----------EEEEEEEEE--EEEEEEEEEEEE--EEEEEEEE---HHH---HHH----HHHHHHHHHHH----EEEEEE------HHHHHHHHHHHH------EEEEE----------EEEE-E----E-HHHHHHHH------EEEE-----HHHHHHHHHHHH---EEEEEE------HHHHHHHH---</t>
  </si>
  <si>
    <t>----EEEEEE----HHHHHHHHHHH----------EEEEEE--HHHHHHHHHHHHHHH------EEEEEEE--HHHH-----EEEE-----------HHHHHHHHHHHHHHHHHHHHHH-----EEEE----HHHHHHHHHH------HHHEEE--HHHHHHHHHHHHHHH---HHHEE--EEEE------EEE----EE--EEHHH---HHHHHH-HHHHHHHHHHHHHHHH----HHHHHHHHHHHHHHHHH-</t>
  </si>
  <si>
    <t>----------------HHHHH-HHHHHHHHHHHHHHHHHHHHH-HHHHHHHH------HHHHHHH------HHHHHHHHHHHHH-HHHHHHHHHHHHHHHHHHH-----HHHHHHHHHHHHHHHHHHHHHHH-------------E---HHHHHHHHHHHHHHHHHHHHHHHHHHHHHHH-------HHHHHHHHHHHHHHHHHHHHHHHHHH-HHHHHH----EE-HHHHHHHHHHHH-HHHHHHHHHHHHHHH</t>
  </si>
  <si>
    <t>---------------------------------EEEEEEE------HHHHHHHHHHHHHHHH----EEEEEE-------HHHHHHHHHH----EEE-EHHHH----HHHHH----------HHHHHHHHH---HHHHHHHHHHH--EEEEEEE------EEE------HHHH---EEE---HHHHHHHHH---EEE---HHHHHHHHH-----EEE---HHHHHH--HHHH--EEEE--------------EEEE</t>
  </si>
  <si>
    <t>---EEEE---HHHHHH---HHHHHHHHHHHHHHHHH-------EEE---------EEEEE--EEEEEEEEHHH-EEEEEEEEE------</t>
  </si>
  <si>
    <t>-------------HHHHHHHHHHHHH----HHHHHH-----EEEEEEEE---EE---HHHHHHHHHHH----EEEE------EE----EEEEEEEEHHHHHHHHHHHHHHHHHHHHHHHHHHHHHHH------EEE---------HHHHHHHHHHH--E---------EEE-HHHHHHH--HHHHHHHHHHH------EEEEE--HHHHHHHHHH---EEEEE---HHHHHHHHHHH-----EEEE----HHHHH</t>
  </si>
  <si>
    <t>--E------EEEEEEE------HHHHHHHHHHHHHHH--------HHHH---HHHHHH------EEEEEE----EEEEEE----HHHHHHHHHHH-----EEEEEE------HHHHHHHHHHHH-----EEEEEE-HHH---HHHHHHHHHHHHHHHHH---------EEE--HHHHHHHHHH---------HHHHHHHHHHHHHHHH------------EEE--EEEEE---EEEEEEE--E-EE----EEEEE</t>
  </si>
  <si>
    <t>----------------------------------------------------HHHHHHHHHH--HHHHHHHHHH--HHHHHHH-----HHHHHHHHHH--HHHHHHHHHH--HHHHHHHHHHHHH--HHHHHHH-----HHHHHHHHHHH-----E-----E--EEEE----EHHHHHHHHHHHHHH--EEEEEEEE----EEEEEEEHHHHHH-----EHHH--E-----EE---EHHHHHHHHHHH---EEEE</t>
  </si>
  <si>
    <t>-EEEEEEEEE-HHHHHHHHHHH-----EEEEEEE-----EEEEEEE--HHHHHHHHHHHH-----EEEEEEEEEEEE---------------</t>
  </si>
  <si>
    <t>-------------E-HHHHHHHHHHHHHHHHHH------EEEEEE---HHHHHHHH-------EEEEEEE--------------EEE---------EEEEEEEEE---HHHHHHHHHHH-----EEEEEEEEE-HHH--------EEEEE-----EEE--E-E--E------EEE------</t>
  </si>
  <si>
    <t>--------------EEEE----EEEE---HHH-EE--</t>
  </si>
  <si>
    <t>-------EEHHHHHHHHHH--------EEEEEEEE------HHH--EEEEE----------EEEE----HHHHHH-----E---HHHHHHHH-------EEEE-HHHHHHHHHHHHHHHHHH-----HHH--E---HHHHHHHHHH-EEEEE-----EEEEEEEE----HHHHHHHHHHHHHHHH-----------EEEEEEE--------EE---</t>
  </si>
  <si>
    <t>-----HHHHHHHHHHHHHHHHHHHHHHHHHHHHHH----------------------HHHHHHHHHHHHHHHHHHHHHHHHHHHHHHHHHHHHHHHHHHHHHH-----------------------------------HHHHHHHHHHHHHHHHHHHHHHHHHHHHHHHHHHHHHHHHHHHHHHHH--------EEEEEEEEEEEEEEEEEE----</t>
  </si>
  <si>
    <t>--EEEEEE-----HHHHHHHHHHHHHH----EEEEEE-----EE-HHHHHHHHHH-------E-------HHH--EEEEE---------HHHHHHHHH---E----HHHHHHH----HHHHHHHH-------EEEEE------------EEEEE---------EEE--HHHHHHHHHHH-----EEEEEE-----EEEEEEEE-----EE---EEEEEE--EEE---EEE--EEEEE------HHHHHHHHHHHH</t>
  </si>
  <si>
    <t>-EEEEE-------EEEE---------EEEEEEEEEE--HHHHHHHH--HHHH------EE---EEEEEEEEE-----------EEEE--EE-----HHHH---HHH----EEE---E----E-EEEEEHHHEEEE-----HHHHH-HHHHHHHHHHHH---------EEEE---HHHHHHHHHHHH-----EEEE---HHHHHHH-----EEE------HHHHHHHHH---EEEEEE----HHHHHHHHHHEEEE</t>
  </si>
  <si>
    <t>---EEEEEEE-----HHHHHHHHHHHHHH----EEEEE------HHHHHHHH-----HHHHHHHHHHHHHHHHHH-HHHHHH---EEEEE--HHHHHHH--------HHHHHHHH----------EEEEEE--HHH---------------HHHHHHHHHHHHHHHHH----EEEEE----HHHHHHHHHHHHHHH--</t>
  </si>
  <si>
    <t>--------E--E-------------HHHHHHHHHHHHHHH-------EEEE-----HHHHHH---HHHHHH---E-----E---HHHHHHHHHH------EEE---------</t>
  </si>
  <si>
    <t>----------------------------HHHHHHHHHHHHHHHHHHHHHHHHHHHHHHHHHHHHHHHHHHHHHHHHHHHHHHHHHHHHHHHHHHHHHHHHHHHHHH------</t>
  </si>
  <si>
    <t>--EEEEEEEE---EEEEHHHHH------HHHHHHH----EEEE------HHHHHHHHHHHHHHH-------EEEEEEE-----EEE--HHHHHHHH-----EEEEEE----HHHHHHHHHHHHHH-----EEEEEEEE-HHH------HHHH--E--EEEEEEEE------EEEEEEEEE-HHH---EEEE----E-----E-----EE-HHHHHHHHHHHHHHHHHHHHHHH---HHH--EEEE----HHHHHH</t>
  </si>
  <si>
    <t>-EEEEEEE---HHHHHHHHHHHHHHHHHHH----EEEE----HHHHHHH-----HHHHHHHHH--EEEEEE---HHH----HHH-HHHHHHHHHHH--EEEEEEEEE-----HHH----HHHH---EEEEEEE-----------EE----EE------HHHHHHHHHHHHHHHH----EEEEEE-----HHHHHHHHHHHHHH------EEEEEEHHHHHHHHHH-HHH--EEEE-HHHHHHHHHHHH-----HH</t>
  </si>
  <si>
    <t>---------------------EEEEEEEEEEEE--HHHHHHH---------HHHHHHHHHHHHHHHHHHH----------EEEEEEEEE----EEEEEEEEEEEE----HHHHHHHHHHHHHHHHH---------EEEEEEEEEEE------EE---</t>
  </si>
  <si>
    <t>----------------HHHHHHHHHHHHHHHH---EEE-EEE--EEE----EEEEEE--EEEEEEEEEE---HHHHHHHHHHHHHHHHHH----HHHHHHHHHHHHHHHHH-HHHHHHHHHHHH---HHHHHHHHHHHHHHHHHHHHHHHHH------------EEEEEEEEE--EEEEE-------HHHHHHHHHHHH---EEEEE--HHHHHHHHHHHHHHHHH------EEE-------HHHHHHH-----E</t>
  </si>
  <si>
    <t>---------------EEEEE---EEEEEEEE----EEEEEEEEE-----EE--EE--HHHHHHHHHHHHHHH-----EEEEEE-HHH-EEEEEEEE---HHHHHHHHHHHHHHH-------EEEEEEE---HHH-----EEEEEEEEEEHHHHHHHHHHHHH---EEEEEEEHHHH--HHHHHHHH-----EEEEEEE----EEEEEEE--EEEEEEEE---HHHHHHHHHHH----HHHHHHHHHH--------</t>
  </si>
  <si>
    <t>---EEEEE--EEEE---------HHH--------HHHHHHHHHHHHHH--EEEE--EEEE---EEE--------HHHHHHHH---------------EE-HHHHHHHHH----------HHHHHHHHHHHHHHH--EE---------</t>
  </si>
  <si>
    <t>--HHHHHHHHHH--E-EEEEEEE-----HHHHHHHHHHHHHH---EEEE----------HHHHHHHHHHHH----HHHHHHHHHHHHHH----EEEE--HHHHHHH-HHHHHHHHHHH---EEE-----HHH-HHHHHHHHHH--EEE-EE-----HHHHHHHH------EEEE----------------HHHHHHHH------EEEE-----HHHHHHH----EEEE-HHHHHHHH----HHHHHHHHHHHHE-</t>
  </si>
  <si>
    <t>---HHHHHHHHHHHHHHHHHHHHHHHHHHHHHHHHHHHHHHHHHHHHH------------HHHHHHHHHHHHHHHHHHHHHHHHHHHHHHHHHHHHHHHHHHHHHHHHHHHHHHHHHHHHHHHHH----------HHHHHHHHHHHHHHHHHHHHHHHHHHHHHHHHHHHHHHHHHHHHHHHHHHHHHHHHHHHHHHHHHHHHHHHHHHHHHHHHHHHHHHHHHHHHHHHHHHHHHHHHHHHHHHHHHHHHHHHH</t>
  </si>
  <si>
    <t>-EEEEE---HHHHHHHHHHHH-----EEEEE---HHHHHHHHHHHH--HHH----EEEEE-HHHH----EEEE-----------HHHHHHHHHHHHHHHHHHHHHH----EEEE----HHHHHHHHHHHH---HHHEEE---HHHHHHHHHHHHHHH---HHHEE--EEE------EE-HHH-EE--EEHHHHHHH------HHHHHHHHHHHH-HHHHHHHHH----HHHHHHHHHHHHHHHH---EEEEEEEE</t>
  </si>
  <si>
    <t>-----------EE--------------HHH-EEE----EEEEEEEEE--EEE-E-EEEE---EEEEEEEE----EEEEE-----EEEE-E-EEEEEEEE----EEEEEE-------EEEEEEE-</t>
  </si>
  <si>
    <t>------EEEEEE-----HHHHHHHH-HHHHH---EEEEE---------HHHHHHHHHHHHHH---EEEE-------HHHHHHHHHHHHHH---EEE-E--EEEE---EEEEEE--EEE-----E-----EEEHHHHHHHHHHHHH-----EEEEE---E-E---E---EHHHHHHHHHH---EEEE-----EEEEE--EEEEE--EHHH-EEEEEE----EEEEEE--</t>
  </si>
  <si>
    <t>-EEEE--E---E--------HHHHHHHHHH----EEEE----HHHHHH------EEEHHH-EEEEE--------EEE--EEEEE----HHHHHHHHHHHHHHH-----EHHHE-HHHHHHHH---HHHHHHHH-----EEE------HHHHHHHHHH---EEEE----EEEE----HHHHHHHHHH----HHHH--EEEEE--HHHHHHHH---EEEE----------EE-----HHHHHHHHHH----------</t>
  </si>
  <si>
    <t>-EEEEEEE----HHHHHHHHHH-----EEEEEEEEEEEEEEE-------EEEEEEEEEEEE--EE-HHHHHHHHHHHHHHH-------EEEEEEE--EEEE----EE---------</t>
  </si>
  <si>
    <t>-------------------------EE-HHHHHHHH---HHHHHHHHHHH-----EE-----EEEEHHHHHHHHHHHHHHH----HHHHHHHHH-----HHHHHHHHHHHHHH--HHHHHHHHHHHHHH--HHHHHHH-HHHHHHHHHHHHH-----HHHHHHHHHHHHHHHHHHHHH--------EEEE--------HHHHHHHHHHHH----EEEEE----HHHHHHHHHHH---EEEEE----HHHHH----</t>
  </si>
  <si>
    <t>--EEEEEEEE---HHHHHHHHHHHHHH----EEEEEE---HHHHHHH-----HHHHHHHH---EEEEEE-------------HHHHHHHHH---EEEEEEE-----------EEEEEEE---------EEEE--EEEEEEEEEHHHHHHHHHHHHHHHH-----EEEEEE-------HHHHHHHHHHHHHHH----EEEEEEHHHHHHHHHH-HHH--EEEE---HHHHHHHHHHHH-------EEEEE----EE</t>
  </si>
  <si>
    <t>----------------------EEEEEE---HHHHHHHHHHHHHHH--EEEEEE--HHHHHHHH----------EEEE--HHHHHHHHH---E----HHHH-------------EEEEEEEEEEEE------HHH----HHHHHHHHHHH-----EEE----HHHHHHHHHHHHHH-HHHHHHHHHHHH----EE---HHHHHHHHHH----EEEEEHHHHHHHHH-----EEE------HHH-EEEEEEEEE--</t>
  </si>
  <si>
    <t>------EEEEEE--HHHHHHHHHHHHHHH----EEEE---HHHHHHHHHHHHH----EEEE-----HHHHHHHHHHHHH----EEEE------------E-EEEE------HHHHHHHH--E-------EEEEEE-HHHHHHHHHHHHHH----EE-----HHHHHHHHHHHHHHHHHH--HHHHH--HHHHHHHHH---HHHHHHHHHHH-</t>
  </si>
  <si>
    <t>--HHHHHH---EEEEEEE--EEEEEE---HHH-E-HHHHHHHHHHHHHH-------EEEEEEHHH--E--E-HHHHHHHHH-HHHHHHHHHHHHHHHHHHHH----EEEEE--EEE-HHHHHHHH--EEEEE---EEE--HHHH-------HHHH-HHHH-HHHHHHHHHH---EEHHHHHHH----EEE-HHHHHHHHHHHHHHHH---HHHHHHHHHHHHHHHH--HHHHHHHHHHHHHHHH-HHHHHHHHHH</t>
  </si>
  <si>
    <t>-----------------------------------------HHHH-------HHHHHH--------HHHHH-----HHHHHHHHH---HHHHHH------HHHHHHH-----HHHHHHHHHHHH---HHHHHHHHHH--HHHHHHH-----------HHH-E----EE----EHHHHHHH------------E-EEE----EE--E-EHHHH-------E-----E-----EE----HHHHHHHHHH----EEEE</t>
  </si>
  <si>
    <t>-------HHHHHHHHH----EEE-HHHHHHHHH-----EEEEEE-------EHHHHHHHHHHHHHHH---EEEEEE-------------------------HHHHHHHHHHH----------EEEEE-HHHH---EHHHHHHHH---EHHHH---HHHHHHHH-----EHHHH-HHHHHHHHHHHH---EEEEEHHHHHHHHHHHHHHHH------EEEEE---E------E--HHH----E----HHHHHHHHH</t>
  </si>
  <si>
    <t>---HHHHHH------------E---E------HHHHH----HHHHHHHHHHH-EE--EEE--EEE--EE-------HHHHHHHHHHHHH---HHHH--------HHHHHHHH-----HHHHHHHHHH----</t>
  </si>
  <si>
    <t>-------------EEEEEEE-----HHHHHHHHHHH-------EEEEE-------EEEEEEE----HHHHHHHHHHHHHH---EEEEEEE--</t>
  </si>
  <si>
    <t>--------HHHHH-------E-HHHHHHHHHHH-------EEEEEEEE------HHH--EEEE-----------EEEE---HHHHHHHH----EEE---HHHHHH-------EEEE-HHHHHHHHHHHHHHHHHH----------E---HHHHHHHHH---EEEE-----EEEEEEEE----HHHHHHHHHHHHHHHHH----------EEEEEEE------EEE----</t>
  </si>
  <si>
    <t>--------EE--------------HHH--EE----EEEEEEE-----------------EEEEEEE----------------------EE--EE-------EE------------------EE---</t>
  </si>
  <si>
    <t>------------------------------HHHHH-HHHHH-------HHHHHHHHHHHHHHHH---------EEEEEE------HHHHHHHHHHHHH--HHHEEEEEHHH------HHHHH-------------HHHHHHHH----EEEEE------HHHHHHHHHHHHH-EEE-----EEE----EEEEEE---HHHHHHHHHH---HHHHHHHHHHHH-----HHHH----EEEE-----HHHHHHHHHHHH</t>
  </si>
  <si>
    <t>---EEEEEEEE--EEEEEE--------EEEE----EEEEEEEE---EEEEE---HHH-----EEEE------EEE-------EEE-------------------------------EEEEE------EE----EEEEE------EEEE------EEEEEE---EEE------EEE----EE---EEE-------EEEE-----E-----HHHHHH---E---EEEEE------HHHHHHHHHHH----EEEEE--</t>
  </si>
  <si>
    <t>--------------HHHHHHHHHHHHH----HHHHHHHHHHHHH------HHHHHHHHHHH------HHHHHHHHHHHHHHHH----E-----HHHHHHHHH----HHHHHHHHHH------HHHHHHHHHHH----E-HHHHHHHHH-------HHHHHHHHHHH--</t>
  </si>
  <si>
    <t>--------EEEE--------------HHHHHHHHH---EEEEE----HHH---HHHHH----EEE----------EEE------HHHHHH-----EEEE-------HHHHHHHHH---EEEEHHH----HHHHHH-HHHHHHHHHHHHHHHHHHHH-------EEE--EEE---EEEEE---HHHHHHHHHHHH---EEEEE---HHHHHHHH----EE-------E-HHH-E----HHHHHHHHHHHHHHHH--</t>
  </si>
  <si>
    <t>-----------HHHH-HHHHHHHHHHHHHHH-------EEEEE-----HHHHH----EEEEE---HHHHHHHHHH----EEE-------------EEEEEEE--------HHHHHHHHHHHEEEEEEEEEEEE----HHHHHHHHHHH-----HHH-----HHHHHHHH----EEEEE----------HHHHHHHHHH------EEEEEE-</t>
  </si>
  <si>
    <t>---------------------EEEEEEEEE----HHHHHHHHHHHHHHHHHHH----EEEEEEEEE--EEEEEEEEE------HHHHHHHHHHHH----HHH-------EEEEEEEEE---------E-HHHH------HHH-E-----EEEEEEEE--------HHHHHHHHHHHHHHHHHH------EEEEEEEEEEEEEE--EEEEEEEEEEEEEE-----HHHHHHHHHHH-HHHH--HHH--E--EEEEE</t>
  </si>
  <si>
    <t>---EEEEE---E--HHH-----EHHH-EE--EE-HHHHHHHHHH---EEEEE-----------EEE-----HHHHHHHHHH----EEEEEE-------HHHHHHHHHH-----EEEEEEEHHHHHHH--------EEE--EEEEE--EEEEEHHHH---HHHHHHHHH----HHHHHHHH-HHHHHHHHH----HHHHHHHHHHHH---EEEEE---HHH------HHHH--</t>
  </si>
  <si>
    <t>---------EEEEEEE---EEEEEEEEE---HHHHHHHHHHHHHHHH--EEEEEEEEE--------E---E--EHHHHHHHH----EEE------EEEEEEEEE---EEEHHH---E--EEE-----EEEEE----EEEEEEEEEEE--EE-HHH---------EE--EE---EEEEEEEEEEE-------EEEEEEEEEE-----HHHHHHHHHHHHHHHHHHH----E-------------------------</t>
  </si>
  <si>
    <t>---------HHHHHHH-E------EHHHHHHHHHHHHHHHHHH--HHHHHHHHHHH---HHHHHHHHHHHHHHHHHHH--HHH--------------------------HHHHHHHHHHHHHHH----HHHHHHHHHH---E--E---HHHHHHHHHHHHH---HHHHHHHHHHHHHHHHH--------------HHHHHHHHHHHHHHHHHH----------------HHHHHHHHHHHHHHHHH------EEE</t>
  </si>
  <si>
    <t>----HHHHHHHHHHHHHHHHHHH-------HHHHHHHHHHHHHHHHHHHHHHHH-----HHHHHHHHHHHHHHHHHHHHHHHHHHHHHHH----------</t>
  </si>
  <si>
    <t>----HHHHHHHHHHHHH------HHHHHHHHHH-----HHHHHHHHHHHHHHHHHH----HHHH--HHH----HHHHHHHHHHHHHHHHH------------------HHHHHHHHHHHHHH---HHHHHHHHHHHHHH-----HHHHHHHHHHHHHHHHHHHHHHHHHHHHHHHH--HHHHHHHHHHHHHHHHHHHHH-----HHHHHHHHH--HHHH-------------</t>
  </si>
  <si>
    <t>--EEE--HHHHHHHHHHHHHHHHHH-E--E-HHHHHH--HHHHHHHHHHHHH------EEEEEE-----EEEEEEEEE----------EEEEEEEE-HHH----HHHHHHHHHHHHHHH----EEEEEEE---HHHHHHHHH---EEEEEEEEEE--EEEEEEEEEEE------</t>
  </si>
  <si>
    <t>---EEEEE----HHHHHHHHHHHH---EEEEEE---HHHHHHH--EEEE-------HHHHHHHHHHHH----EEEE--------------HHHHHHHHHHH-HHHHHHHHHHHHHHHHH--EEEEEE--HHH---------HHHHHHHHHHHHHHHHHHHHHHHH-EEEEEEEE--E-----HHHH--HHHHHHHH--------E-HHHHHHHHHHH--HHH------EEEE---HHH-</t>
  </si>
  <si>
    <t>---EEEEEEEEEEE---HHHHHHHHHHHHHHH---EEEEEEEEEEEEEE--EEEEEEEEEEEEEE----</t>
  </si>
  <si>
    <t>--HHHHHHHHHHHHHH--HHHH----EEEEE----E-------E--EEEE-----E--E--HHH--EEEEEHHHHHHH------HHHHHHHHHHHHHHHHHHHHH-------------------------</t>
  </si>
  <si>
    <t>--EEEEEEEE--EEEEEEEE----EEEEEE------HHHHHH-----HHH-EEEEE--------------------HHHHHHHHHHHHHHHHHHHHHHHHHHH---EEEEEE-HHHHHHHHHHH-------EEEE-----------------HHHHHHHH--HHH-HHHH----EEEEEE-------HHHHHHHHHHHHHH-----EEEEEE--------HHHHHHHHHHHHHHHH--</t>
  </si>
  <si>
    <t>--EEEEEEEEEE------EEEEE-HHHHH--EEEEE---EEEEEEEEEE--EEEEEE-----HHHHHH----EEEEE--------</t>
  </si>
  <si>
    <t>--HHH--HHHHHHHHHHHHHHHHHHH-HHHHHHHH-HHHHHH-HHHHHHHHHHHHHHHHHHHHHHHHHHHHHH-----HHHHHHHHHHHHHHHHHHHHHHHHHHHHHHHHH--HHHHHHHHHHHHHHHHHHHHHHHHHHHHHHH--------HHHHHHHHHHHHHHHHHHHHHHHHH--</t>
  </si>
  <si>
    <t>------HHHHHHHHHH------------EE--HHHHHHHHHHH------EEEE-----HHHHHHHH----EEEEE--HHHHHHHHHH-----EEEEE--HHH--HHH----EEEEEEE-----HHHHHHHHHH--EEEEEEEEEHHHHHHH----------HHHHHHHHHEEEEEEEEE-HHHEE------EEEEEEEE------HHHHHHHHHH-------HHHHHHH----HHHHHHHHHH--------HHH-</t>
  </si>
  <si>
    <t>-EEEEE-----HHHHHHHHH-----EEEEE----HHHHH-----EEEE----------------HHHH-----EEEE-HHHHHHHH----EEE------EEEEE--EE--HHH-------EEEEE---EEEE-----EEEEE-------EEE-----EEEE-E---------HHHHHHHHHHH--------HHHHHHHHHHHHHHHH---EEEEEE---HHHHHHHHHHHHH--EEEEEEEE-------HHHHHH</t>
  </si>
  <si>
    <t>---------------HHHHH--HHHHHHHHHHHHHHHHHHHHHHHHHHHHH------HHHHHHH------HHHHHHHHHHHHH-HHHHHHHHHHHHHHHHHH------HHHHHHHHHHHHHHHHHHHHHHH-------------E---HHHHHHHHHHHHHHHHHHHHHHHHHHHHHHH-------HHHHHHHHHHHHHHHHHHHHHHHHHH-HHHHHH----EE-HHHHHHHHHHHH-HHHHHHHHHHHHHHHH</t>
  </si>
  <si>
    <t>----------------HHHH--HHHHHHHHHHHHHHHHHHHH-HHHHHHHH------HHHHHHH------HHHHHHHHHHHHH-HHHHHHHHHHHHHHHHHHH-----HHHHHHHHHHHHHHHHHHHHHHH-------------E---HHHHHHHHHHHHHHHHHHHHHHHHHHHHHHH-------HHHHHHHHHHHHHHHHHHHHHHHHHH-HHHHHH----EE-HHHHHHHHHHHH-HHHHHHHHHHHHHHHH</t>
  </si>
  <si>
    <t>-----HHHHH----HHHHHHHHHHHHHH-----EE-----------HHHHHHHHHHHH------------HHHHHHHHHHHHHHH-----HHHEEEE-HHHHHHHHHHHHH-----EEEEEE----HHHHHHHH---EEEEEE--HHH-----HHHHH------EEEEEEE-----------HHHHHHHHHHHHHH--EEEEE------E-------HHH-----EEEEEE-------HHH--EEEE--HHHHHH</t>
  </si>
  <si>
    <t>--EEEEEE-HHHHHHHHHHHHH-HHHH----EEE-HHHHHHHHHHH----EE-------HHHHHHHHHH---EEEEEEE---------HHHHHHHHHHHHH----EE--HHHHHHHHHHHHH----</t>
  </si>
  <si>
    <t>---------HHHHHHHHHHHHHH--HHHHHHHH-----E--E--------------HHHHHHHHHHHHHHHHH---E---EEEE---HHHHHHHHHHH-----HHHHHHH-HHHHHHHHHHH----HHHH--HHHH-----EEEEEEE---HHHHHHHHHHHHHHHH---EEEE--EEEEE----EE--HHHHHH-EEEEEEEEEEEEEEE--HHHH----EEEEEEE--HHHHHH---EEE-----EEEEEE--</t>
  </si>
  <si>
    <t>------------------HHHHHHHHHHHHHHHH---EEE-EEE--EEE----EEEEEE--EEEEEEEEEE---HHHHHHHHHHHHHHHHHH----HHHHHHHHHHHHHHHHH-HHHHHHHHHHHH---HHHHHHHHHHHHHHHHHHHHHHHHH------------EEEEEEEEE--EEEEE-------HHHHHHHHHHHH---EEEEE--HHHHHHHHHHHHHHHHH------EEE------HHHHHHHH----</t>
  </si>
  <si>
    <t>----E--EEEEEEE------EEEEEEEEE--EEEEE------HHHHHHHHHHHHH----HHH--EEEE----HHHH--HHHHHH---EEEEEHHH---HHHHHH-----HHHHHHHHHH-------------HHHHHH---------EEE----EEEE--EEEEEEE--------EEEEE----EEEEE--------------------HHHHHHHHHHHHH-----EEEE-----E--HHHHHHHHHHHHHHHH</t>
  </si>
  <si>
    <t>-----EEEEEEEEEE------HHHHHHHHHHHHHHH-----------EEEEEEEE--EEEEEEEE--HHHHHHHHHHHH-----EEE---EEEEEEEE-------EEEEHHHH-------EEEEEEEEEE-EEE--EEE----HHHHHHHHHHHHHHH------HHHHHHHHH--EEEEEEEEEEE-------EEEEEEEEEE-----HHHHHHHHHHHHHHHHH-----HHH----EEEE--</t>
  </si>
  <si>
    <t>--HHHHHH-----EEEEEE-----HHHHHHHHHHHHHHHHH---EEEE--------HHHHHHHHHHHHH----EEEEE------HHHHHHHHHHHH-----EEEE---------------------HHHHHHHHHHHHHHH-EEEEEE----------HHHHHHHHHHHHHHH--EEEEEE---HHHHHHHHHHHHH------EEEEE-----HHHHHHHHHHH--EEEHHHHHHHHHH---HHHHHHHHHHHHH</t>
  </si>
  <si>
    <t>---------------------------HHHHHHHHHHHHHHHHHHHHHHHHHHHHHHHHHHHHHHHHHHHHHHHHHHHHHHHHHHHHHHHHHHHHHHHHHHHHHHHH----------------HHHHHHHHHHHHHHHHHHHHHHHHHHHHHHHHHHHHHHHHHHHHHHHHHHHHHHHHHHHHHHHHHHHHHHHHHHHHHHHHHHHHHHHHHHHHHHHHHHHHHHHHHHHHHHHHHHHHHHHHHHHHHHHHHHHH</t>
  </si>
  <si>
    <t>----------------HHHHHHHHHHHHHHHH---EEE-EEE--EEE----EEEEE-------EEEEEE---HHHHHHHHHHHHHHHHHH----HHHHHHHHHHHHHHHHH-HHHHHHHHHHHH---HHHHHHHHHHHHHHHHHHHHHHH--------------EEEEEEEEE--EEEEE-------HHHHHHHHHHHH---EEEEE--HHHHHHHHHHHHHHHHH------EEE-------HHHHHHH-----E</t>
  </si>
  <si>
    <t>-EEEEEEEEE--------------HHHHHHHHHH-HHHHHHHHHHHHH------EEEEE-HHHHHHH--HHHHHHHHHHHHHHHHHHHHHHHHH-----HHHHHHHHHHHHHHHHHHHH----HHHHHHHHHHH--EEEEEE----E-HHH---HHHHHHHHHHHHHHHHHHH-----EEE-HHH-E---EEE---------EEE--HHHHHHH----EEEE-HHHHH-------------------HHHH--EE</t>
  </si>
  <si>
    <t>-EEEEEEE----HHHHHHHHHHHHHHH----EEEEEEE---------HHHHHHHHHHHHHHH---EEEEEEE--------HHHHHHHHHHHHHH-EEEEEEE------HHHHHHHHHHHHHHHHH---------------EEEEE---------EEEE-HHHHHHHHHHHH--HHHH----------HHHHHHHHHHHHHHHHH-----EEEEE----EE-------</t>
  </si>
  <si>
    <t>--EEEEEEEEEEE---HHHHHHHHHHHHHHH---EEEEEEEEEEEEEE--EEEEEEEEEEEEEE----</t>
  </si>
  <si>
    <t>-----------HHHHHHHHHHHHH--E-EEE--EEE------EEEEEE----EEEEEEE---HHHHHHHHHHHHHHHHHHHH--HHHHHHHHHHHHHHHHH-HHHHHHHHHHHH---HHHHHHHHHHHHHHHHHHH--HHH---EEE--E---EEEEEEEEE---EEEE-----HHHHHHHHHHHHHH----EEEE------HHHHHHHHHHHH-------EEE-------HHHHHHH-----EEEEE--HHHHH</t>
  </si>
  <si>
    <t>-EEEEE----HHHHHHHHHHH----EEEEE-------HHH------EE------HHHHHHHHHHH---EEEE------HHHHHH-HHHHHHHH-HHHHHHHHHHHH----EEEEEEEHHHHH--------E----------HHHHHHHHHHHHHHHHHHHH---EEEEEE-EEE----------HHHHHHHHHHHH---EEEE----------EE-EEEHHHHHHHHHHHHHH--EEEEE-----EEHHHHHHHH</t>
  </si>
  <si>
    <t>---E-EEE------EE----------EEEE------EE----E--E-E--E------------EE-------EEE---------------HHHHHHH---E---------------E---E--------------E-EEE--EEE-----------EEE------E-------EE----E----EEE---------EE-------------------------EE----------HHHHHHH-------EEEEE-</t>
  </si>
  <si>
    <t>------EEEEEEEEE------HHHHHHHHHHHHHHHH-HHHHHHHHH------EEEE-------------EEEEEEEE--HHHHHHHHHH---------------EEEEEEE---------EE--HHHHH------EEEEEEEEEE-EEE-------EEE----HHHHHHHHHHHHHHH------HHHHHHHHHHHHHHEEEEEEEEEEEEEEEE--EEEEEEEEEEEEEE----HHHHHHHHHHHHHHHHH---</t>
  </si>
  <si>
    <t>--------HHHEEEEEEEE-----HHHHHHHHHHHHH-------------------------------EEEEEE--EEEEEE----------HHHHHHHH--EEEEEEE---E----HHHHHHHHHH----EEEEEE--------HHHHHHHHHHHH---EEE-EEEE--HHH--EEEE----EEEEE-------EEEE---HHHHHHHHHHHHHHHHHHH---HHHHHHH-------HHHHHHHHHHHHH----</t>
  </si>
  <si>
    <t>--HHHHHHHHHHHHHH--EEEEEEEE---EEEEEEEE--EEEEEEEEE--HHHHHHHHHHHH-----------EE--EEEEE--EEEEEEEEEE-E----EEEEE--EEHHH----------HHHHHHHHHHH----EEEEEE------HHHHHHHHHHHH------EEEEE----EE---EEEEE-EHHH-E-HHHHHHHHH-----EEEE-----HHHHHHHHHHHH---EEEEEE----HHHHHHHHHH---</t>
  </si>
  <si>
    <t>-HHHHHHHHHHHHHHHHHHHHHHHHHHHHHHHHHHHHHHHHHHHHHHHHHHHHHHHHHHHHHHHHHHHHHHHHHHHHHHHHHHHHHHHHHHHHHHHHHHHHHHHHHHHHHHHHHHHHHHHHHHHHHHHHHHHHHHHHHHHHH--------------HHHHHHHHHHHHHHHHHHHHHHHHHHHHHHHHHHHHHHHHHHHHHHHHHHHHHHHHHHHHHHHHHHHHHHHHHHHHHHHHHHHHHHHHHHHHHHHHHHH</t>
  </si>
  <si>
    <t>------------------EEEEEE-------HHHHHHHHHHHHHH----EEEEEE----HHHHHHHHHH----EEEEEHHHHHHHHH--------------EEEEEEEEEEEEEEEEE-------HHHH---EEE------HHHHHHHHHHHH----HHH--EEE---HHHHHHHHH-----EEEEEE----HHHHHHHHH--EEE----HHHHH---------EEEEE----E--E---EEEEEEEEEEEEE--</t>
  </si>
  <si>
    <t>----------EEEEE----EEEEEEEEE----HHHHHHHHHHHHHH---EEEEEEEEE------------E---HHHHHHHHH---EEE------EEEEEEE-----EEEHHH---E--EEE-----EEEEE------EEEEEEEEE--EE-HHHH--------EE--EE---EEEEEEEEEE---------EEEEEEEEE-----HHHHHHHHHHHHHHHHH--------------------------------</t>
  </si>
  <si>
    <t>-EEEEEEE-HHHHHHHHHHHHH-----EEEEEEEEE-------------------EEEEEEEEEE-HHHHHHHHHHHHHH---------EEEEEE--EEEE-----EE--------</t>
  </si>
  <si>
    <t>--EEEEEE-----HHH----E--E-HHH-E-HHH-EHHHHHHHHH-----HHHEEEEEEHHHHHHHHHH----EEEEE----HHHHHHHHHHHHHHHH---EEEEEE---EE--HHHHHHHHHHHHHH-----EEEEEE----------EEEEEEEE--EEEEEEEE----HHHHHHHHH---EEEEEEEEE-HHHHHHHHHHH-HHHHHHHHHHH----HHHHHH------HHHH-HHH---EEEEEE---EE-</t>
  </si>
  <si>
    <t>-EEEEEE-------EEEEEE-----HHHHHHHHHHHH-----EEEEEE------EEEEEE--HHHHHHHHHHHHHH----EEEEEE-----HHHHHHHHHH-----EEEEEE---EEEEEEEE--EEEEEEEEE-----EE--HHHHHHHHHHHHHH----</t>
  </si>
  <si>
    <t>----EEEEEEEEE-----EEEEEEE-----EEEEEEE----EEEEEEEE----EEEEEEEEEHHH-EEEEE--EEE------HHHHHHHHHHHHH-EE---EEE---E------E--EEEEEEE---EE-----------EEEEEEEHHHHHHHHH------HHHHHHHHHHHHHHHHH---</t>
  </si>
  <si>
    <t>---EEEEEEEE-----EEEEEEEE---EE-EE------EEEEE---------EE-EE---EE--HHHHHHHHHHHHHHHHHHHHHHHH-----------EEEEEEE------EEE----EEEE------E--HHH-HHHHHHHHHHHHHHH-------HHHHHHHHHHHHHHHHHHHHHH------EE----E---------EE---HHHH-----HHH-----HHHHH----HHHHHHHHHHHHH-EEE--EEE</t>
  </si>
  <si>
    <t>--------EEEEEEE------HHHHHHHHHHHHHHHHHH-----EEEEE---EEEEEE----HHHHHHHHHHHH----EEEEEE------E-HHHHHHHHH------HHHHH--E--HHHE----EEHHHEEEEEEEE-----EEEEEEE-HHHHHHHHHHHHH----EEEEEE--EEEE--E--------EEEE-----HHHHHHHHHHHHH------EEEEEEEE--</t>
  </si>
  <si>
    <t>-HHHHHHHHHHHHHHHHHHHHHHHHHHHHHHHHHHHHHHHHHHHHHHHHHHHHHHHHHHHHHHHHHHHHHHHHHHHHHHHHHHHHHHHHHHHHHH---HHHHHHHHHHHHHHH-----EEEE----HHHHHHHHHHH--EEEE------EEEEE------EEEEEHHHHHHHHHHHHHHHHHHHH--</t>
  </si>
  <si>
    <t>-HHHHHHHHHHHH---EE-------EEE--HHHHHHHHHHHHHH---EEEEEEEEE-----------EEEEEEEE---E---E---EEEEEEEE-----EEE--------HHHHHHHHHHHH--EEE-------</t>
  </si>
  <si>
    <t>----HHHHHHHHHHHHH------EEE-------HHHHHHHH---HHHEEEEEEEEE---EEEEEEE----E-HHHHHHHH---EEE--HHHHHHHH-----------------EEEEHHHHH---EEEE-----EEEEE-HHHHHHHH--EEE--E--</t>
  </si>
  <si>
    <t>---------EEEE--HHH---EEEEEEEE----EEEEEEE----EEEEEE-HHHEEE-</t>
  </si>
  <si>
    <t>--------------HHH----HHHHHHHHHHHHHHH-HHHHHH-------EEEEE------HHHHHHHHHHH----EEEEEHHHHHH----HHHHHHHHHHHHH-----EEEEEE-HHHHH-----------HHHHHHHHHHHHHHH-------EEEEEEE--HHH--HHHH------EEEE-----HHHHHHHHHHHH----E-----HHHHHH------HHHHHHHHHHHHHHHHH-----E-HHHHHHH--</t>
  </si>
  <si>
    <t>---EEE------HHHHHHH----HHHHHHHH-----------EEE----------------------------------------------------------------E-----HHHHHHHHHE--E--------HHHHHHHHHHHHHH---------HHHHHHH--E--------EEEE--------EEEEEEE--EEEEE-----EEEEEE---HHHHHHEEEEE----------------</t>
  </si>
  <si>
    <t>------------HHHHHHHHHHHHHHHHHHHHHHHHHHHHHHHHHHHHHHHHHHHHHHHHHHHHHHHHHHHHHHHHHHHHHHHHHHHHHHHHHHHHHHHH----------------HHHHHHHHHHHHHHHHHHHHHHHHHHHHHHHHHHHHHHHHHHHHHHHHHHH-----------------------------------------HHHHHHHHHHHHHHHHHHHHHHHH------------</t>
  </si>
  <si>
    <t>----EEE------E--HHHHHHHHH--------EEEEE----EEEEEEEE-----EEEEEEEE---------EEEEEE-----HHHHHHHHHHH----EEEEEE----------HHHHHHHHHHHHHHHHH-------EE---EEHHH------EEEE-------HHH-------EEEEE-------HHHHHHHHHH-EEEE--------HHHHHHHHHHHH-HHH--</t>
  </si>
  <si>
    <t>-------HHHHHHHHHHHH---HHHH-HHHHHHH--HHHHHH------HHHHHHHHHHHHHHH----------EEEEEE------HHHHHHHHHHHHH--HHHEEEEEHHH-----HHHHHH-------------HHHHHHHH----EEEEE-HHH--HHHHHHHHHHHHH-EEE-----EEE----EEEEE----HHHHHHHHHH---HHHHHHHHHHHHHHH--HHHH----EEEE-----HHHHHHHHHHH-</t>
  </si>
  <si>
    <t>--------EEEEE-------EEEE--EEEEEEE--HHHHHHHHH-------EEEEE--HHHHHHHHHHHHH----EEEE---------EEEEHHHHHHHH---</t>
  </si>
  <si>
    <t>--EEEEEE------HHHHHHHHHHHHHHHH-----EEEEEEE--EEEEEE------HHHHHHHHH-----------EEEEEEE-----HHHHHHHH---HHHHHHHHH---EEEEEE------EEEE---HHH--------EEEE---EEEEE--EEEE----EEE--EEEEEE----E-------E------EEEEEE-----------E---------EEEEEEE-----EEE-------------------H</t>
  </si>
  <si>
    <t>----EEEE-----HHHHHHHHH------EEE--HHHH----EEEE----HHHHHHHHHH--HHHHHHHHHH----EEEEE-HHHHHHEEEE-----------EEEEEE---------EEEEEEEE---EEEEEEEE---EEEEE----EEEEEE--EEEEEEE--EEEE---HHH----HHHHHHHHHH--</t>
  </si>
  <si>
    <t>-EEEEEEEEE--EEEEE---------EEE-------EEEEEEE--EEEEE-----E-------EEE-----EEEE-------E-------HHHHHHH---E--------------EE--EE-------E----EEEEEEE--EEEEEE------EEEEEE-----EE---EEEEEE--EEEE--EEEE------EEEE-----E-----HHHHHH---E--------------HHHH-----------EEEEE--</t>
  </si>
  <si>
    <t>---------------------EE------EE----EEEE------EE---EEE-----EEE---EEEEEEE-HHH-EEEEEEE--</t>
  </si>
  <si>
    <t>----EEEEEEE----------E--E--E----E----------EEEEE--------------EE-------E---E-------EEEEE---EEEEE-----EEEEE-----EEEEE--------HHHH---------EEE------EEEEEEEE-----EEEE--HHH-HHHHHHHH-----EE----------EEEEEE-----EEEEEE-------HHH-----HHHHHHH----EEEEEEE----HHHHHHH</t>
  </si>
  <si>
    <t>-EEEEE---HHHHHHHHHHHHH----EEEEE---HHHHHHHHHHHH--HHH----EEEE--HHHH----EEEE-----------HHHHHHHHHHHHHHHHHHHHHH----EEEE----HHHHHHHHHHHH---HHHEEE---HHHHHHHHHHHHHHH------EE--EEE------EE-----EE--EEHHHHH--------HHHHHHHHHHHH-HHHHHHHHH----HHHHHHHHHHHHHHH----EEEEEEEE</t>
  </si>
  <si>
    <t>---------------------EEEEE--HHHHH-------EEEEEE-----------------HHHHHHHHHHHHHHHHHHHHHHHEEEEEEEEEEE--EEEE------EEEE-HHHHHHHHHHH---EEEEEEEEE-----------------------------EEEEEEEE---------HHHHHHH---HHHHHHH---EE----------------HHHHHHHHHHH-----EEEE------HHHHHHHH</t>
  </si>
  <si>
    <t>--HHH----HHHHHHHHH-------HHHHHHHHHHH----EEEE------HHHHHHHHHHHH------------EEEE---HHHHHHHHHHHHHH-----EEEE------HHHHHHHHH---EEEE-HHHHHHHHHH---------EEEEE-HHHHHH---HHHHHHHHHH-----EEEEE-----HHHHHHHHHH----EEEE---</t>
  </si>
  <si>
    <t>-EEEEEEE--HHHHHHHHHHHHHH-----EEE--HHH-EEEEEEEEE--HHHHHHHHHHHHHHHHH---EEEEEEEEEEE-------EEEEEEE-HHHHHHHHHHHHHHHHHHHHHHHH----------EEEEEEE-------------EEEEE-EEEEEEEEE----EEEEEEEEEE--------------------</t>
  </si>
  <si>
    <t>-HHHHHHHHHHHHHHHHHHHHHHHHHHHHHHHHHHHHHHHHHHHHHHHHHHHHHHHHHHHHHHHHHHHHHHHHHH-----------HHHHHHHHHHHHHHHHHHHHHHHHHHHHHHHHHHHHHHHHHHHHHHHHHHHHHHHHHHHHHHHHHHHHHHHHHHHHHHHHHHHHHHHHHHHHHHHHHHHHHHH---------</t>
  </si>
  <si>
    <t>---EEEEEE-----HHHHHHHHHHHHHHHHHHH---EEEEE----HHHHHHH-----HHHHHHHHH--EEEE-----HHH----HHH-HHHHHHHHHHH----EEEEEEE-----HHH--E-HHHH---EEEEEEE---HHH-----EE---EEEEEEEEEHHHHHHHHHHHHHHHH----EEEEEE-----HHHHHHHHHHHHHHH-----EEEEEEHHHHHHHHHH-HHH--EEEE-HHHHHHHHHHH-----</t>
  </si>
  <si>
    <t>----HHHHH----HHHHHHHHHHHH--EE-----------HHHHHHHHHH-------------HHHHHHHHHHH---HHHEEEE--HHHHHHHHHHHH-----EEEEEE-----HHHHHH----EEEEEE-EEE--EEE--HHHHH--------EEEEE-----------HHHHHHHHHHHHHH--EEEEE------E------------HHHEEEEEEHHHH--------EEEE-----HHHHHHHHHHH----</t>
  </si>
  <si>
    <t>-EEEEEEEE-HHHHH------HHHHHHHH---E-EE--EEEEE---HHHHHHHHHHHHHHEEEEEEE----------HHHHHHHHH----EE-HHHHHHHHHHHH-------HHHHHHHEE---EEEE--------EEEEEE--EEEEEE---HHHHHHHHHHHHHH----E--EEEEEEEE----HHHHHHHHHHH--E---EEEEEEEE--EEEEEEEEEHHHHHHHHHHHHHH----EEEE----HHHHHHH</t>
  </si>
  <si>
    <t>--EEEEEEHHHHHHHHHHHHHH--EEEEE--HHH---HHHHHHHHHH----EEEE------------HHHHHHHHHHHHHHHHHHHH----EEEEE--------HHHHHH-HHHHHHH-HHHHHHHHHH--EEEEE------HHH-HHHHHHH----EEEEEHHHHHHH------HHHH-----EEEE-E--------E--------HHH--HHH---EEEE------HHHHHHHHHHHH--------------</t>
  </si>
  <si>
    <t>-EEEEEEEEEEEEE------HHHH---EE--EEEEEEEE-----E-----EHHHEEEEEEEEEEEE---HHHHHHHHHHHHHHHHHHHH------EEEEHHH----</t>
  </si>
  <si>
    <t>-EEEEEEEE---HHHHHHHHHHHHH-----EEEEEE---HHHHHHH-----HHHHHHHH---EEEEEE-------------HHHHHHHH----EEEEEEE-----------EEEEEEE-HHH-----EEEE--EEEEEEEEEHHHHHHHHHHHHHHHH-----EEEEEE-------HHHHHHHHHHHHH------EEEEEEHHHHHHHHHH-HHH--EEEE-HHHHHHHHHHHHHH-------EEEEE----EEE</t>
  </si>
  <si>
    <t>-EEEEEEEE---HHHHHHHHHHHH-HHHHHHH-EEEEEEEEE-----------HHHEE----------EEEE-----HHHHHHHHHHHH----EEE--HHHHHH-HHHHHHHHH---EE-HHH-------HHHHHHH---EEEEEEEE--HHHHHHHHHHH----HHHHHHHHHH--------HHHH--HHHHHHHHHHHHHH------HHH-EE-------HHHHHHHHH--EEEEEEEEEEEE--EEEEEEEE</t>
  </si>
  <si>
    <t>----------------EEEEEEEE----HHHHHHHHH--HHHHHHHHHHHHH----EEEEE-------HHHHHHHHHHHHHHH----EEEE---HHHHHHHHHH----EEEEEE-----HHHHHHHHHHHHHH--EEEEE-EE--EE---HHHHHHHHHHHHHHHHH-----HHHEEEE---------------HHHHHHHHHHHHHHH----EEEEEHHHHH----HHHHHHHHHHHHHHHHHH---EEEE-HH</t>
  </si>
  <si>
    <t>-EEEEE---HHHHHHHHHHHHH----EEEEE---HHHHHHHHHHHHHHHHH----EEEE--HHHH----EEEE-----------HHHHHHHHHHHHHHHHHHHHHH----EEEE----HHHHHHHHHHHH---HHHEEE---HHHHHHHHHHHHHHH---HHHEEEEEEE------EEEEEEEEE--EEHHHHHH-------HHHHHHHHHHHH-HHHHHHHHH----HHHHHHHHHHHHHHH----EEEEEEEE</t>
  </si>
  <si>
    <t>-EEEE-------------E--EEEEEEE--EEEEEEE--EEEEE----EEEEEE----HHHHHHHHH-EEEEEE-EHHHHHHHHHHHH-------HHH--EEE-----EEE----EEEEEEEEEEEEE--EEEEEEEEEEEEE-HHHE-----E----E-EEEE--EEE-E----E--</t>
  </si>
  <si>
    <t>----HHHHHHHHHHHHHHHHHHHHHH------------------EHHH-E------HHHHHHHHHHHHHHHH---HHHHHHHHHHHHH----------------HHHHHHHHHHH-----------E-HHHH--HHHHHHH-----HHHHHHHHHH-----HHHHHHHHHHHHHHHHHH----HHHHHH-HHH------HHHHHHH--HHH--------EHHHHHHHHHHHHHH---HHHHHHHHH-----HHHH</t>
  </si>
  <si>
    <t>----EEEE--EEEE--------HHHHHHHHH--------E--HHHHHHHHHHHHHHHHHHHH-----HHHHHHHHHHHHHHH----HHH---E-------HHHHHHHHHHHHHHHHHH-----------HHHHH-----HHHHHHHHHHHHHHHHHHH-HHHHHHHHHHHHHHHHHH----EEEEEE--EEEEEEEHHHHHHHHHHHHHHHHHHHHHHHHHHHEE----------------HHHHHHHHHHHHH-</t>
  </si>
  <si>
    <t>-EEEEEEE----------HHHHHHHHHH--HHHHHHH---EEEEEEE------------------HHHHHHHHHHHHHHHH-----EEEEEEE--HHHHHHHHHHHH-----EEEEE--E-------------HHH-HHHHH-----HHHHHHH----HHHEEEEEE-E--HHHHHHHHHH--EEEEHHHHHHH-HHHHHHHHHHH-----EEEEEEHHHE---------------E-HHHHHHHHHHHHHH--E</t>
  </si>
  <si>
    <t>--------------HHHHHHHHHHHH----HHHHHHHHHHHHHH-----HHHHHHHHH----</t>
  </si>
  <si>
    <t>----------EEEEEEE------HHHHHHHHHHHHHHH--------HHHH---HHHHHH------EEEEEE----EEEEEE----HHHHHHHHHHH-----EEEEEE------HHHHHHHHHHHHH----EEEEEE-HHH---HHHHHHHHHHHHHHHHH---------EEE--HHHHHHHHHH---------HHHHHHHHHHHHHHHH------------EEE--EEEEE---EEEEEEE--E-EE----EEEE</t>
  </si>
  <si>
    <t>-----------------------HHHHHHHHHHHHHHHHHHHH--HHHHHHH------HHHHHHH------HHHHHHHHHHHHH-HHHHHHHHHHHHHHHHHH------HHHHHHHHHHHHHHHHHHHHHHH-------------E---HHHHHHHHHHHHHHHHHHHHHHHHHHHHHHH-------HHHHHHHHHHHHHHHHHHHHHHHHHH-HHHHHH----EE-HHHHHHHHHHHHHHHHHHHHHHHHHHHH</t>
  </si>
  <si>
    <t>----------------------------HHHHHHH-EEEEEE--EE---EEE-----EE-HHHHHHHHHHHH---EEEEEE--HHHHHHHHH-----EEEEEEE--HHHHHHEEE----EEEEEEEEEE-------HHHE--EEEEE---HHHHHHHH---E-EEEEE--HHHHHHHHHH----EEEEEHHHHHHHHHHH-----EEEEEEEEEEEEEEEEE---HHHHHHHHHHHHHHHHH-HHHHHHHHHH--</t>
  </si>
  <si>
    <t>--HHHHHHHHHHHHHHHHHHHHHHH----HHHHHHHHHHHH-----------HHHHHHHHHHHHHHHHHHHH---HHHHH--HHHHHHHHHHHHHHHHHHHHHHHHH----HHHHHHHHH-------HHHHHHHHH------HHHHHHHHHHHHHHHHHHHHHHHHHHHHHH----HHHHHHHHHHHHHHHHHHHHHHHHHHH----------HHHHHHHHHHHHHHHHHHH---HHHHHHHHHHHHH-------</t>
  </si>
  <si>
    <t>----------------------HHHHHHHHHHHHHHHHHHHH--HHHHHHH------HHHHHHH------HHHHHHHHHHHHH-HHHHHHHHHHHHHHHHHHH-----HHHHHHHHHHHHHHHHHHHHHH--------------E---HHHHHHHHHHHHHHHHHHHHHHHHHHHHHHH-------HHHHHHHHHHHHHHHHHHHHHHHHHH-HHHHH-----EE-HHHHHHHHHHHH-HHHHHHHHHHHHHHHH</t>
  </si>
  <si>
    <t>---------HHH---EEEE---HHHHHHHHHHH-EEEEEEE-HHH--EEEEEE--EEEEEE-----HHHHHHHHHHHHH----EEEEEEEEEE---------EEEEEEEEEE-HHHHHH-----------HHHHHHHHHHHHH----EEEEEEEEE-------HHHHHHHH---EEEEE--HHHHHHHHHHH--EEEEEEEEEEE--------HHHHHHHHHHHHHHHHHHH---</t>
  </si>
  <si>
    <t>-EEEEE-------HHHHHHHHHHHHHH---EEEE---HHHHHHHHHH------EE-------EE---HHHHHHHHHHH--HHHHHHHHHHHH----EEEEE--HHH-EEE-E-------------------EE---EE-HHHHHHHHH---EEEEE--EEE----EEEE-HHHHHHHHHHHH---EEEEEE-----E--------E--EE-HHHHH-HHHH----HHHHHHHHHHHHHHH-----EEEEE-----</t>
  </si>
  <si>
    <t>--EEEEE-------HHHHHHHHHHHHH----EEEEEEEEE----------HHHHHHHHHHHHHHHHHH-------EEEEEE--HHHHHHHHHHH------EEEEEE------HHHH--HHHHHHHH---EEEEE----</t>
  </si>
  <si>
    <t>--HHHHHHHH------HHHHHHHHH-----HHH------------EE-----EEEEE-------HHHH-------HHHHHHHHHHHH---E------------E--EEEEE------HHH---HHHHHHHHHHHHHHHH------EEEEE-HHHHHHHHHHH-------------EEEE---EEEEEE----HHHHHH----HHHHHHHHHHHHHH---</t>
  </si>
  <si>
    <t>--EEEEEEEE--EEEEE--------EEEEE----EEEEEEEEE--EEEEEE-----------EEEEEEEE-EEEE-------EE-----EHHHHHHHH--E---------------EEEEE------EE----EEEEEEE--EEEEEE------EEEEEE---EEE------EEE----EE---EEEE--------EEE----EE----HHHH----EE---EEEE-------HHHHHHHHHHH----EEEEEEE</t>
  </si>
  <si>
    <t>--EEEEEE----EEEEEEE----EEEEEEEHHHH---------HHHHHHHHHHHHHHH---E-EE--------HHHHHHHHHHHHH--E-</t>
  </si>
  <si>
    <t>----------HHHHHHHHHHHHHHHHHHHHHHHHHHHHHHHHHHHHHHHHHHH----------HHHHH---HHHHHHHHHHHHHHHHHHHHHHHHHHHHHHHHHHHHHHHHHHHHHHH--HHHHHH--HHHHHHHH-HHHHHHHHHH--HHHHHHHHHHHHHHHHHHHHHH---HHHHHH--HHHHHHHHHHHHHHHHHHHHHHHHHHHHHHHHHHHHHH-HHHHHH---HHHHHHHHHHHHHHHHHHHHHHHHH</t>
  </si>
  <si>
    <t>--------HHHHHHHHHHHH-------------EEEEEE---------EHHHHHHHHHHHHHHHHHHHH--EEE----E----HHHHHHHHH----HHHHHHHHHHHHHHHHHH------HHH--E---HHHHHHHHHHHHHHHH---EEEEEEEEEEE----EEE-HHHEE--EE------E-EEEEEEEEEE-HHHHHHHHHH-----E--HHHHHHHHHHH-EEEEEEEEEEE-----EEEEEE--HHHHHH</t>
  </si>
  <si>
    <t>----HHH---EEEEE--EEEE----EEEE--EEHHHHHHH--HHHHHHHHHH-----HHHHHHHHHHHH------HHHHHHH--------HHHHHHHHHHHHHHH--------HHHHHHHHHHHHHHHHHHHHHHHHHH-------------HHHHHHHHHH-----HHHHHHHHHHHHHH------HHHHHHHHHH-----HHHHHHHHHHHHH------HHHHHHHHHHHH--HHHHHHHHHHHHH-------</t>
  </si>
  <si>
    <t>-EE---HHH---EE----------HHHHHHHHHHHHHH-----EEEEE-----HHHHHHHH---EEEEE---HHHHHHHHHHHHHH----EEE---HHHHHHHHHH----EEEEEE---------HHHHHHHHH--EEEEEEEEEEEE--------EEEEE--EEEEEEE-</t>
  </si>
  <si>
    <t>--EHHH------EEEEE------EE--EE---HHHHHHHHHHHHHHH---EEEEE----------HHH--HHHHHHHHHH---EEE-------HHHHHHHH------EEE---HHH--------HHHHHHHHHH--EEEE--HHH-----HHHHHHHH---EEE-HHHHHHHHHHH---------EEEEE----HHH-HHHHHHHHHH--EEEE----HHHHHHH---E-------HHHHHHHHHHHHHHHHH--</t>
  </si>
  <si>
    <t>---EEEEEEEEE---EEEEE---EEEEEE--HHHHHH-----EEEEEE----------EEEE--HHHHHHHHHHH------HHHHHHHHHH--HHHHHHHHH---HHHH-------HHHHHHHHHHH----------------------------------------------------------------</t>
  </si>
  <si>
    <t>---------EEEE-----HHHHHHHHHH---EEEE---EEEEE--HHHHHHHHHHHH----EEEE--HHHHHHHHHHHHH-----HHHHHH-EEEE--HHHHHHHHH------EE----HHHHHHH-----EEEEEE------HHHHHHHHH--EEEEEE--EEEEE-HHHHHHHHHHHHH----EEEE--HHHHHHHHHH---HHHHHHHHHH--EEEEE-HHHHHHHHH------EEE----HHHHHHHHHHH</t>
  </si>
  <si>
    <t>------------EEEEEEEE------HHHHHHHHHHH-----E---EEEE-----EEEEEEEEEE--------EEEEEEE----HHHHHHHHHH-----EEEEEE---HHHHHHHHHHHHHHHHHHHH---------EEEEE----------HHHHHHHH-------EEE-E----E-HHHHHHHHHHHHH-------</t>
  </si>
  <si>
    <t>-----EEEEE-HHHHHHHHH---EEEE---HHHHHHHHHHHHHH----EEEEE------HHHHHHHH-------EEEEE--HHHHH----HHHHHHHHHHHHH------</t>
  </si>
  <si>
    <t>---------------------HHHHHHHHHHHHHHHHHHHHH-HHHHHHHHH-----HHHHHHH------HHHHHHHHHHHHH-HHHHHHHHHHHHHHHHHHH-----HHHHHHHHHHHHHHHHHHHHHHH-------------E---HHHHHHHHHHHHHHHHHHHHHHHHHHHHHHH-------HHHHHHHHHHHHHHHHHHHHHHHHHH-HHHHH-----EE-HHHHHHHHHHHH-HHHHHHHHHHHHHHHH</t>
  </si>
  <si>
    <t>------EEEE--EEEEHHH-------HHHHH--EEE--EEEE------EEE-HHHHHHHHHHHHHH--------HHHHHHHHHHHHHH-----EEEEEEEE----------HHH---EEEEEEEE-------------EEEEE----------------EHHHHHHHHHHHHHHHH----EEEEE-----EEEE---EEEEEE--EEEEE--------HHHHHHHHHHHH----EEEE---HHHHH---EEEEEE</t>
  </si>
  <si>
    <t>----------HHHHHHHH------EEEE------HHHHHHHH---EEEEEE--HHHHHHHHH-----EEEEE--HHHHHHHHHH-----EEEEEEE----HHHHH-HHH--------E-----------HHHHHHH--HHHHHHHHHHHH----HHHHHHHHHHHHHH----EHHHHHHHHHHHH---------HHHHHHHHHHH--HHHHHHHHHHHHHHHEEEEEEEEEEE--HHHHHHHHHHHHHH--EE--</t>
  </si>
  <si>
    <t>--------------------------------------------------------------------------------------------------E--HHHHHHHHHHHHHH----EE-----EEEHHHH-HHH------HHHHH----EEE------E-----E----EEE-----HHHHHHHHH----EEEEEEEEEE-----------EEEEEEEEEEE----HHHHHHHHHHHHHHHH-----EEEE-</t>
  </si>
  <si>
    <t>----EE-----HHHHHHH--EEEEEEE----HHHHHHHHHHHHHHHH-----EEEEEE----HHHHHHH------EEEEEE--EEEEEEE----HHHHHHHHH-------</t>
  </si>
  <si>
    <t>------EEEE-----HHHHHHHHHHHH---EEEEEE--HHHHHHHHHH----EEEE-----HHHHHHHHHHHHHHH----EEEE---------HHH--HHHHHHHHHHH-HHHHHHHHHHHHHHH----EEEEEE------------HHHHHHHHHHHHHHHHHHHHHHHH-EEEEEEE--------------------HHHHHHHHHHHHH--------EEE-----------</t>
  </si>
  <si>
    <t>----EEEEE-----HHHHHHHHHHH----------EEEEEE--HHHHHHHHHHHHHHH------EEEEEEE--HHHH-----EEEE---------------HHHHHHHHHHHHHHHHHH-----EEEE----HHHHHHHHHH------HHHEEE--HHHHHHHHHHHHHHH---HHHEE--EEEE------EEE----EE--EEHHH---HHHHHH-HHHHHH-HHHHHHHHH----HHHHHHHHHHHHHHHHH-</t>
  </si>
  <si>
    <t>---EEHHHHHHHH---HHHHHHHHHHH---------EE-HHHHHHHHHHHHHHHHHHHHHHHHHH-----E---EEEEEE-----HHHHHHHHHHHHH-------------EEEEEE--EEEEEE--------------------EEEEEEE------HHHHHHHHHHHH---EEEEEEE--------HHHHHHHHHH----EHHH---EEEEE--------HHHHHHHHHHHHHHH--E-------EEEEEEEE</t>
  </si>
  <si>
    <t>---EEEEEEEEEE------HHHHHHHHHHHHHHHHHHH---EEEEEEEEE----HHHHHHHH----HHHHHHHH-HHHHHHHHH------EEEE---HHHHHHHHHHHHHHHHH--EEEEEEEEEEE----EE------------------EEEEEEEEEE--HHHHHHHHHHHHH----E--HHHHHHHHHH-------EE-EEE--------EE--EEEEEE--HHHH--HHHH-------HHHHHHHHHEEE</t>
  </si>
  <si>
    <t>--HHHHHHH----EE-EEEEEEE--EEEEEEE--EEEEE----EEEEEEE----HHHHHHHH-EEEEEE-E---HHHHHHH----------E--E-----EEEEEEEEEEEEE--EEEEEEEEEEEEE-----E-EE----EE-E----</t>
  </si>
  <si>
    <t>--EEE---HHHHHHHHHHH-----HHHHHHHHHHHHHHHHHHH-----EEEEEEE----EEEEEEE-----EEEEE---HHHHHHHHH------EEEEEEE-----------EEEE----HHH--EEEE--EE---HHHHHHHHHHHH------EEEEEEE-HHHHHHHHHH----EEEEEEE--EE-----EE-----HHHHHH---</t>
  </si>
  <si>
    <t>---------HHHHHHHHHHHHHHHHHHHHHHHHHHHHHHHHHHHHHHHHHHHHHHHHHHHHHHHHHHHHHHHHHHHHHHHHHHHHHHHHHHHHHHHHHHHHHHHHHHHHHHHHHHHHHHHHHHHHHHHHHHHHHHHHHHHHHHHHHHHHHHHHHHHHHHHHHHHHHHHHHHHHHHHHHHHHHHHHHH---------------------</t>
  </si>
  <si>
    <t>------EEEE--EEEEHHH-EEE---HHHHH--EEE--EEEE------EEE-HHHHHHHHHHHHHH--------HHHHHHHHHHHHH------EEEEEEEE----------HHH---EEEEEEEE-------------EEEEE----E-----------EHHHHHHHHHHHHHHHH----EEEEEE----EEEE---EEEEEE--EEEEE--------HHHHHHHHHHHH---EEEEE---HHHHH---EEEEEE</t>
  </si>
  <si>
    <t>-----------HHHHHHHHHHHHH----EEE---------HHH--EEEEEE----EEEEEE-------------------------------</t>
  </si>
  <si>
    <t>--EEEEEEEEE-----HHHHHHHHHHH---EEEEEE-----EEEEEE--HHHHHHHHHHHHH-----EEEEEEEEEE-------EEE-</t>
  </si>
  <si>
    <t>-EEE---E--HHH--E----EEEEEEEEEEEE--EE--HHHHHHHHHHHH-----EEEEE-EE-HHHHHHHHHHHH-----EEEEE----HHHHHHHHHHHHHHH---EE-------HHH--HHH-EEEEEEEE----EEEEEE-</t>
  </si>
  <si>
    <t>-EEEEEEE----------HHHHHHHHHH--HHHHHHHH--EEEEEEE------------------HHHHHHHHHHHHHHHH-----EEEEEEE--HHHHHHHHHHH------EEEEE--E-------------HHH-HHHHH-----HHHHHHH----HHHEEEEEE-E--HHHHHHHHHH--EEEEHHHHHHH-HHHHHHHHHHH-----EEEEEEHHHE-------E-------E-HHHHHHHHHHHHHH--E</t>
  </si>
  <si>
    <t>---------------------------------------------------------------------HHHHHHHHHHH----------HHHH-----HHHHHHHHHHHHH---HHHHHHHHHHHHHHHHHHHHHHH-HHHHHHHHHHHHHH----HHHHHHHHHHHHHHHHHHHHH--------EEEE--------HHHHHHHHHHHH----EEE------HHHHHHHHHH----EEEEE----HHHH-----</t>
  </si>
  <si>
    <t>-EEEEEEE---HHHHHHHHHHHHHHHHHHH----EEEE----HHHHHHH-----HHHHHHHHH--EEEEEE---HHH----HHH-HHHHHHHHHHH--EEEEEEEEE-----HHH--E-HHHH---EEEEEEE-----------EE---EEEEEEEEEHHHHHHHHHHHHHHHH----EEEEEE-----HHHHHHHHHHHHHH------EEEEEEHHHHHHHHHH-HHH--EEEE-HHHHHHHHHHHHH----HH</t>
  </si>
  <si>
    <t>------HHHHHHHHHH---EEEEEE--EEEEE-----EEEEE-------HHHHHHHHHH----HHHHHH-</t>
  </si>
  <si>
    <t>-----EEEEEEEEE------HHHHHHHHHHHHHHHHHHHHH-----EEEEEEEEE----HHHHHHHHHHHHH------EEE--HHHHHHHHHHHHHH---EEE----HHHH-------E-EEE--HHHHHHHHHHHHHHH----EEEEEE---HHHH--HHHHHHHHHHH--EEEEEEE--------HHHHHHHHH----EEEEE--HHHHHHHHHHHHH-----EEEE-HHH--HHHHHHHHHHH---EEEE-E</t>
  </si>
  <si>
    <t>----------------------------HHHHHHHHHHHHHHHHHHHHHHHHHHHHHHHHHHHHHHHHHHHHHHHHHHHHHHHHHHHHHHHHHHHHHHHHHHHHHHHHHHHHHHHHHHHHHHHHHHHHHHHHHHHHHHHHHHHHHHHHHHHHHHHHHHHHHHHHHHHHHHHHHHHHHHHHHHHHHHHHHHHHHHHHHHHHHHHHHHHHHHHHHHHHHHHHHHHHHHHHHHHHHHHHHHHHHHHHHHHHHHHHHHH</t>
  </si>
  <si>
    <t>---------EEEEEE----EEEEEEEEE---HHHHHHHHHHHHHH---EEEEEEEEEE------------E---HHHHHHHHH---EEE------EEEEEEEE---EEE-HHH------EEE-------EEE-----EEEEEEEEEEE-EE-------------EE--EE---EEEEEEEE--E------EEEEEEEEEEE-----HHHHHHHHHHHHHHHHH-----EE-------------------------</t>
  </si>
  <si>
    <t>---------------HHHHH--HHHHHHHHHHHHHHHHHHHHHHHHHHHHHH-----HHHHHHH------HHHHHHHHHHHH--HHHHHHHHHHHHHHHHHHH-----HHHHHHHHHHHHHHHHHHHHHHH-------------E---HHHHHHHHHHHHHHHHHHHHHHHHHHHHHHH-------HHHHHHHHHHHHHHHHHHHHHHHHHH-HHHHHH----EE-HHHHHHHHHHHH-HHHHHHHHHHHHHHHH</t>
  </si>
  <si>
    <t>-EEEEE----HHHHHHHHHHHH----EEEEEHHH--EE--E--HHH----EEEE----HHHHHHHHHHHHH----EE--HHHHHHHHEHHHHHHHHHHH------EEEE--HHHHHHHHHHH---EEEE--E-------EEE--HHHHHHHHHHHHHH--HHHH-EEEEE------EEEEEEEE--EEEEEEEEE-------HHH--EEEE----HHHHHHHHHHHHH----EEEEEEEEE--EEEEEEEE----</t>
  </si>
  <si>
    <t>-EEEEE-----HHHEEEEE---------EEEEEEEEEE--HHHHHHHH----------EE---EEEEEEEEE-----------EEEE--EE-----HHHH---HHH----EE---------E-EEEEEHHHEEE------HHHHHH-HHHHHHHHHHH----------EEEE-------HHHHHHHHHH---EEEEEE--HHHHHHHHHH---EEEE-----HHHHHHHH-----EEEEEE------HHHHHHHE</t>
  </si>
  <si>
    <t>---------E--E-------HHHHHHHHHH----EEEEE-----EEEEEHHHHHHHHHHHHHHHHH-------EEEEE----HHHHHHHHHHHH---EEEE------HHHHHHHHHH----EEEE-HHHHHHHHHHHHH-----EEEE---------EEHHHH-------------EEEEEEEE-------EEEEEEHHHHHHHHHH-------------EEEE------HHHH-HHHHHHHH--EEEE------</t>
  </si>
  <si>
    <t>-------EEEE-----EEEEEHHH-EEEEE--HHHHHHHHHHHHHHH--------------------</t>
  </si>
  <si>
    <t>-HHHH-----EEE-------EEEEEHHH----E--HHHHHHHHHHHHH-------EEEE---HHHHHHHHHHHHH---EEEEEE----HHHHHHHHH---EEEEE-HHHHHHHHHHHHHHHHHHH--E-------HHHHHHHHH-HHHHHHHH------EEEEE----HHHHHHHHHHHHHHHHH-EEEEEEE-----------------------------HHH--EEEEE-HHHHHHHHHHHHHHH---E-HH</t>
  </si>
  <si>
    <t>--------EE----HHHHH--HHHH----HHHHHHHHHHHHHHHHHHHH-----EEEEEE-----EEEEE--------EE----EEHHHHHHH---EE-HHHH-------------HHHHHH-EEEEEEEEEE--EEEEEEEE--EEEEEEEEEEE-HHH--EEEEEEEE-HHHH------HHHHHHHHHHHHHH----EEEEEEHHH-EEEEE----HHHHHHHHH-----E-----EEEEEEE--EEEEEEEE</t>
  </si>
  <si>
    <t>---------------------------------------------------EEEEEEE----HHHHHHHHHHHHHHHH----EEEEEEE----HHHHHH-------EEEEEE--EEEEEEE----HHHHHHHHHHHH---</t>
  </si>
  <si>
    <t>---EE------EEEEEE---HHHHHHHHHHHHHHHHHH----EEEEE--EEEEEE-E----E--HHHHHHHHHHHH----</t>
  </si>
  <si>
    <t>-----HHHHH----HHHHHHHHHHHHHH-----EE-----------HHHHHHHHHHHH------------HHHHHHHHHHHHH-------HHHEEEE-HHHHHHHHHHHHH-----EEEEEE----HHHHHHHH---EEEEEE--HHH-----HHHHH------EEEEEEE-----------HHHHHHHHHHHHH---EEEEE------E-------HHH-----EEEEEE-------HHH--EEEE--HHHHHH</t>
  </si>
  <si>
    <t>---EEEEE----HHHHHHHHHHHHHHHHH--EEEEEEEE----------HHHHHHHHHHHHHHHHHHHHHHHH---HHHEEEEE--HHHHHHHHHHH----EEEEE-------E----EHHHHHHHHH----EEEE-</t>
  </si>
  <si>
    <t>-----------------------------------------------------------------HHHHH--HHHH-HHHHHHHHHHHHHHHHHHHHHHHHH-----HHHHHHH------HHHHHHHHHHHHH-HHHHHHHHHHHHHHHHHHH-------HHHHHHHHHHHHHHHHH-----------------E---HHHHHHHHHHHHHHHHHHHHHHHHHHHHHHH-------HHHHHHHHHHHHHHHHHHH</t>
  </si>
  <si>
    <t>---HHH-----------------HHHHHHHHHHHHHHHH-----------------HHHH----HHH--HHH---HHH----------</t>
  </si>
  <si>
    <t>---EEEE----------HHHHHHH----EEEEEEE-HHHH---HHHHHHHHHHHHHHHHHHHHH---EEEEE--HHHHHHHHHHHH---EEEEE----HHHHHHHHHHHHH----EEEE----------------HHHHH--------------------------------------HHHHHHHHHHHHHH-HHHHHHH------------HHHHH-----HHHHHHHHHHH--HHHHHHHHHHHHHHHHHHHH</t>
  </si>
  <si>
    <t>--------------HHHHHHH------HHHHHHHHH--HHHHHHHHHHHHHHHHH--HHHHHHHHHHHHHHHHHHHHHH-----------HHHHHHHHHHHHHHH--HHHHHHHHHHHHHHHHHHHHHH-----HHHHHHHHH----HHHHHHHHHHHHHHHH----HHHHHHHHHHHHHHHHHHHH---</t>
  </si>
  <si>
    <t>---EEEEE----HHHHHHHHHHHH---EEEEEE---HHHHHHH--EEEE-------HHHHHHHHHHHH----EEEE--------------HHHHHHHHHHH-HHHHHHHHHHHHHHHHH--EEEEEE--HHH---------HHHHHHHHHHHHHHHHHHHHHHHH-EEEEEEEE--E-----HHHHH-HHHHHHHH--------E-HHHHHHHHHHH--HHH------EEEE-------</t>
  </si>
  <si>
    <t>-----EE------E--HHHHHHHH-----------EEE----EEE----E-----E----EEE---------EEEEEE-----HHHHHHHHHHHH---EEEEEE----------HHHHHHHHHHHHHH----------EE---EEHHH------EEEE-------HHH-------EEEEE-------HHHHHHHH---EEEE--------HHHHHHHHHHHH------</t>
  </si>
  <si>
    <t>-EEEEEEEEE-----HHHHHHHHHHHHHHHHH---EEEEEEEEEEEEEEEEE--EEEEEEEEEEEEE-HHHHHHHHHHH-----EEEEEEEE---------</t>
  </si>
  <si>
    <t>---EEEE-----HHHHHHHHH----EEEE----HHHHHHHHHH--EE--HHHHHH--EEEE----HHHHHHHHHHH-------EEEEE-----HHHHHHHHHHHH---EEEEE--EE-HHHHHHH--EEEEEE--HHHHHHHHHH---EEEEEEEE---HHHHHHHHHHHHHHHHHHHHHHHHHHHHH----HHHHHHHH------EHHHHH-HHHH----------EHHHHHHHHHHHHHHH-------HHHHH</t>
  </si>
  <si>
    <t>-----HHHHHHHH----------E---E------HHHHH----HHHHHHHHHH---E---EE--EE---E--------HHHHHHHHHHHHHH--HHH---------HHHHHHHH-----HHHHHHHHHH----</t>
  </si>
  <si>
    <t>-----EEEEEE----HHHHHHHHHH--------------EE-----EEEEEE-HHHHHHHHH-----EEEEEHHHHHH-----EEEEE-----EEEEEEE---------EEEE--HHHHHHHHHH-----EEEE-----HHHHH-----EEEEEE---HHHHH---EEEEEEEEE-EEEEE-HHHHHH-HHHHHHHHHHHHH----</t>
  </si>
  <si>
    <t>-----------EEE--------HHHHHHHHHH---EEE---------EEE-------HHHHH------EEHHHHHHHHHHHH----------</t>
  </si>
  <si>
    <t>------HHHHHHHHHHHHHHHHHHH------HHHHHHHH---HHHHHHH----HHHHHHHHHHHHHHHHHHHHHHHH----HHHHHHHHHHHHHHHHHH-HHHHHHHHHHH----HHHHHHHHHH--HHHHHHHHHHHHHH---E-----HHHHHHHHHHHHHHHHHHHHHH-----HHHHHHHHHHHHHH--E----------</t>
  </si>
  <si>
    <t>-------HHHHHHHHHHHHHHHHH----EEEE-----E---E----------HHHHHHHHHH-HHHHHHHHH---------EEEE----EEEEEE-----EEEEEE-----HHHHHHHHHHHHHHHHHHHHHHH--</t>
  </si>
  <si>
    <t>-------HHHHHHHHHH------HHHH----HHH------------HHHHHHHHHHHH---------------------HHHHHHH--HHHH-------HHH-HHHHHHHHHHHHHHHHHH---EE---E--HHHHHHHHHHHHHHHH---EEEEE----HHHHHHHHHHHHHH--EEEEE--E--E---------EEEEEEE------E----HHHHHHHHHH--EEEEE----HHH-E--HHHH---EEEEE-</t>
  </si>
  <si>
    <t>--------EEEE-HHH--------------------------------HHHHHH-HHHHHHH---EEEE---EEE-------EEEEEEE-HHH--HHHHHHHHHHHHH---EEEEEE---E-----HHHHHHHHHHHH---HHHE-E-------------E-EHHH----EEE----HHHHHHHHHHHHHHHHH---EEEE--HHH---HHHHHHHHHHHHHH----EEEE-------HHH------EEE-HHHH</t>
  </si>
  <si>
    <t>-HHHHHHHHHHHHHHHHHHH----------------------------HHHHHHHHHHHHHHHHHHHHHHHHHHHHHHHHHHHHHHHHHHHHHHHHHHHHHHHHHHHHHHHHHHHHHHHHHHHHHHHHHHHHHHHHHHHHHHHHHHHHHHHHHHHHHHHHHHHHHHHHHHHHHHHHHHHHHHHHHHHHHHHHHHHHHHHHHHHHHHHHHHHHHHHHHHHHHHHHHHHHHHHHHHHHHHHHHHHHHHHHHHHHHHH</t>
  </si>
  <si>
    <t>---HHHHHHHHHHHHE----E--E---E--EEHHHHHHHHHHH----HHHHHHHHHHHHHHH---------EEE----------HHHH--------EE--------HHHHHHHHHHH---HHHHHHHHHHHHHHHHHHHHHHHHHH---------E--HHHH-----HHHHHHHH-------------HHH---HHH---HHHHHHHHHHHHHHHH----HHHHHHH----EE-HHHHHHHHHHHHHHHHHHHH-</t>
  </si>
  <si>
    <t>-EEEE-HHHHH----------HHHHHHHHH----EEEE----HHHHHH------EEEHHH-EEEEE--------EEE--EEEEE----HHHHHHHHHHHHHHH-----EHHHE-HHHHHHHH---HHHHHHH------EEE------HHHHHHHHHH---EEEE----EEEE----HHHHHHHHHH----HHHH--EEEEE--HHHHHHHH---EEEE----------EE----HHHHHHHHHHHH---------</t>
  </si>
  <si>
    <t>---EEEEEE---EEEEEEE-----EEEEEEEE--EE-------EE-HHHHHHHHHHHHHHHHHH----HHH--EEEEEE----EEEEE-----E---EE-------HHHHHHHHH---HHHHHHH---------HHHHHHHHHHH---HHHHHHH--EEEE-HHHHHHHHH------EE-HHHH-----EE----EE-HHHHHH---------EE--------E--HHHH----EEEEEEEHHHHHHHH------</t>
  </si>
  <si>
    <t>----------EEEEEE---EEEEEE--EEEEEE--EEEEEEEE--EEEEEE--E----E--EE--EEE------HHHH---HHHHHH-EEEEEEEEEEEE-----E--EEEEEEEEEEEE-----------EEEEE-HHHHHHHHH-----E-HHHHHHHHHHHHH----</t>
  </si>
  <si>
    <t>---------EEE----HHHHHH-----EEEE-------EEEEEEE--EEEEEEEEEEEEEEE-HHHHHHHHHHH---HHHHHHHH----EEEEEEEEEEEEEEEEE------------------</t>
  </si>
  <si>
    <t>--EEEEEEEE---HHHHHHHHHHHHHH----EEEEEE---HHHHH-------HHHHHHHH---EEEEEE-------------HHHHHHHH----EEEEEEE------E----EEEEEEE---EHHH--EEEE--EEEEEEEEEHHHHHHHHHHHHHHHH-----EEEEEE--------HHHHHHHHHHHHHH----EEEEEEHHHHHHHHHH-HHH--EEEE-HHHHHHHHHHHHH-E--HHH---EEE----EE</t>
  </si>
  <si>
    <t>-EEEE-----HHHHHHHHHHHHHHHHE--E-HHHHH---HHHHHHHHHHHH-------EEEEEE-----EEEEEEEEE----------EEEEEEEE-HHH----HHHHHHHHHHHHHHH----EEEEEEE---HHHHHHHHH---EEEEEEEEEE--EEEEEEEEEEE------</t>
  </si>
  <si>
    <t>--------------------------------------------------------------------------------------------------E--HHHHHHHHHHHHHH----EE-----EEEHHHH------------HHH----EEE------E-----E----EEE-----HHHHHHHHH----EEEEEEEEEE-----E--E--EEEEEEEEEEE----HHHHHHHHHHHHHHH------EEEEE</t>
  </si>
  <si>
    <t>-EEEEEE-E---HHH-EHHHHHHHHH--EEEE-----HHHH-----EEEE----------HHHHHHHHHHHHH---EEEEEE-E-------HHHHHHHHHH----EEEE----HHH-------E---E-EEEEEE-----------HHH-----EEEE-----HHHHHHHHHH-------EEEEEE-------EEEEEEHHHHH---------EEEEE-HHHH----------------</t>
  </si>
  <si>
    <t>-----------EEEEEEEE-----HHHHHHHHHHHHH-------------------------------EEEEEE--EEEEEE--------HHHHHHHHHH--EEEEEEE---E--HHHHHHHHHHHH----EEEEEE--------HHHHHHHHHHHH---EEE-EEEE--HHH--EEEE----EEEEE-------EEEE---HHHHHHHHHHHHHHHHHHH---HHHHHHHH------HHHHHHHHHHHHH----</t>
  </si>
  <si>
    <t>-EEEEE---HHH-------------HHHHHHHHHHHHHH----EEEEE---HHHHHHHHHH-------EEEEE-HHHHH--HHHHHHHH-----EEEEE---HHH--HHHH----HHH--EEEE----HHHHHHHHHHHH---------</t>
  </si>
  <si>
    <t>----------------HHHHH-HHHHHHHHHHHHHHHHHHHHH--HHHHHHH------HHHHHHH------HHHHHHHHHHHHH-HHHHHHHHHHHHHHHHHHH-----HHHHHHHHHHHHHHHHHHHHHHH-------------E---HHHHHHHHHHHHHHHHHHHHHHHHHHHHHHH-------HHHHHHHHHHHHHHHHHHHHHHHHHH-HHHHH-----EE-HHHHHHHHHHHH-HHHHHHHHHHHHHHH</t>
  </si>
  <si>
    <t>--------------------------EEEEE------------HHH-E----EHHHHHHHH-----EEEEEE------------EEEE----HHHHHHHHHHH----EEEE---------HHHHHHHHHHHHHH-EEEEEEE---EEEEE-----EEEE-HHH-EEE---EEEEHHHHHHHHHHHHHH------HHHHHHH-----EEEE----------HHHHHHHHHHH-----</t>
  </si>
  <si>
    <t>-HHHHHHHHHHHH---EEE-----EEEE--HHHHHHHHHHHHH----EEEEEEEEE-----------EEEEEEEE-----------EEEEEEEE-----EEE--------HHHHHHHHHHHH--EEE-------</t>
  </si>
  <si>
    <t>--EEE-----EEEE-----EEEEEE-----HHHHHHHHHHHHHH----EEEEE----HHHH---------HHHHHHHHHH-EEEE-------------HHHHHHHH----EEEEEEE-E--E---------EEEEEEE---EHHH--EEEEE--EEEEEEEEEHHHHHHHHHHHHHHHHH----EEEEEE-------HHHHHHHHHHHHH------EEEEEEHHHHHHHHHH-HHH--EEEE-HHHHHHHHHHHH</t>
  </si>
  <si>
    <t>--------------------EEEEE---------HHHHHHHHHHHHHHHHHHHHHHHHHHHHHHHHHHHHHHHHHHHHHHHHHHHHHHHHHHHHHHHHHHHHHHHHHHHHHHHHHHHHHHHHHHHHHHHHHHHHHHHHHHHHHHHHHHHHHHHHHHHHHHHHHHHHHHHHHHHHHHHHHHHHHHHHHHHHHHHHHHHHHHHHHHHHHHHHHHHHHHHHHHHHHHHHHHHHHHHHHHHHHHH--------------</t>
  </si>
  <si>
    <t>--------EEEEE--HHH-----------HHHHHHHHHHHH----EEE------E--------E-------HHH---HHHHH--------------E--HHHHHHHHHHHHHHHHHHHHHH--HHHHHHHHHHHHHHHHHHHHHHHHHHHHHH-----HHH--HHHH---HHHHHHHHHH-HHHHHHHHHHHHHHHHHHHHHHHHHHH---EEEEEE--------HHHHH-HHHE-E-----E-EEEEE------</t>
  </si>
  <si>
    <t>-EEEEE-----------HHH------EEEE----EEEEE----------EEE--------HHHHHH---EEE--EEEE----------EEEE------------HHHHHHHHHHHHH-----EEEEE-----HHHHHHHH---EEEEEE-----HHHHHHHHHH-----EEEE--HHHHHHH--EEEEEEE--HHHHHHHHHHHHHHEEEEEEEEEEEEEHHHHHHHHHHHHH---EEEEEEEE--EEEEEEE-</t>
  </si>
  <si>
    <t>---------HHHHHHHHHHHHHHH---EEE------EEE-HHHHHHHHHHHHHHHHHHHH---EE-E---EEE------------------EEEEEE---EEEEEEEE----HHHHHHHHHHH--EHHH--EEEEEEEEEE------E---E--EEEEEEEEEEE--HHHHHHHHHHHHHHHHHHHHHHH----EEEE-----------EEEEEEEE-----EEEEEEEEEEE-HHHHH---EEE-----EEE-E</t>
  </si>
  <si>
    <t>--HHHHHHH--EEEEEEEEEEE--------EEEEEE-HHH-EEEEEE-------HHHH---EEEEE-----EEE--EEE--EE-EEE-----EEEEEE--------E--</t>
  </si>
  <si>
    <t>-EEEEE----HHHHHHHHHHHHHH--EEEEEEEE------HHHHHHHHHHH---EEEEEE-HHHHHHH-HHHHHH----E---E-------HHHHHHHHHHHHHHH---EEE--------HHHHHHHHHHHH----EEE-HHH------HHHHHHHHHH-------------EEEE----EEEE-HHHH----------------HHH-----EEEEEEEE--EEEEE--EE--HHHHHHHHHHHHHH----EEE</t>
  </si>
  <si>
    <t>------------------------------------EEEEEEEE--EEEEEEEEEEEEE-------EEEE-E-HHHHHHHHHHHHH--------EEEEEEE-----E--HHHHHHHHHHHHHHHH-------EEE--EE----EEE----HHHHHHHHHH----EEE------EHHHHHHHH--</t>
  </si>
  <si>
    <t>---------------------EEEEE-----EEEEEE-----EEEEEEE---HHH-------HHHHHHHHH--EE--EEHHHHHHHHHH---EEEEEE----EEEEEEE-HHHHHHHHHHHHHHHH-E---HHHHHHHHHHHHHHHHHH---HHHHHHHHHHHHHE--HHH------HHHHHH--HHHHHHHHHHH------EEEEEE---HHHHHHH-HHHHH------------E----EEEEE-----EEEE</t>
  </si>
  <si>
    <t>--------HHHHHHHHHHHHHHHHH-HHHHHHHHHH----HHHHHHHHHH-HHH----HHH------HHHHHHHHHHHHHH-HHHHHHHHHHHH-HHHHHHHH--HHHHHHHHHHHHH----EEEE--E--E---HHH---EEEEE--EEEEEEEEEEEE------EEEEEEE-------------EEEEEEE-----EEE-----E-------EEEEEEEEEEEEHHHEE----EHHHHHHHHHHHHHHHHHHH</t>
  </si>
  <si>
    <t>-EEEEEEEEE----EEEEE------EEEEHHHE------------EEEEEEE--------EEEEEEEEE----</t>
  </si>
  <si>
    <t>-------------------------EEEEEEEE----------------------------EEEEEEE-----</t>
  </si>
  <si>
    <t>-EEEEEEE--EEEEEEEE--EEE-----EE-HHH-EE--------EEEEE--E---------------EEEEE-HHHEE-----EEE------EE--EEEEEEE---E----HHHHHHHEEEEEEEE--EEHHH--------HHHH-----EEEEEEEE----------EEEEEE--EEEEEEEHHHE---HHHHHHHHH----E----EEE--------EE----EEEEEE----EEEEEEEE--</t>
  </si>
  <si>
    <t>---------------HHHHH--HHHHHHHHHHHHHHHHHHHH--HHHHHHH------HHHHHHH------HHHHHHHHHHHHH-HHHHHHHHHHHHHHHHHHH-----HHHHHHHHHHHHHHHHHHHHHHH-------------E---HHHHHHHHHHHHHHHHHHHHHHHHHHHHHHH-------HHHHHHHHHHHHHHHHHHHHHHHHHH-HHHHHH----EE-HHHHHHHHHHHH-HHHHHHHHHHHHHHHH</t>
  </si>
  <si>
    <t>-EE-----HHHHHHHHHH-HHHHHHH-EEEEE-HHHHHHHHH----EEEEEEE-----HHHHHHHH--------EEEEE-HHHHHHH--------EEEEEE---------------EEEEEE----HHHHHHHHHHHHHH---EEEEE-------HHHHHH---HHH---EEEE-HHHHHHHHHH----EEEE------EHHH------EEEEE--------HHHHHH--EEEE-----------HHHHHHHHHH</t>
  </si>
  <si>
    <t>--EEEEEEE----EEEEEEE------EEEEE--------HHHHHHHHHH----EEEEE--------------HHH--HHHHHHHHHHHHHH-----EEEEEE--HHHHHHHHHHH---EEEEEEE----EHHHHHHHHHHH--------HHHHHHHHHHH--HHHHHHHHH---HHHHHHHHHHHHH-------HHHHHHHH--HHH-E-HHH-------EEEEEE---------HHHHHHHH---EEEE-----</t>
  </si>
  <si>
    <t>-----------EEE------EEEEEEEEEEE--EEEEEEEEE--------EEE---------EE------</t>
  </si>
  <si>
    <t>----EEEEEEEEEE--EEEEEEEEEEE----EEEEE------HHHHHHHH-------EEEEEE--EE---HHHHHHHHHHEEEE-----------HHHHHHHHHHH-----HHHHHHHHHHHHHH---HHH----HHH--HHHHHHHHHHHHH-----EEEEE-------HHHHHHHHHHHHHHH----EEEEE---HHHHHHH--EEEEEE--EEEEEE-HHHHHH----HHHHHHHHHH---</t>
  </si>
  <si>
    <t>--HHH---------EEEEEEEE-----EEEEEE----EEEEEEE---------EEEE------------EEEEE---------EEEEEEEEEEEEEE---EEEEEEEEE---HHH-----HHH--HHHHHHHHHHHHH--HHHHHH---EEEEEEE-HHHHHHHHHHHHHHHH-</t>
  </si>
  <si>
    <t>-EEE----EEEE--EEEE--EEEEE--------------EEE--HHHHHHHH--EEEEEEE----HHHHHHHHHH-----EEEEEE---HHHHHHHHHHHHHHHHH----EEEEE---HHHHHHHHH------E-----E---HHHHHHHHHHHHHH----EEEE----E--HHHHHHHHHHHHHHHHH-----EEEEEE--------------HHHHHHHHHHHHHHHHHHHHHHH--------------EEEE</t>
  </si>
  <si>
    <t>-EEEEE------EEEEE---------EEEEEEEEEE--HHHHHHHH----------E----EEEEEE--EEEEEE------E-EEEEEHHH-EE------HHHH---HHHHHHHHHHHHH-------EEEE----EHHHHHHHHHHHH---EEEEEE--HHH-HHHHHH---EEEEHHHHHHHHHHH--EEEEEE-----HHHHH--EEEEEEEEE--------------HHHH---EEEE--HHHHH--HHHHH</t>
  </si>
  <si>
    <t>---EEEEEEE-----HHHHHHHHHHHHHH----EEEEE------HHHH---------HHHHHHHHHHHHHHHHHH-HHHHHH---EEEEE--HHHHHHHH-------HHHHHHHHHHH-------EEEEEE--HHHHHHH-----------HHHHHHHHHHHHHHHHH----EEEEE----HHHHHHHHHHHHHHH--</t>
  </si>
  <si>
    <t>-------EE----EEEE--HHHHHHHHH---HHHH-----------HHHHHHHHHHHHH----EEEEEE----EEEEEEEEEEEHHH-EEEEEEEE-HHH----HHHHHHHHHHHHHHH-----EEEEEEE---HHHHHHHHHH--EEEEEEEEEEE-----EEEEEEEEEEHHHHHHHHHHHHHHH-HHHH--</t>
  </si>
  <si>
    <t>------HHHHHH----HHHHHHH---------------EEEEEEHHHHHHHHHH---------EEEEEE--------------------EEEEEE------EE------HHHHHHHHHHHH---HHHHHHHHHHHHHHH--------HHH-HHHHHHHHH---EEEEE-----HHHHHHHHHHHH------E-----HHHHHHH-----HHHH--EEEEEE---HHHHHHHHHH-----EEEEE------HHHHH</t>
  </si>
  <si>
    <t>-------------EEEEEEE------HHHHHHHHHHH-----E---EEEE-----EEEEEEEEEE---------EEEEEE----HHHHHHHHHHH----EEEEEEE--HHHHHHHHHHHHHHHHHHHH---------EEEEEE---------HHHHHHHH-------EEE-EHHH-E-HHHHHHHHHHHHHH------</t>
  </si>
  <si>
    <t>---EEEEEE--HHHE----EE-HHHHHHHHHHHHHHHHHHHH---EEEEEEEEEEE----E---EEEEEEEEEEE---EEEEEEEEEE---------EEEEEEEEEEEEE-----E-----------------</t>
  </si>
  <si>
    <t>-------E--E----E-EE--EEE--EEE----EEEEE-------EEEEEE---HHHHHHHHHHHHHHHHHHHH--HHHHHHHHHHHHHHHHHHHHHHHHHHHHHH---HHHHHHHHHHHHHHHHHHHHH-------EEE-----EEEEEEEEE--EEEEE-------HHHHHHHHHHHH---EEEEE-----HHHHHHHHHHHHH----E--EEE--------HHHHHHHHHHH----EEEEE--HHHHHHHHH</t>
  </si>
  <si>
    <t>--------------------------HHHHHHHHHHHHHHHHHHHHHHHHHHHHHHHHHHHHHHHHHHHHHHHHHHHHHHHHHHHHHHHHHHHHHHHHHHHHHHHHHHHHHHHHHHHHHHHHHHHHHHHHHHHHHHHHHHHHHHHHHHHHHHHHHHHHHHHHHHHHHHHHHHHHHHHHHHHHHHHHHHHHHHHHHHHHHHHHHHHHH-----EEEEEE--------HHHHHHHHHHHHHHHHHHHHHHHHHHHHH</t>
  </si>
  <si>
    <t>-----EE----EEEEEEEEE------HHHHHHHHHHH--HHHE--EEEEE----EEEEEEE-------E--EEEEEEEEE--------HHHHHH-----EEEEEE---HHHHHHHHHHHHHHHHHHHH---------EEEEE----------HHHHHHHH-------EEE-EHHH-E-HHHHHHHHHHHHHHHH----</t>
  </si>
  <si>
    <t>-EEEE-------------E--EEEEEEE--EEEEEEE--EEEEE----EEEEEE----HHHHHHHHH-EEEEEE-EHHHHHHHHHHHH-------HHH--EEE-----EEE----EEEEEEEEEEEEE--EEEEEEEEEEEEE----E-----E----E-EEEE--EEE-E----E--</t>
  </si>
  <si>
    <t>---EEEEEEEEEEE----------HHHH-----HHHHHHHHHHHHHHH--EEEEEEEEEE---EEE--------HHHHHHHH---------------EE-HHHHHHHHH----------HHHHHHHHHHHHHHH--EE---------</t>
  </si>
  <si>
    <t>---------EEEEEEE---EEEEEEEEE----HHHHHHHHHHHHHH--EEEEEEEEEE--------E---E--EHHHHHHHHH---EEE------E--EEEEEE---EEEHHH------EEE-----EEEEE----EEEEEEEEEEEE-EE-HHHH--------EE--EE---EEEEEEEEEE--E--E---EEEEEEEEE-----HHHHHHHHHHHHHHHHH--------------------------------</t>
  </si>
  <si>
    <t>---------HHHHHHHHHHHHHHHHHHHHH--HHHH----------HHHHHHHHHHHHHHHHHHHHHHHHH----------------------------------HHHHHHHHHHHHHHHHHHHHH--------EEE---EEE-HHHHH---HHHHHHHHHHHHH----</t>
  </si>
  <si>
    <t>-EEEEEEE---HHHHHHHHHHHHHHHHHHH----EEEE----HHHHHHH-----HHHHHHHHH---EEEEE---HHH----HHH-HHHHHHHHHHH--EEEEEEEEE-----HHH--E-HHHH---EEEEEEE---HHH----------EEEEEEEEEHHHHHHHHHHHHHHHHH---EEEEEE-----HHHHHHHHHHHHHH------EEEEEEHHHHHHHHHH-HHH--EEEE-HHHHHHHHHHHHH----HH</t>
  </si>
  <si>
    <t>-EEEEEEEEEEEEE------HHHH---EE--EEEEEEEE-----E-----EHHHEEEEEEEEEEEE---HHH-HHHHHHHHHHHHHHHH------EEEEHHH--E-</t>
  </si>
  <si>
    <t>--HHHHHHHHH----E-EEEEEEE--EEEEEEE--EEEEE----EEEEEEE---HHHHHHHHH-EEEEEE-E---HHHHHH------EE--EE--EEEEE------EEE----EEEEEEEEEEEEE--EEEEEEEEEEEEE-----E-EHHHH------</t>
  </si>
  <si>
    <t>----------------------------EEEEEE---------E-----------HHH---------HHHHHHH------HHHHHH----HHHHHHHH--E--HHHHHHHHHHHHHHHHHH--EEEEEE--------HHHHHH--HHHHHHHHHH---EE---HHHHH-HHHHHHHHHH---EE-----EE-----E----EEEEEE--EEEEEEEE----HHHH--------EE----HHHHHHHHHHHHHH--</t>
  </si>
  <si>
    <t>--HHHHHHHHHH--E-EEEEEEE-----HHHHHHHHHHH------EEEE----------HHHHHHHHHHHH----HHHHHHHHHHHH------EEEE--HHHHHHH-HHHHHHHHHHH---EEE-----HHH-HHHHHHHHHH--EEE-EE-----HHHHHHHH------EEEE----------------HHHHHHHH------EEEE-----HHHHHHH----EEEE-HHHHHHHH-----HHHHHHHHHHHE-</t>
  </si>
  <si>
    <t>---HHHHHHHHHHHHHHHHHHHHHHHHHHHHHHHHHHHHHHHHHHHHH------------HHHHHHHHHHHHHHHHHHHHHHHHHHHHHHHHHHHHHHHHHHHHHHHHHHHHHHHHHH-----------------HHHHHHHHHHHHHHHHHHHHHHHHHHHHHHHHHHHHHHHHHHHHHHHHHHHHHHHHHHHHHHHHHHHHHHHHHHHHHHHHHHHHHHHHHHHHHHHHHHHHHHHHHHHHHHHHHHHHHHHH</t>
  </si>
  <si>
    <t>-----HHHHHHHHHHHH--HHHHHH----EEEEEEEE--EHHH-E---EEEEEEEE--EEEEEEEEE------EEEEE-HHHHHHH------HHHHHHH---EEEE--HHHHHHHHHHHHHHHHHHH---</t>
  </si>
  <si>
    <t>---------------HHHHH-HHHHHHHHHHHHHHHHHHHHH-HHHHHHHHH-----HHHHHHH------HHHHHHHHHHHHH-HHHHHHHHHHHHHHHHHHH-----HHHHHHHHHHHHHHHHHHHHHHH-------------E---HHHHHHHHHHHHHHHHHHHHHHHHHHHHHHH-------HHHHHHHHHHHHHHHHHHHHHHHHHH-HHHHHH----EE-HHHHHHHHHHHH-HHHHHHHHHHHHHHHH</t>
  </si>
  <si>
    <t>---EEEEE----HHHHHHHHHHHHH--EEEEEE--------EEEE-----HHHHHHHHHHHHHH--EEEEEE----------E----E--HHHHHHHHHHH-HHHHHHHHHHHHHH-----------EEEEEE---HHHH-----HHHHHHHHHHHHHHHHHHHHHHHH-EEEEEEEE-----HHHH---HHHHHHHH-----------HHHHHHHHHHHHH-------EEEE---------</t>
  </si>
  <si>
    <t>-EEEE--HHH--HHHHHHHHHHHHHH---EEEE----HHHH--E--E---HHHHHHHHHHH----EEEEE-------HHHHHH-HHH--E-----E-------------HHHHHHHHHHHHHHHHHH-----EEEEE---------------HHHHHHHHHHHHHHH--HHHHHHHH---HHH-----HHH------------HHHHHHHHHHHHHHHHHHHHHHHHHHHHH----EEE-EE--------HHHHH</t>
  </si>
  <si>
    <t>---HHHHHH-HHHHHHHHHH------HHHHHHHHHHHHHHHHHHHHHHHHHHHHHHHHHH--HHHHHHHHHHHHHHHHHHHHHHHHHHHHHHHHHHHH---------------HHH-EEEEEE------------HHHHHHHH--E---HHHHH------EEHHHHHHHHHHHHHHHHHHHH---EEEE---EEEHHHHHHH------HHH--EE----EEE----HHHHHH-----EEEHHH--EEEEEEEEEE</t>
  </si>
  <si>
    <t>-------EE-E---EEEE-EEEE------EEEEE-----EEEEEEEEEEEEE----EEEEEEE---EEE----EEEE----EEEEEEEE---E----EEEEEEEE---EEEEEEEEEE--</t>
  </si>
  <si>
    <t>---------EEEEEEEE--HHHH----EEEEEEE--HHHHHH--EEEE----EEEEEEE--EEEEEEHHHHHHHH-----EEEEEEHHHH---EE------------EEEE------------EEE-HHH-HHHHHHHHH--------E----EE--------EHHHHHHHHHHHHHH---EEEEE--------</t>
  </si>
  <si>
    <t>---------EEEEEEE------HHHHHHHHHHHHHHH--------HHHH---HHHHHH------EEEEEE----EEEEEE----HHHHHHHHHHH----EEEEEEE------HHHHHHHHHHHH-----EEEEEE-HHH---HHHHHHHHHHHHHHHHH---------EEE--HHHHHHHHHH---------HHHHHHHHHHHHHHHH------------EEE--EEEEE---EEEEEEE--E-EEE---EEEEE</t>
  </si>
  <si>
    <t>---------HHHHHHHHHHHHHHH-HHHHHHH------E--E--------------HHHHHHHHHHHHHHHH----E-----EE----HHHHHHHHHH-----HHHHHHH-HHHHHHHHHHHHH--HHHHHHHHHH----------EE---HHHHHHHHHHHHHHHHH--EEEEEEEEEEE----EE--HHHHHH-EEEEEEEEEEEEEEE--HHHH----EEEEEEE--HHHHHH--EEEE----EEEEEEE--</t>
  </si>
  <si>
    <t>-HHHHH-HHHHHH------HHHHHHHHHHHHHH-----------EEEEEE------HHHHHHHHHHHHH-----EEEEE------HHHHHHH--------------HHHHHHHH----EEEEE-HHH--HHHHHHHHHHHH--EEE-----EEE----EEEEE----HHHHHHHH--------HHHHHHHHH-----HHHH----EEEE-----HHHHHHHHHHHHHHHHHHHH----EEE--HHHHHHHHHHH-</t>
  </si>
  <si>
    <t>----------------------EEEEEE-EE----EE-----------HHHHHHHHHHHHHHHHHHHHHHHHH---EEE-----------------HHHHHHHHHHHHHHHHHH---EEEE------------HHHHHHHHHHHHHHHHHHHH------EEEEE-------HHHHHHHHHHHHH--HHHH--EEEE-------HHHHHHHHHHH---EEEEHHHHHH------HHHHHHHHHHH-----EEEE--</t>
  </si>
  <si>
    <t>------HHHHHHHHHHHHHHHHHH---EEEEEE----EEEEEE---------HHHHHHHHHHHHHH-HHHHHH-------EEEEE----EEEEEE----EEEEEEE-----HHHHHHHHHHHHHHHHHHHHHH---</t>
  </si>
  <si>
    <t>---EEEE-----HHHHHHHHH----EEEE----HHHHHHHHHH--EE--HHHHHH--EEEE----HHHHHHHHHHH--------EEEE-----HHHHHHHHHHHH----EEEE--EE-HHHHHHH--EEEEEE--HHHHHHHHHH---EEEEEEEE---HHHHHHHHHHHHHHHHHHHHHHHHHHHHH----HHHHHHHH------EHHHHH-HHHH----------EHHHHHHHHHHHHHHH-------HHHHH</t>
  </si>
  <si>
    <t>--EEEEEEEEE----EEEEE---------EE--HHHHHHHHHHHHHHHHHH---------EEEEE--------</t>
  </si>
  <si>
    <t>----EEEEEE----HHHHHHHHHHH----EEEEEEE-------EHHH--HHH------E-E-HHH-----EEEE-----HHHH-HHHHH----EEEE---------HHHHHHHH-----HHH----EE--HHHHHHHHH---EEE---HHHHHHHHHHHHHHH---E----EEEEEEE--HHH-----HHH-HHHH----EEEE-----HHHHHHH-------EEEEEEE------EEEEEEEEE-----HHHHH</t>
  </si>
  <si>
    <t>------------------HHHHHHHHHHHHHHHHHHHHHHHHHHHHHHHHHHHHHHHHHHHHHHHHHHHHHHHHHHHHHHHHHHHHHHHHHHHHHHHHHHHHHHHHHHHHHHHHHHHHHHHHHHHHHHHHHHHHHHHHHHHHHHHHHHHHHHHHHHHHHHHHHHHHHH---EEEEEEE---------------------------------HHHHHHHHHHHHHHHHHHHHHHHHHHHHHHHHHHHHHHHHHHHH</t>
  </si>
  <si>
    <t>-------E-----EE-E--HHHHHHH--------------------HHHHHHHHHHHH-----EEEEEE----EEEEEEEEEEE----EEEEEEEE-HHH---HHHHHHHHHHHHHHH------EEEEEEE---HHHHHHHHHH--EEEEEEEEEEE-----EEEEEEEE-----HHHHHHHHHHHH-------</t>
  </si>
  <si>
    <t>-EEEEEE----HHHH--E----------HHHHHHHHH---------EEE---HHHHHHHHH-----EE-HHH-----HHH---EHHH--HHHHHHHHH-----------HHHHHHHHHHHHHH----EEEEE-HHHHHHHHHH-----------EEEEE---EEEEEE---------</t>
  </si>
  <si>
    <t>-----------HHHHH----HHHHHH--------EE-------HHH--HHHHHHHHHHHHHHHHHHH---------HHHHHHHHHHH---HHHEEEE-HHHHHHHHHHHHH-----EEEEEE---HHHHHHHH----EEEEEEEE--EE-HHHHHHHHHH-----EEE--E-------E--HHHHHHHHHHHHHH---EEEE------E--------HHHHHHHH----EEEEEE-----------EEEE--HHH</t>
  </si>
  <si>
    <t>------------------EEEEE---E-HHHHHHHHHHHHHHHHH----EEEEEE-----HHHHHHHHHHHHHHH--EEEEE-----HHHHHHHHHH----EEEEE--------EEEEEEEE---EE--HHHHHHHHH-------------EEE--HHHHHHHHH----HHHH------EEEE--------HHHHHHHH------EEEE-------HHH------HHH-HHHHHHH-------EEEEE-----EE</t>
  </si>
  <si>
    <t>-EHHHH-HHHHHHHH-----------------EEEEE--EEEEEEEEEEEHHHH------HHHHHHHHHHHHHHHHHH--EEEEEEEEEEEE----EHHHHHHHHHHHHHHHHH---EEEEEEEEE----EEEEEEEEEE------------EEEEE-----HHHHHHHHHHH-------HHHHHHHH-----HHHHHH-----EEEEE---HHHHHHHHH----EEEE------HHHHHHH--HHHHHHHHH--</t>
  </si>
  <si>
    <t>-HHHHHHHHHHHHHHH------------------HHHHHHHHHHHHHHHHHHHHHHHHHHHHHHHHHHHHHHHHHHHHHHHHHHHHHHHHHHHHHHHHHHHHHHHHHHHHHHHHHHHHHHHHHHHHHHHHHHHHHHHHHHHHHHHHHHHHHHHHHHHHHHHHHHHHHHHHHHHHHHHHHHHHHHHHHHHHHHHHHHHHHHHHHHHHHHHHHHHHHHHHHHHHHHHHHHHHHHHHHHHHHHHHHHHHHHHHHHHHH</t>
  </si>
  <si>
    <t>------------HHHH-----HHHHHHHHH-HHHHHHHHHHHHH---HHH----HHHHHH-HHH--HHHHHHHHHHHHHHHHHHHHHHH----------HHHHHHHHHHH--HHHHHHHHHHHHHH----EEEEEEE-----EEEEEEE----HHHH--EEEEEEE--HHH-HHHH---HHHHHHHH-----HHHHHHHHHH-</t>
  </si>
  <si>
    <t>---------EEEEEEEEEEE--EEEEEEEEEE-------EEEEEEEEEEE---E----E-----EHHHHHHHH--EEEEEEEEEEEEEEE---------EEEEEEEEEEEEEEEEEE---------EEEEEEEEEEEEEEEEEEEEEE--EEEEEEEEEEEE----EEEEEE-----EEEEEE------HHHHHHHE----EEEEEEEEEEEE-</t>
  </si>
  <si>
    <t>--------------E---EEEE--HHH-----EEEE-----EEEEEEEEEHHHHH----EEEE-HHHHHH---E---EEEEEE----------EEEEEEE---HHHHHHH------</t>
  </si>
  <si>
    <t>-HHHHHHH---HHHHHHHHHHH-----HHHHHHHHHH--HHHH----HHHH---------EEE------EEEEEE--EEEEEEEEE-HHHHHH-HHHHHHHHHHHHHHHHHH---EEEEEEEEEEE-----HHHHHHHHHHHHHHHHHHHHH---EEEEEEEE-HHH----EEEEEEEEEEEHHH---E------EEEEEE--E------------------------------HHHHHHHHHHHHHHHH---EE</t>
  </si>
  <si>
    <t>-------EEE-----EE-----EE--------EEEEEE----HHHHHHHHHHHHHHHHH---EEEEE------HHHHHHHH-----EEE-E------HHHHH----E----EEEEE----EEEEEEE-E--HHHHHHHHHH-------------</t>
  </si>
  <si>
    <t>--------------------------------HHHHHHHHHHHHHHHHHHHHHHHHHHHHHHHHHHHHHHHHHHHHHHHHHHHHHHHHHHHHHHHHHHHHHHHHHHHHHHHHHHHHHHHHHHHHHHHHHHHHHHHHHHHHHHHHHHH-------</t>
  </si>
  <si>
    <t>-------HHHHHHHHHHHH---HHHH----------HHHHHHHH----HHHHHHHHHHHHHHH----------EEEEEE------HHHHHHHHHHHHH--HHHEEEEEHHH-----HHHHHH-------------HHHHHHHH---EEEEEE-HHH--HHHHHHHHHHHHH-EEE-----EEE---EEEEEE----HHHHHHHHHH---HHHHHHHHHHHHHHH--HHHH----EEEE-----HHHHHHHHHHH-</t>
  </si>
  <si>
    <t>T thermophilus-8</t>
  </si>
  <si>
    <t>T thermophilus-3</t>
  </si>
  <si>
    <t>Random-8</t>
  </si>
  <si>
    <t>Random-3</t>
  </si>
  <si>
    <t>------HHHHHHHHHHHHHHHHHHHHHHHHHHHHHHHHHHHHHHHHHHHHHHHHHHHHHHHHHHHHHHHHHHHHHHHHHHHHHHHHHHHHHHHHHHHHHHHH---------------------------------HHHHHHHHHHHHHHHHHHHHHHHHHHHHHHHHHHHHHHHHHHHHHHHHHHHHHHHHHHHHHHHHHHHHHHHHHHHHHHHHHHHHHHHHHHHHHHHHHHHHHHHHHHHHHHHHHHHHHHHH</t>
  </si>
  <si>
    <t>--HHHHHHHHHHHHHHHHHHHHHHHHHHHHHHHHHHHHHHHHHHHHHHHHHHHHHHHHHHHHHHHHHHHHHHHHHHHHHHHHHHHHHHHHHHHHHHHHHHHHHHHHHHHHHHHHHHHHHHHHHHHHHHHHHHHHHHHHHHHHHHHHHHHHHHHHHHHHHHHHHHHHHHHHHHHHHHHHHHHHHHHHHHHHHHHHHHHHHHHHHHHHHHHHHHHHHHHHHHHH----------</t>
  </si>
  <si>
    <t>-------------HHHHHHHHHHHHHHHHHHHHHHHHHHHHHHHHHHHHHHHHHHHHHHHHHHHHHHHH--------------------HHHHHHHHHHHHHHHHHHHHHHHHHHHHHHHHHHHHHHHHHHHHHHHHHHHHHHHHHHHHHHHHHHHHHHHHHHHHHHHHHHHHHHHHHHHHHHHHHHHHHHHHHHHHHHHHHHHHHHHHHHHHHHHHHHHHHHHHHHHHHHHHHHHHHHHHHHHHHHHHH-----</t>
  </si>
  <si>
    <t>----HHHHHHHHHHHHHHHHHHHHHHHHHHHHHHHHHHHHHHHHHHHHHHHHHHHHHHHHHHHHHHHHHHHHHHHHHHHHHHHHHHHHHHHHHHHHHHHHHHHHHHH--------------------------HHHHHHHHHHHHHHHHHHHHHHHHHHHHHHHHHHHHHHHHHHHHHHHHHHHHHHHHHHHHHHHHHHHHHHHHHH------------------------------------------------</t>
  </si>
  <si>
    <t>--------HHHHHHHHHHHHHHHHHHHHHHHHHHHHHHHHHHHHHHHHHHHHHHHHHHHHHHHHHHHH---EEEEE-------------------HHHHHHHHHHHHHHHHHHHHHHHHHHHHHHHHHHHHHHHHHHHHHHHHHHHHHHHHHHHHHHHHHHHHHHHHHHHHHHHHHHHHHHHHHHHHHHHHHHHHHHHHHHHHHHHHHHHHHHHHHHHHHHHHHHHHHHHHHHHHHHHHHHHHHHHHHHHHHHHH</t>
  </si>
  <si>
    <t>-------------EEEEEEEEE-----HHHHHHHHHHHHHHHHHHHHHHHHHHHH-------------------HHHHHHHHHHHHHHHHHHHHHHHHHHHHHHHHHHHHHHHHHHHHHHHHHHHHHHHHHHHHHHHHHHHHHHHHHHHHHHHHHHHHHHHHHHHHHHHHHHHHHHHHHHHHHHHHHHHHHHHHHHHHHHHHHHHHHHHHHHHHHHHHHHHHHHHHHHHHHHHHHHHHHHHHHHHHHHHHHHHHH</t>
  </si>
  <si>
    <t>---------HHHHHHHHHHHHHHHHHHHHHHHHHHHHHHHHHHHHHHHHHHHHHHHHHHHHHHHHHHHHHHHHHHHHHHHHHHHHHHHHHHHHHHHHHHHHHHHHHHHHHHHHHHHHHHHHHHHHHHHHHHHHHHHHHHHHHHHHHHHHHHHHHHHHHHHHHHHHHHHHHHHHHHHHHHHHHHHHHHHHHHHHHHHHHHHHHHHHHHHHHHHHHHHHHHHHHHHHHHHHHHHHHHHHHHHHHHHHHHHHHHHHH-</t>
  </si>
  <si>
    <t>-------EEEEEEEEEEEEEEE-----------------HHHHHHHHHHHHHHHHHHHHHHHH-------HHHHHHHHHHHHHHHHHHHHHHHHHHHHHHHHHHHHHHHHHHHHHHHHHHHHHHHHHHHHHHHHHHHHHHHHHH--------------</t>
  </si>
  <si>
    <t>----------------------EEEEEEEE----HHHHHHHHHHHHHHHHHHHHHHHHHHHHHHHHHHHHHHHHHHHHHHHHHHHHHHHHHHHHHHHHHHHHHHHHHHHHHHHHHHHHHHHHHHHHHHHHHHHHHHHHHHHHHHHHHHHHHHHHHHHHHHHHHHHHHHHHHHHHHHHHHHHHHHHHHHHHHHHHHHHHHHHHHHHHHHHHHHHHHHHHHHHHHHHHHHHHHHHHHHHHHHHHHHHHHHHHHHHHH</t>
  </si>
  <si>
    <t>-HHHHHHHHHHHHHHHHHHHHHHHHHHHHHHHHHHHHHHHHHHHHHHHHHHHHHHHHHHHHHHHHHHHHHHHHHHHHHHHHHHHHHHHHHHHHHHHHHHHHHHHHHHHHHHHHHHHHHHHHHHHHHHHHHHHHHHHHHHHHHHHHHHH------------HHHHHHHHHHHHHHHHHHHHHHHHHHHHHHHHHHHHHHHHHHHHHHHHHHHHHHHHHHHHHHHHHHHHHHHHHHHHHHHHHHHHHHHHHHHHHHH</t>
  </si>
  <si>
    <t>---------------HHHHHHHHHHHHHHHHHHHHHHHHHHHHH---------EEEEEEE----</t>
  </si>
  <si>
    <t>-------------------------HHHHHHHHHHHHHHHHHHHHHHHHHHHHHHHHHHHHHHHHHHHHHHHHHHHHHHHHHHHHHHHHHHHHHHHHHHHHHHHHHHHHHHHH--------------------</t>
  </si>
  <si>
    <t>--------EEEE--------HHHHHHHHHHHHHHHHHHHHHHHHHHHHHHHHHHHHHHHHHHHHHHHHHHHHHHHHHHHHHHHHHHHHHHHHHHHHHHHHHHHHHHHHHHHHHHHHHHHHHHHHHHHHHHHHHHHHHHHHHHHHHHHHHHHHHHHHHHHHHHHHHHHHHHHHHHHHHHHHHHHHHHHHHHHHHHHHHHHHHHHHHHHHHHHHHHHHHHHHHHHHHHHHHHHHHHHHHHHHHHHHHHHHHHHHHHH</t>
  </si>
  <si>
    <t>-HHHHHHHHHHHHHHHHHHHHHHHHHHHHHHHHHHHHHHHHHHHHHHHHHHHHHHHHHHHHHHHHHHHHHHHHHHHHHHHHHHHHHHHHHHHHHH----------HHHHHHHHHHHHHHHHHHHHHHHHHHHHHHHHHHHHHHHHHHHH----------------HHHHHHHHHHHHHHHHHHHHHHHHHHHHHHHHHHHHHHHHHHHHHHHHHHHHHHHHHHHHHHHHHHHHHHHHHHHHHHHHHHHHHH----</t>
  </si>
  <si>
    <t>--HHHHHHHHHHHHHHHHHHHHHHHHHHHHHHHHHHHHHHHHHHHHHHHH----------HHHHHHHHHHHHHHHHHHHHHHHHHHHHHHHHHHHHHHHHHHHHHHHHHHHHHHHHHHHHHHH-------</t>
  </si>
  <si>
    <t>------HHHHHHHHHHHHHHHHHHH------------------------------------------HHHHHHHHHHHHHHHHHHHHHHHH------</t>
  </si>
  <si>
    <t>----------------------------------------------------------------------------------------------------------------------------------------</t>
  </si>
  <si>
    <t>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</si>
  <si>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</si>
  <si>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</si>
  <si>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</si>
  <si>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</si>
  <si>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</si>
  <si>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</t>
  </si>
  <si>
    <t>---------------------------------------------------------------------</t>
  </si>
  <si>
    <t>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</si>
  <si>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</si>
  <si>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</si>
  <si>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</si>
  <si>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</si>
  <si>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</si>
  <si>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</si>
  <si>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</si>
  <si>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</si>
  <si>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</si>
  <si>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</si>
  <si>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</t>
  </si>
  <si>
    <t>-----------------------------------------------------------------------------------------------------</t>
  </si>
  <si>
    <t>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</si>
  <si>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</si>
  <si>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</si>
  <si>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</si>
  <si>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</si>
  <si>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</si>
  <si>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</t>
  </si>
  <si>
    <t>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</si>
  <si>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</si>
  <si>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</t>
  </si>
  <si>
    <t>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</si>
  <si>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</si>
  <si>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</si>
  <si>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</si>
  <si>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</si>
  <si>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</si>
  <si>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</si>
  <si>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</si>
  <si>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</si>
  <si>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</si>
  <si>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</si>
  <si>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</si>
  <si>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</t>
  </si>
  <si>
    <t>-----------------------------------------------------------------------------------------------</t>
  </si>
  <si>
    <t>------------------------------------------------------------------------------------</t>
  </si>
  <si>
    <t>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</si>
  <si>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</t>
  </si>
  <si>
    <t>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</si>
  <si>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</si>
  <si>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</si>
  <si>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</si>
  <si>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</si>
  <si>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</si>
  <si>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</t>
  </si>
  <si>
    <t>----------------------------------------------------------------------------------------</t>
  </si>
  <si>
    <t>--------------------------------------------------------------------------------------------</t>
  </si>
  <si>
    <t>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</si>
  <si>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</si>
  <si>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</si>
  <si>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</si>
  <si>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</si>
  <si>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</si>
  <si>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</si>
  <si>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</si>
  <si>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</si>
  <si>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</t>
  </si>
  <si>
    <t>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</si>
  <si>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</si>
  <si>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</si>
  <si>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</si>
  <si>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</si>
  <si>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</si>
  <si>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</si>
  <si>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</t>
  </si>
  <si>
    <t>------------------------</t>
  </si>
  <si>
    <t>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</si>
  <si>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</si>
  <si>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</si>
  <si>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</si>
  <si>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</si>
  <si>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</si>
  <si>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</si>
  <si>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</t>
  </si>
  <si>
    <t>-----------------------------------------------------------------------</t>
  </si>
  <si>
    <t>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</si>
  <si>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</si>
  <si>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</t>
  </si>
  <si>
    <t>----------------------------------------------------------</t>
  </si>
  <si>
    <t>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</si>
  <si>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</si>
  <si>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</t>
  </si>
  <si>
    <t>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</si>
  <si>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</t>
  </si>
  <si>
    <t>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</si>
  <si>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</si>
  <si>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</si>
  <si>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</si>
  <si>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</si>
  <si>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</si>
  <si>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</t>
  </si>
  <si>
    <t>--------------------------------------------------------------------------------------------------------------</t>
  </si>
  <si>
    <t>-----------------------------------------------------------------------------------------------------------</t>
  </si>
  <si>
    <t>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</si>
  <si>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</si>
  <si>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</si>
  <si>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</si>
  <si>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</si>
  <si>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</si>
  <si>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</si>
  <si>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</si>
  <si>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</si>
  <si>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</si>
  <si>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</si>
  <si>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</si>
  <si>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</si>
  <si>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</si>
  <si>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</si>
  <si>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</si>
  <si>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</t>
  </si>
  <si>
    <t>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</si>
  <si>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</si>
  <si>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</si>
  <si>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</si>
  <si>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</t>
  </si>
  <si>
    <t>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</si>
  <si>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</si>
  <si>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</si>
  <si>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</si>
  <si>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</t>
  </si>
  <si>
    <t>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</si>
  <si>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</si>
  <si>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</si>
  <si>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</si>
  <si>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</si>
  <si>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</si>
  <si>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</si>
  <si>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</t>
  </si>
  <si>
    <t>-----------------------------------------------------------</t>
  </si>
  <si>
    <t>------------------------------------------------------------------------------------------------</t>
  </si>
  <si>
    <t>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</si>
  <si>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</si>
  <si>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</t>
  </si>
  <si>
    <t>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</si>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</sst>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" fillId="0" borderId="0" xfId="0" applyFont="1"/>
    <xf numFmtId="0" fontId="24" fillId="0" borderId="0" xfId="42"/>
    <xf numFmtId="0" fontId="23" fillId="33" borderId="0" xfId="0" applyFont="1" applyFill="1"/>
    <xf numFmtId="0" fontId="19" fillId="33" borderId="10" xfId="0" applyFont="1" applyFill="1" applyBorder="1"/>
    <xf numFmtId="0" fontId="21" fillId="33" borderId="11" xfId="0" applyFont="1" applyFill="1" applyBorder="1" applyAlignment="1">
      <alignment vertical="center"/>
    </xf>
    <xf numFmtId="0" fontId="0" fillId="33" borderId="0" xfId="0" applyFill="1"/>
    <xf numFmtId="0" fontId="20" fillId="33" borderId="12" xfId="0" applyFont="1" applyFill="1" applyBorder="1"/>
    <xf numFmtId="164" fontId="22" fillId="33" borderId="13" xfId="0" applyNumberFormat="1" applyFont="1" applyFill="1" applyBorder="1" applyAlignment="1">
      <alignment vertical="center"/>
    </xf>
    <xf numFmtId="0" fontId="19" fillId="33" borderId="14" xfId="0" applyFont="1" applyFill="1" applyBorder="1"/>
    <xf numFmtId="164" fontId="21" fillId="33" borderId="15" xfId="0" applyNumberFormat="1" applyFont="1" applyFill="1" applyBorder="1" applyAlignment="1">
      <alignment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tabSelected="1" workbookViewId="0">
      <selection activeCell="B2" sqref="B2:G9"/>
    </sheetView>
  </sheetViews>
  <sheetFormatPr defaultRowHeight="15" x14ac:dyDescent="0.25"/>
  <cols>
    <col min="2" max="2" width="6.42578125" bestFit="1" customWidth="1"/>
    <col min="3" max="3" width="9.5703125" bestFit="1" customWidth="1"/>
    <col min="5" max="5" width="6.42578125" bestFit="1" customWidth="1"/>
    <col min="6" max="6" width="9.5703125" bestFit="1" customWidth="1"/>
    <col min="8" max="8" width="6.42578125" bestFit="1" customWidth="1"/>
    <col min="9" max="9" width="9.5703125" bestFit="1" customWidth="1"/>
    <col min="11" max="11" width="6.42578125" bestFit="1" customWidth="1"/>
    <col min="12" max="12" width="9.5703125" bestFit="1" customWidth="1"/>
  </cols>
  <sheetData>
    <row r="2" spans="2:12" s="7" customFormat="1" ht="18.75" x14ac:dyDescent="0.3">
      <c r="B2" s="9" t="s">
        <v>2524</v>
      </c>
      <c r="C2" s="9"/>
      <c r="D2" s="9"/>
      <c r="E2" s="9" t="s">
        <v>2525</v>
      </c>
      <c r="F2" s="9"/>
      <c r="G2" s="9"/>
      <c r="H2" s="9" t="s">
        <v>2526</v>
      </c>
      <c r="I2" s="9"/>
      <c r="J2" s="9"/>
      <c r="K2" s="9" t="s">
        <v>2527</v>
      </c>
      <c r="L2" s="9"/>
    </row>
    <row r="3" spans="2:12" x14ac:dyDescent="0.25">
      <c r="B3" s="10" t="s">
        <v>1257</v>
      </c>
      <c r="C3" s="11" t="s">
        <v>5</v>
      </c>
      <c r="D3" s="12"/>
      <c r="E3" s="10" t="s">
        <v>1257</v>
      </c>
      <c r="F3" s="11" t="s">
        <v>5</v>
      </c>
      <c r="G3" s="12"/>
      <c r="H3" s="10" t="s">
        <v>1257</v>
      </c>
      <c r="I3" s="11" t="s">
        <v>5</v>
      </c>
      <c r="J3" s="12"/>
      <c r="K3" s="10" t="s">
        <v>1257</v>
      </c>
      <c r="L3" s="11" t="s">
        <v>5</v>
      </c>
    </row>
    <row r="4" spans="2:12" x14ac:dyDescent="0.25">
      <c r="B4" s="13">
        <v>1</v>
      </c>
      <c r="C4" s="14">
        <v>0.3561646</v>
      </c>
      <c r="D4" s="12"/>
      <c r="E4" s="13">
        <v>1</v>
      </c>
      <c r="F4" s="14">
        <v>0.46374209999999999</v>
      </c>
      <c r="G4" s="12"/>
      <c r="H4" s="13">
        <v>1</v>
      </c>
      <c r="I4" s="14">
        <v>0.22096479999999999</v>
      </c>
      <c r="J4" s="12"/>
      <c r="K4" s="13">
        <v>1</v>
      </c>
      <c r="L4" s="14">
        <v>0.40400069999999999</v>
      </c>
    </row>
    <row r="5" spans="2:12" x14ac:dyDescent="0.25">
      <c r="B5" s="13">
        <v>2</v>
      </c>
      <c r="C5" s="14">
        <v>0.36140129999999998</v>
      </c>
      <c r="D5" s="12"/>
      <c r="E5" s="13">
        <v>2</v>
      </c>
      <c r="F5" s="14">
        <v>0.46165050000000002</v>
      </c>
      <c r="G5" s="12"/>
      <c r="H5" s="13">
        <v>2</v>
      </c>
      <c r="I5" s="14">
        <v>0.2176681</v>
      </c>
      <c r="J5" s="12"/>
      <c r="K5" s="13">
        <v>2</v>
      </c>
      <c r="L5" s="14">
        <v>0.40177030000000002</v>
      </c>
    </row>
    <row r="6" spans="2:12" x14ac:dyDescent="0.25">
      <c r="B6" s="13">
        <v>3</v>
      </c>
      <c r="C6" s="14">
        <v>0.34791090000000002</v>
      </c>
      <c r="D6" s="12"/>
      <c r="E6" s="13">
        <v>3</v>
      </c>
      <c r="F6" s="14">
        <v>0.437249</v>
      </c>
      <c r="G6" s="12"/>
      <c r="H6" s="13">
        <v>3</v>
      </c>
      <c r="I6" s="14">
        <v>0.22772410000000001</v>
      </c>
      <c r="J6" s="12"/>
      <c r="K6" s="13">
        <v>3</v>
      </c>
      <c r="L6" s="14">
        <v>0.40155849999999998</v>
      </c>
    </row>
    <row r="7" spans="2:12" x14ac:dyDescent="0.25">
      <c r="B7" s="13">
        <v>4</v>
      </c>
      <c r="C7" s="14">
        <v>0.3638942</v>
      </c>
      <c r="D7" s="12"/>
      <c r="E7" s="13">
        <v>4</v>
      </c>
      <c r="F7" s="14">
        <v>0.44068950000000001</v>
      </c>
      <c r="G7" s="12"/>
      <c r="H7" s="13">
        <v>4</v>
      </c>
      <c r="I7" s="14">
        <v>0.21914429999999999</v>
      </c>
      <c r="J7" s="12"/>
      <c r="K7" s="13">
        <v>4</v>
      </c>
      <c r="L7" s="14">
        <v>0.40011020000000003</v>
      </c>
    </row>
    <row r="8" spans="2:12" x14ac:dyDescent="0.25">
      <c r="B8" s="13">
        <v>5</v>
      </c>
      <c r="C8" s="14">
        <v>0.34266200000000002</v>
      </c>
      <c r="D8" s="12"/>
      <c r="E8" s="13">
        <v>5</v>
      </c>
      <c r="F8" s="14">
        <v>0.44410729999999998</v>
      </c>
      <c r="G8" s="12"/>
      <c r="H8" s="13">
        <v>5</v>
      </c>
      <c r="I8" s="14">
        <v>0.2233241</v>
      </c>
      <c r="J8" s="12"/>
      <c r="K8" s="13">
        <v>5</v>
      </c>
      <c r="L8" s="14">
        <v>0.39753549999999999</v>
      </c>
    </row>
    <row r="9" spans="2:12" x14ac:dyDescent="0.25">
      <c r="B9" s="15" t="s">
        <v>1258</v>
      </c>
      <c r="C9" s="16">
        <v>0.35440660000000002</v>
      </c>
      <c r="D9" s="12"/>
      <c r="E9" s="15" t="s">
        <v>1258</v>
      </c>
      <c r="F9" s="16">
        <v>0.44948769999999999</v>
      </c>
      <c r="G9" s="12"/>
      <c r="H9" s="15" t="s">
        <v>1258</v>
      </c>
      <c r="I9" s="16">
        <v>0.22176509999999999</v>
      </c>
      <c r="J9" s="12"/>
      <c r="K9" s="15" t="s">
        <v>1258</v>
      </c>
      <c r="L9" s="16">
        <v>0.40099499999999999</v>
      </c>
    </row>
    <row r="12" spans="2:12" x14ac:dyDescent="0.25">
      <c r="B12" s="8" t="s">
        <v>2699</v>
      </c>
      <c r="E12" s="8" t="s">
        <v>2699</v>
      </c>
      <c r="H12" s="8" t="s">
        <v>2699</v>
      </c>
      <c r="K12" s="8" t="s">
        <v>2699</v>
      </c>
    </row>
    <row r="13" spans="2:12" x14ac:dyDescent="0.25">
      <c r="E13" s="1"/>
      <c r="H13" s="1"/>
    </row>
    <row r="14" spans="2:12" x14ac:dyDescent="0.25">
      <c r="E14" s="1"/>
      <c r="H14" s="1"/>
    </row>
    <row r="15" spans="2:12" x14ac:dyDescent="0.25">
      <c r="E15" s="1"/>
      <c r="H15" s="1"/>
    </row>
    <row r="16" spans="2:12" x14ac:dyDescent="0.25">
      <c r="E16" s="1"/>
      <c r="H16" s="1"/>
    </row>
    <row r="17" spans="5:8" x14ac:dyDescent="0.25">
      <c r="E17" s="1"/>
      <c r="H17" s="1"/>
    </row>
    <row r="18" spans="5:8" x14ac:dyDescent="0.25">
      <c r="E18" s="1"/>
      <c r="H18" s="1"/>
    </row>
    <row r="19" spans="5:8" x14ac:dyDescent="0.25">
      <c r="H19" s="1"/>
    </row>
    <row r="20" spans="5:8" x14ac:dyDescent="0.25">
      <c r="H20" s="1"/>
    </row>
  </sheetData>
  <hyperlinks>
    <hyperlink ref="B12" location="Tt.8.1!A1" display="LINK" xr:uid="{00000000-0004-0000-0000-000000000000}"/>
    <hyperlink ref="E12" location="Tt.3.1!A1" display="LINK" xr:uid="{00000000-0004-0000-0000-000001000000}"/>
    <hyperlink ref="H12" location="R.8.1!A1" display="LINK" xr:uid="{00000000-0004-0000-0000-000002000000}"/>
    <hyperlink ref="K12" location="R.3.1!A1" display="LINK" xr:uid="{00000000-0004-0000-0000-000003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54"/>
  <sheetViews>
    <sheetView topLeftCell="A222" workbookViewId="0">
      <selection activeCell="L238" sqref="L238"/>
    </sheetView>
  </sheetViews>
  <sheetFormatPr defaultRowHeight="15" x14ac:dyDescent="0.25"/>
  <cols>
    <col min="1" max="7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1448</v>
      </c>
      <c r="C2" s="6" t="e">
        <f>--------HHHHHHHHHHHHHHHHHHHHHHHHHHHHHHHHHHHHHHHHHHHHHHHHHHHHHHHHHHHHHHHHHHHHHHHHHHHHHHHHHHHHHHHHHHHHHHHHHHHHHHHHHHHHHHHHHHHHHHHHHHHHHHHHHHHHHHHHHHHHHHHHHHHHHHHHHHHHHHHHHH</f>
        <v>#NAME?</v>
      </c>
      <c r="D2" s="6">
        <v>170</v>
      </c>
      <c r="E2" s="6">
        <v>43</v>
      </c>
      <c r="F2" s="6">
        <v>127</v>
      </c>
      <c r="G2" s="6">
        <v>0.252941176470588</v>
      </c>
    </row>
    <row r="3" spans="1:7" x14ac:dyDescent="0.25">
      <c r="A3" s="6">
        <v>2</v>
      </c>
      <c r="B3" s="6" t="s">
        <v>1342</v>
      </c>
      <c r="C3" s="6" t="s">
        <v>1343</v>
      </c>
      <c r="D3" s="6">
        <v>249</v>
      </c>
      <c r="E3" s="6">
        <v>125</v>
      </c>
      <c r="F3" s="6">
        <v>124</v>
      </c>
      <c r="G3" s="6">
        <v>0.50200803212851397</v>
      </c>
    </row>
    <row r="4" spans="1:7" x14ac:dyDescent="0.25">
      <c r="A4" s="6">
        <v>3</v>
      </c>
      <c r="B4" s="6" t="s">
        <v>1716</v>
      </c>
      <c r="C4" s="6" t="s">
        <v>274</v>
      </c>
      <c r="D4" s="6">
        <v>315</v>
      </c>
      <c r="E4" s="6">
        <v>50</v>
      </c>
      <c r="F4" s="6">
        <v>265</v>
      </c>
      <c r="G4" s="6">
        <v>0.158730158730159</v>
      </c>
    </row>
    <row r="5" spans="1:7" x14ac:dyDescent="0.25">
      <c r="A5" s="6">
        <v>4</v>
      </c>
      <c r="B5" s="6" t="s">
        <v>1609</v>
      </c>
      <c r="C5" s="6" t="s">
        <v>1610</v>
      </c>
      <c r="D5" s="6">
        <v>351</v>
      </c>
      <c r="E5" s="6">
        <v>163</v>
      </c>
      <c r="F5" s="6">
        <v>188</v>
      </c>
      <c r="G5" s="6">
        <v>0.46438746438746398</v>
      </c>
    </row>
    <row r="6" spans="1:7" x14ac:dyDescent="0.25">
      <c r="A6" s="6">
        <v>5</v>
      </c>
      <c r="B6" s="6" t="s">
        <v>1259</v>
      </c>
      <c r="C6" s="6" t="e">
        <f>--------------HHHHHHHHHHHHHHHHHHHHHHHHHHHHHHHHHHHHHHHHHHHHHHHHHHHHHHHHHHHHHHHHHHHHHHHHHHHHHHHHHHHHHHHHHHHHHHHHHHHHHHHHHHHHHHHHHHHHHHHHHHHHHHHHHHHHHHHHHHHHHHHHHHHHHHHHHHHHHHHHHHHHHHHHHHHHHHHHHHHHHHHHHHHHHHHHHHHHHHHHHHHHHHHHHHHHHHHHHHHHHHHHHHHHHHH-------------------------------HHHHHHHHHHHHHHHHHHHHHHHHHHHHHHHHHHHHHHHHHHHHHHHHHHHHHHHHHHHHHHHHHHHHHHHHHHHHHHHHHHHHHHHHHHHHHHHHHHHHHHHHHHHHHHHHHHHHHHHHHHHH</f>
        <v>#NAME?</v>
      </c>
      <c r="D6" s="6">
        <v>400</v>
      </c>
      <c r="E6" s="6">
        <v>177</v>
      </c>
      <c r="F6" s="6">
        <v>223</v>
      </c>
      <c r="G6" s="6">
        <v>0.4425</v>
      </c>
    </row>
    <row r="7" spans="1:7" x14ac:dyDescent="0.25">
      <c r="A7" s="6">
        <v>6</v>
      </c>
      <c r="B7" s="6" t="s">
        <v>2284</v>
      </c>
      <c r="C7" s="6" t="s">
        <v>2532</v>
      </c>
      <c r="D7" s="6">
        <v>432</v>
      </c>
      <c r="E7" s="6">
        <v>223</v>
      </c>
      <c r="F7" s="6">
        <v>209</v>
      </c>
      <c r="G7" s="6">
        <v>0.51620370370370405</v>
      </c>
    </row>
    <row r="8" spans="1:7" x14ac:dyDescent="0.25">
      <c r="A8" s="6">
        <v>7</v>
      </c>
      <c r="B8" s="6" t="s">
        <v>1395</v>
      </c>
      <c r="C8" s="6" t="s">
        <v>88</v>
      </c>
      <c r="D8" s="6">
        <v>278</v>
      </c>
      <c r="E8" s="6">
        <v>122</v>
      </c>
      <c r="F8" s="6">
        <v>156</v>
      </c>
      <c r="G8" s="6">
        <v>0.43884892086330901</v>
      </c>
    </row>
    <row r="9" spans="1:7" x14ac:dyDescent="0.25">
      <c r="A9" s="6">
        <v>8</v>
      </c>
      <c r="B9" s="6" t="s">
        <v>2292</v>
      </c>
      <c r="C9" s="6" t="s">
        <v>539</v>
      </c>
      <c r="D9" s="6">
        <v>381</v>
      </c>
      <c r="E9" s="6">
        <v>167</v>
      </c>
      <c r="F9" s="6">
        <v>214</v>
      </c>
      <c r="G9" s="6">
        <v>0.43832020997375298</v>
      </c>
    </row>
    <row r="10" spans="1:7" x14ac:dyDescent="0.25">
      <c r="A10" s="6">
        <v>9</v>
      </c>
      <c r="B10" s="6" t="s">
        <v>2170</v>
      </c>
      <c r="C10" s="6" t="s">
        <v>2024</v>
      </c>
      <c r="D10" s="6">
        <v>220</v>
      </c>
      <c r="E10" s="6">
        <v>121</v>
      </c>
      <c r="F10" s="6">
        <v>99</v>
      </c>
      <c r="G10" s="6">
        <v>0.55000000000000004</v>
      </c>
    </row>
    <row r="11" spans="1:7" x14ac:dyDescent="0.25">
      <c r="A11" s="6">
        <v>10</v>
      </c>
      <c r="B11" s="6" t="s">
        <v>2346</v>
      </c>
      <c r="C11" s="6" t="e">
        <f>---HHHHHHHHHHHHHHHHHHHHHHHHHHH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HH</f>
        <v>#NAME?</v>
      </c>
      <c r="D11" s="6">
        <v>339</v>
      </c>
      <c r="E11" s="6">
        <v>214</v>
      </c>
      <c r="F11" s="6">
        <v>125</v>
      </c>
      <c r="G11" s="6">
        <v>0.631268436578171</v>
      </c>
    </row>
    <row r="12" spans="1:7" x14ac:dyDescent="0.25">
      <c r="A12" s="6">
        <v>11</v>
      </c>
      <c r="B12" s="6" t="s">
        <v>2320</v>
      </c>
      <c r="C12" s="6" t="e">
        <f>-HHHHHHHHHHHHHHHHHHHHHHHHHHHHHHHHHHHHHHHHHHHHHHHHHHHHHHHHHHHHHHHHHHHHHHHHHHHHHHHHHHHHHHHHHHHHHHHHHHHHHHHHHHHHHHHHHHHHHHHHHHHHHHHHHHHHHHHHHHHHHHHHHHHHHHHHHHHHHHHHHHHHHHHHHHHHHHHHHHHHHHHHHHH---------------------HHHHHHHHHHHHHHHHHHHHHHHHHHHHHHHHHHHHHHHHHHHHHHHHHHHHHHHHHHHHHHHHHHHHHHHHHHHHHHHHHHHHHHHHHHHHHHHHHHHHHHHHHHHHHHHHHHHHHHHHHHHHHHHHHHHHHHHHHHHHHHHHHHHHHHHHHHHHHHHHHHHHHHHHHHHHHHHHHHHHHHHHHHHHHH-----------HHHHHHHHHHHHHHHHHHHHHHHHHHHHHHHHHHHHHHHHHHHHHHHHHHHHHHHHHHHHHHHHHHHHHHHHHHHHHHHHHHHHHHHHHHHHHHHHHHHHHHHHHHHHHH</f>
        <v>#NAME?</v>
      </c>
      <c r="D12" s="6">
        <v>520</v>
      </c>
      <c r="E12" s="6">
        <v>285</v>
      </c>
      <c r="F12" s="6">
        <v>235</v>
      </c>
      <c r="G12" s="6">
        <v>0.54807692307692302</v>
      </c>
    </row>
    <row r="13" spans="1:7" x14ac:dyDescent="0.25">
      <c r="A13" s="6">
        <v>12</v>
      </c>
      <c r="B13" s="6" t="s">
        <v>2266</v>
      </c>
      <c r="C13" s="6" t="e">
        <f>-------------HHHHHHHHHHHHHHHHHHHHHHHHHHHHHHHHHHHHHHHHHHHHHHHHHHHHHHHH--------------------HHHHHHHHHHHHHHHHHHHHHHHHHHHHHHHHHHHHHHHHHHHHHHHHHHHHHHHHHHHHHHHHHHHHHHHHHHHHHHHHHHHHHHHHHHHHHHHHHHHHHHHHHHHHHHHHHHHHHHHHHHHHHHHHHHHHHHHHHHHHHHHHH------------------------------------------------------HHHHHHHHHHHHHHHHHHHHHHHHHHHHHHHHH------------HHHHHHHHHHHH</f>
        <v>#NAME?</v>
      </c>
      <c r="D13" s="6">
        <v>345</v>
      </c>
      <c r="E13" s="6">
        <v>179</v>
      </c>
      <c r="F13" s="6">
        <v>166</v>
      </c>
      <c r="G13" s="6">
        <v>0.51884057971014497</v>
      </c>
    </row>
    <row r="14" spans="1:7" x14ac:dyDescent="0.25">
      <c r="A14" s="6">
        <v>13</v>
      </c>
      <c r="B14" s="6" t="s">
        <v>1895</v>
      </c>
      <c r="C14" s="6" t="s">
        <v>1896</v>
      </c>
      <c r="D14" s="6">
        <v>382</v>
      </c>
      <c r="E14" s="6">
        <v>168</v>
      </c>
      <c r="F14" s="6">
        <v>214</v>
      </c>
      <c r="G14" s="6">
        <v>0.43979057591623</v>
      </c>
    </row>
    <row r="15" spans="1:7" x14ac:dyDescent="0.25">
      <c r="A15" s="6">
        <v>14</v>
      </c>
      <c r="B15" s="6" t="s">
        <v>2521</v>
      </c>
      <c r="C15" s="6" t="s">
        <v>2522</v>
      </c>
      <c r="D15" s="6">
        <v>154</v>
      </c>
      <c r="E15" s="6">
        <v>72</v>
      </c>
      <c r="F15" s="6">
        <v>82</v>
      </c>
      <c r="G15" s="6">
        <v>0.46753246753246802</v>
      </c>
    </row>
    <row r="16" spans="1:7" x14ac:dyDescent="0.25">
      <c r="A16" s="6">
        <v>15</v>
      </c>
      <c r="B16" s="6" t="s">
        <v>1954</v>
      </c>
      <c r="C16" s="6" t="s">
        <v>7</v>
      </c>
      <c r="D16" s="6">
        <v>691</v>
      </c>
      <c r="E16" s="6">
        <v>207</v>
      </c>
      <c r="F16" s="6">
        <v>484</v>
      </c>
      <c r="G16" s="6">
        <v>0.29956584659913199</v>
      </c>
    </row>
    <row r="17" spans="1:7" x14ac:dyDescent="0.25">
      <c r="A17" s="6">
        <v>16</v>
      </c>
      <c r="B17" s="6" t="s">
        <v>2507</v>
      </c>
      <c r="C17" s="6" t="e">
        <f>-------------------HHHHHHHHHHHHHHHHHHHHHHHHHHHHHHHHHHHHHHHHHHHHHHHHHHHHHHHHHHHHHHHHHHHHHHHHHHHHHHHHHHHHHHHHHHHHHHH---------------------HHHHHHHHHHHHHHHHHHHHHHHHHHHHHHHHHHHHHHHHHHHHHHHHHHHHHHHHHHHHHHHHHHHHHHHHHHHHHHHHHHHHHHHHHHHHHHHHHHHHHHHHHHHHHHHHHHHHHHHHHHHHHHHHHHHHHHHHHHHHHHHHHHHHHHHHHH</f>
        <v>#NAME?</v>
      </c>
      <c r="D17" s="6">
        <v>289</v>
      </c>
      <c r="E17" s="6">
        <v>155</v>
      </c>
      <c r="F17" s="6">
        <v>134</v>
      </c>
      <c r="G17" s="6">
        <v>0.53633217993079596</v>
      </c>
    </row>
    <row r="18" spans="1:7" x14ac:dyDescent="0.25">
      <c r="A18" s="6">
        <v>17</v>
      </c>
      <c r="B18" s="6" t="s">
        <v>1382</v>
      </c>
      <c r="C18" s="6" t="s">
        <v>1383</v>
      </c>
      <c r="D18" s="6">
        <v>301</v>
      </c>
      <c r="E18" s="6">
        <v>131</v>
      </c>
      <c r="F18" s="6">
        <v>170</v>
      </c>
      <c r="G18" s="6">
        <v>0.43521594684385401</v>
      </c>
    </row>
    <row r="19" spans="1:7" x14ac:dyDescent="0.25">
      <c r="A19" s="6">
        <v>18</v>
      </c>
      <c r="B19" s="6" t="s">
        <v>1947</v>
      </c>
      <c r="C19" s="6" t="s">
        <v>1335</v>
      </c>
      <c r="D19" s="6">
        <v>405</v>
      </c>
      <c r="E19" s="6">
        <v>124</v>
      </c>
      <c r="F19" s="6">
        <v>281</v>
      </c>
      <c r="G19" s="6">
        <v>0.30617283950617302</v>
      </c>
    </row>
    <row r="20" spans="1:7" x14ac:dyDescent="0.25">
      <c r="A20" s="6">
        <v>19</v>
      </c>
      <c r="B20" s="6" t="s">
        <v>1419</v>
      </c>
      <c r="C20" s="6" t="s">
        <v>59</v>
      </c>
      <c r="D20" s="6">
        <v>568</v>
      </c>
      <c r="E20" s="6">
        <v>397</v>
      </c>
      <c r="F20" s="6">
        <v>171</v>
      </c>
      <c r="G20" s="6">
        <v>0.698943661971831</v>
      </c>
    </row>
    <row r="21" spans="1:7" x14ac:dyDescent="0.25">
      <c r="A21" s="6">
        <v>20</v>
      </c>
      <c r="B21" s="6" t="s">
        <v>1262</v>
      </c>
      <c r="C21" s="6" t="e">
        <f>-HHHHHHHHHHHHHHHHHHHHHHHHHHHHHHHHHHHHHHHHHHHHHHHHHHHHHHHHHHHHHHHHHHHHHHHHHHHHHHHHHHHHHHHHHHHHHHHHHHHHHHHHHHHHHHHHHHHHHHH--------------HHHHHHHHHHHHHHHHHHHHHHHHHHHHHHHHHHHH------------HHHHHHHHHHHHHHHHHHHHHHHHHHHHHHHHHHHHHHHHHHHHHHHHHHHHHHHHHHHHHHHHHHHHHHHHHHHHHHHHHHHHHHHH----------HHHHHHHHHHHHHHHHHHHHHHHHHHHHHHHHHHHHHHHHHHHHHHHHHHHHHHHHHHHHHHHHHHHHHHHHHHHHHHHHHHHHHHH</f>
        <v>#NAME?</v>
      </c>
      <c r="D21" s="6">
        <v>367</v>
      </c>
      <c r="E21" s="6">
        <v>176</v>
      </c>
      <c r="F21" s="6">
        <v>191</v>
      </c>
      <c r="G21" s="6">
        <v>0.47956403269754799</v>
      </c>
    </row>
    <row r="22" spans="1:7" x14ac:dyDescent="0.25">
      <c r="A22" s="6">
        <v>21</v>
      </c>
      <c r="B22" s="6" t="s">
        <v>1554</v>
      </c>
      <c r="C22" s="6" t="e">
        <f>-------HHHHHHHHHHHHHHHHHHHHHHHHHHHHHHHHHHHHHHHHHHHHHHHHHHHHHHHHHHHHHHHHHHHHHHHHHHHHHHHHHHHHHHHHHHHHHHHHHHHHHHHHHHHHHHHHHHHHHHHHHHHHHHHHHHHHHHHHHHHHHHH-----EEEEEEEEEEEEEE----HHHHHHHHHHHHHHHHHHHHHHHHHHHHHHHHHHH----------EEEEEEEEEE--------------HHHHHHHHHHHHHHHHHHHHHHHHHHHHHHHHHHHHHHHHHHHHHHHHHHHHHHHHHH--------EEEEEEEEEEEEE-----------------HHHHHHHHHHHHHHHHHHHHH</f>
        <v>#NAME?</v>
      </c>
      <c r="D22" s="6">
        <v>359</v>
      </c>
      <c r="E22" s="6">
        <v>213</v>
      </c>
      <c r="F22" s="6">
        <v>146</v>
      </c>
      <c r="G22" s="6">
        <v>0.59331476323119803</v>
      </c>
    </row>
    <row r="23" spans="1:7" x14ac:dyDescent="0.25">
      <c r="A23" s="6">
        <v>22</v>
      </c>
      <c r="B23" s="6" t="s">
        <v>2099</v>
      </c>
      <c r="C23" s="6" t="e">
        <f>----HHHHHHHHHHHHHHHHHHHHHHHHHHHHHHHHHHHHHHHHHHHHHHHHHHHHHHHHHHHHHHHHHHHHHHHHHHHHHHHHHHHHHHHHHHHHHHHHHHHHHHHHHHHHHHHHHHHHHHHHHHHHHHHHHHHHHHHHHHHHHHHHHHHHHHHHHHHHHHHHHHHHH</f>
        <v>#NAME?</v>
      </c>
      <c r="D23" s="6">
        <v>169</v>
      </c>
      <c r="E23" s="6">
        <v>103</v>
      </c>
      <c r="F23" s="6">
        <v>66</v>
      </c>
      <c r="G23" s="6">
        <v>0.609467455621302</v>
      </c>
    </row>
    <row r="24" spans="1:7" x14ac:dyDescent="0.25">
      <c r="A24" s="6">
        <v>23</v>
      </c>
      <c r="B24" s="6" t="s">
        <v>2256</v>
      </c>
      <c r="C24" s="6" t="e">
        <f>-----------HHHHHHHHHHHHHHHHHHHHHHHHHHHHHHHHHHHHHHHHHHHHHHHHHHHHHHHHHHHHHHHHHHHHHHHHHHHHHHHHHHHHHHHHHHHHHHHHHHHHHHHHHHHHHHHHHHHHHHHHHHHHHHHHHHHHHHHHHHHHHHHHHHHHHHHHHHHHHHHHHHHHHHHHHH</f>
        <v>#NAME?</v>
      </c>
      <c r="D24" s="6">
        <v>181</v>
      </c>
      <c r="E24" s="6">
        <v>51</v>
      </c>
      <c r="F24" s="6">
        <v>130</v>
      </c>
      <c r="G24" s="6">
        <v>0.28176795580110497</v>
      </c>
    </row>
    <row r="25" spans="1:7" x14ac:dyDescent="0.25">
      <c r="A25" s="6">
        <v>24</v>
      </c>
      <c r="B25" s="6" t="s">
        <v>1375</v>
      </c>
      <c r="C25" s="6" t="s">
        <v>1376</v>
      </c>
      <c r="D25" s="6">
        <v>592</v>
      </c>
      <c r="E25" s="6">
        <v>290</v>
      </c>
      <c r="F25" s="6">
        <v>302</v>
      </c>
      <c r="G25" s="6">
        <v>0.48986486486486502</v>
      </c>
    </row>
    <row r="26" spans="1:7" x14ac:dyDescent="0.25">
      <c r="A26" s="6">
        <v>25</v>
      </c>
      <c r="B26" s="6" t="s">
        <v>1399</v>
      </c>
      <c r="C26" s="6" t="e">
        <f>---HHHHHHHHHHHHHHHHHHHHHHHHHH-------------------------------HHHHHHHHHHHHHHHHHHHHHHHHHHHHHHHHHHHHHHHHHHHHHHHHHHHHHH----------------HHHHHHHHHHHHHHHHHHHHHHHHHHHHHHHHHHHHHHHHHHHHHHHHHHHHHHHHHHHHHHHHHHHHHHHHHHHHHHHHHHHHHHHHHHHHHHHHHHHHHHHHHHHHHHHHHHHHHHHHHHHHHHHHHHHHHHHHHHHHHHHHHHHHHHHHHHHHHHHHHHHHHHHHHHHHH</f>
        <v>#NAME?</v>
      </c>
      <c r="D26" s="6">
        <v>303</v>
      </c>
      <c r="E26" s="6">
        <v>219</v>
      </c>
      <c r="F26" s="6">
        <v>84</v>
      </c>
      <c r="G26" s="6">
        <v>0.72277227722772297</v>
      </c>
    </row>
    <row r="27" spans="1:7" x14ac:dyDescent="0.25">
      <c r="A27" s="6">
        <v>26</v>
      </c>
      <c r="B27" s="6" t="s">
        <v>2194</v>
      </c>
      <c r="C27" s="6" t="e">
        <f>-----------------------HHHHHHHHHHHHHHHHHHHHHHHHHHHHHHHHHHHHHHHHHHHHHHHHHHHHHHHHHHHHHHHHHHHHHHHHHHHHHHHHHHHHHHHHHHHHHHHHHHHHHHHHHHHHHHHHHHHHHHHHHHHHHHHHHHHHH</f>
        <v>#NAME?</v>
      </c>
      <c r="D27" s="6">
        <v>156</v>
      </c>
      <c r="E27" s="6">
        <v>61</v>
      </c>
      <c r="F27" s="6">
        <v>95</v>
      </c>
      <c r="G27" s="6">
        <v>0.39102564102564102</v>
      </c>
    </row>
    <row r="28" spans="1:7" x14ac:dyDescent="0.25">
      <c r="A28" s="6">
        <v>27</v>
      </c>
      <c r="B28" s="6" t="s">
        <v>2493</v>
      </c>
      <c r="C28" s="6" t="s">
        <v>2494</v>
      </c>
      <c r="D28" s="6">
        <v>271</v>
      </c>
      <c r="E28" s="6">
        <v>145</v>
      </c>
      <c r="F28" s="6">
        <v>126</v>
      </c>
      <c r="G28" s="6">
        <v>0.53505535055350595</v>
      </c>
    </row>
    <row r="29" spans="1:7" x14ac:dyDescent="0.25">
      <c r="A29" s="6">
        <v>28</v>
      </c>
      <c r="B29" s="6" t="s">
        <v>1366</v>
      </c>
      <c r="C29" s="6" t="e">
        <f>-----------------HHHHHHHHHHHHHHHHHHHHHHHHHHHHHHHHHHHHHHHHHHHHHHHHHHHHHHHHHHHHHHHHHHHHHHHHHHHHHHHHHHHHHHHHHHHHHHHHHHHHHHHHHHHHHHHHHHHHHHHHHHHHHHHHHHHHHHHHHHHHHHHHHHHHHHHHHHHHHHHHHHHHHHHHHHHHHHHHHHHHHHHHHHHHHHH</f>
        <v>#NAME?</v>
      </c>
      <c r="D29" s="6">
        <v>208</v>
      </c>
      <c r="E29" s="6">
        <v>109</v>
      </c>
      <c r="F29" s="6">
        <v>99</v>
      </c>
      <c r="G29" s="6">
        <v>0.52403846153846201</v>
      </c>
    </row>
    <row r="30" spans="1:7" x14ac:dyDescent="0.25">
      <c r="A30" s="6">
        <v>29</v>
      </c>
      <c r="B30" s="6" t="s">
        <v>2164</v>
      </c>
      <c r="C30" s="6" t="e">
        <f>-----HHHHHHHHHHHHHHHHHHHHHHHHHHHHHHHHHHHHHHHHHHHHHHHHHHHHHHHHHHHHHHHHHHHHHHHHHHHHHHHHHHHHHHHHHHHHHHHHHHHHHHHHHHHHHHHHHHHHHHHHHHHHHHHHHHHHHHHHHHHHHHHHHHHHHHHHHHHHHH</f>
        <v>#NAME?</v>
      </c>
      <c r="D30" s="6">
        <v>163</v>
      </c>
      <c r="E30" s="6">
        <v>65</v>
      </c>
      <c r="F30" s="6">
        <v>98</v>
      </c>
      <c r="G30" s="6">
        <v>0.39877300613496902</v>
      </c>
    </row>
    <row r="31" spans="1:7" x14ac:dyDescent="0.25">
      <c r="A31" s="6">
        <v>30</v>
      </c>
      <c r="B31" s="6" t="s">
        <v>2400</v>
      </c>
      <c r="C31" s="6" t="e">
        <f>---EEEEEEEEEEE--------HHHH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HHHHHHHHHHHHHHHHHHHHHHHHHHHHHHHHHHHHHHHHHHHHHHHHHHHHHHHHHHHHHHHHHHHHHHHHHHHHHHHHHHHHHHHHHHHHHHHHHHHHHHHHHHHHHHHHHHHHHHHHHHHHHHHHHHHHHHHHHHHHHHHHHHHHHHHHHHHHHHHHHHHHHHHHHHHHHHHHHHHHHHHHHHHHHHHHHH</f>
        <v>#NAME?</v>
      </c>
      <c r="D31" s="6">
        <v>502</v>
      </c>
      <c r="E31" s="6">
        <v>288</v>
      </c>
      <c r="F31" s="6">
        <v>214</v>
      </c>
      <c r="G31" s="6">
        <v>0.57370517928286902</v>
      </c>
    </row>
    <row r="32" spans="1:7" x14ac:dyDescent="0.25">
      <c r="A32" s="6">
        <v>31</v>
      </c>
      <c r="B32" s="6" t="s">
        <v>1476</v>
      </c>
      <c r="C32" s="6" t="e">
        <f>--------HHHHHHHHHHHHHHHHHHHHHHHHHHHHHHHHHHHHHHHHHHHHHHHHHHHHHHHHHHHHHHHHHHHHHHHHHHHHHHHHHHHHHHHHHHHHHHHHHHHHHHHHHHHHHHHHHHHHHHHHHHHHHHHHHHHHHHHHHHHHHHHHHHHHHHHHHHHHHHHHHH</f>
        <v>#NAME?</v>
      </c>
      <c r="D32" s="6">
        <v>170</v>
      </c>
      <c r="E32" s="6">
        <v>40</v>
      </c>
      <c r="F32" s="6">
        <v>130</v>
      </c>
      <c r="G32" s="6">
        <v>0.23529411764705899</v>
      </c>
    </row>
    <row r="33" spans="1:7" x14ac:dyDescent="0.25">
      <c r="A33" s="6">
        <v>32</v>
      </c>
      <c r="B33" s="6" t="s">
        <v>1914</v>
      </c>
      <c r="C33" s="6" t="e">
        <f>--HHHHHHHHHHHHHHHHHHHHHHHHHHHHHHHHHHHHHHHHHHHHHHHHHHHHHHHHHHHHHHHHHHHHHHHHHHHHHHHHHH-------------HHHHHHHHHHHHHHHHHHHHHHHHHHHHHHHHHHHHHHHHHHHHHHHHHHHHHHHHHHHHHHHHHHHHHHHHHHHHHHHHHHHHHHHH</f>
        <v>#NAME?</v>
      </c>
      <c r="D33" s="6">
        <v>185</v>
      </c>
      <c r="E33" s="6">
        <v>123</v>
      </c>
      <c r="F33" s="6">
        <v>62</v>
      </c>
      <c r="G33" s="6">
        <v>0.66486486486486496</v>
      </c>
    </row>
    <row r="34" spans="1:7" x14ac:dyDescent="0.25">
      <c r="A34" s="6">
        <v>33</v>
      </c>
      <c r="B34" s="6" t="s">
        <v>2038</v>
      </c>
      <c r="C34" s="6" t="s">
        <v>1542</v>
      </c>
      <c r="D34" s="6">
        <v>156</v>
      </c>
      <c r="E34" s="6">
        <v>81</v>
      </c>
      <c r="F34" s="6">
        <v>75</v>
      </c>
      <c r="G34" s="6">
        <v>0.51923076923076905</v>
      </c>
    </row>
    <row r="35" spans="1:7" x14ac:dyDescent="0.25">
      <c r="A35" s="6">
        <v>34</v>
      </c>
      <c r="B35" s="6" t="s">
        <v>1774</v>
      </c>
      <c r="C35" s="6" t="s">
        <v>1775</v>
      </c>
      <c r="D35" s="6">
        <v>268</v>
      </c>
      <c r="E35" s="6">
        <v>132</v>
      </c>
      <c r="F35" s="6">
        <v>136</v>
      </c>
      <c r="G35" s="6">
        <v>0.49253731343283602</v>
      </c>
    </row>
    <row r="36" spans="1:7" x14ac:dyDescent="0.25">
      <c r="A36" s="6">
        <v>35</v>
      </c>
      <c r="B36" s="6" t="s">
        <v>1780</v>
      </c>
      <c r="C36" s="6" t="e">
        <f>--------HHHHHHHHHHHHHHHHHHHHHHH----------------------HHHHHHHHHHHHHHHHHHHHHHHHHHHHHHHHHHHHHHHHHHHHHHHHHHHHHHHHHHHHHHHHHHHHHHHHHHHHHHHHHHHHH-----------HHHHHHHHHHHHHHHHHHHHHHHHHHHHHHHHHHHHHHHHHHHHHHHHHHHHHHHHHHHHHHHHHHHHHHHHHHHHHHHHHHHHHHHHHHHHHHHHHHHHHHHHHHHHHHHHHHHHHHHHHHHHHHHHHHHHHHHHHHHHHHHHHHHHHHHHHHHHHHHHHHHHHHHHHHHHHHHHHHHHHHHHHHHHHHHHHHHHHHHHHHHHHHHHHHHHHHHHHHH</f>
        <v>#NAME?</v>
      </c>
      <c r="D36" s="6">
        <v>368</v>
      </c>
      <c r="E36" s="6">
        <v>166</v>
      </c>
      <c r="F36" s="6">
        <v>202</v>
      </c>
      <c r="G36" s="6">
        <v>0.45108695652173902</v>
      </c>
    </row>
    <row r="37" spans="1:7" x14ac:dyDescent="0.25">
      <c r="A37" s="6">
        <v>36</v>
      </c>
      <c r="B37" s="6" t="s">
        <v>2198</v>
      </c>
      <c r="C37" s="6" t="s">
        <v>1499</v>
      </c>
      <c r="D37" s="6">
        <v>200</v>
      </c>
      <c r="E37" s="6">
        <v>95</v>
      </c>
      <c r="F37" s="6">
        <v>105</v>
      </c>
      <c r="G37" s="6">
        <v>0.47499999999999998</v>
      </c>
    </row>
    <row r="38" spans="1:7" x14ac:dyDescent="0.25">
      <c r="A38" s="6">
        <v>37</v>
      </c>
      <c r="B38" s="6" t="s">
        <v>1389</v>
      </c>
      <c r="C38" s="6" t="s">
        <v>1390</v>
      </c>
      <c r="D38" s="6">
        <v>217</v>
      </c>
      <c r="E38" s="6">
        <v>161</v>
      </c>
      <c r="F38" s="6">
        <v>56</v>
      </c>
      <c r="G38" s="6">
        <v>0.74193548387096797</v>
      </c>
    </row>
    <row r="39" spans="1:7" x14ac:dyDescent="0.25">
      <c r="A39" s="6">
        <v>38</v>
      </c>
      <c r="B39" s="6" t="s">
        <v>1647</v>
      </c>
      <c r="C39" s="6" t="e">
        <f>--------------------HHHHHHHHHHHHHHHHHHHHHHHHHHHHHHHHHHHHHHHHHHHHHHHHHHHHHHHHHHHHHHHHHHHHHHHHHHHHHHHHHHHHHHHHHH</f>
        <v>#NAME?</v>
      </c>
      <c r="D39" s="6">
        <v>110</v>
      </c>
      <c r="E39" s="6">
        <v>42</v>
      </c>
      <c r="F39" s="6">
        <v>68</v>
      </c>
      <c r="G39" s="6">
        <v>0.381818181818182</v>
      </c>
    </row>
    <row r="40" spans="1:7" x14ac:dyDescent="0.25">
      <c r="A40" s="6">
        <v>39</v>
      </c>
      <c r="B40" s="6" t="s">
        <v>1789</v>
      </c>
      <c r="C40" s="6" t="s">
        <v>59</v>
      </c>
      <c r="D40" s="6">
        <v>321</v>
      </c>
      <c r="E40" s="6">
        <v>154</v>
      </c>
      <c r="F40" s="6">
        <v>167</v>
      </c>
      <c r="G40" s="6">
        <v>0.47975077881619899</v>
      </c>
    </row>
    <row r="41" spans="1:7" x14ac:dyDescent="0.25">
      <c r="A41" s="6">
        <v>40</v>
      </c>
      <c r="B41" s="6" t="s">
        <v>2028</v>
      </c>
      <c r="C41" s="6" t="e">
        <f>-HHHHHHHHHHHHHHHHHHHHHHHHHHHHHHHHHHHHHHHHHHHHHHHHHHHHHHHHHHHHHHHHHHHHHHHHHHHHHHHHHHHHHHHHHHHHHHHHHHHHHHHHHHHHHHHHHHHHHHHHHHHHHHHHHHHHHHHHHHHHHHHHHHHHHHHHHHHHHHHHHHHHHHHHHHHHHHHHHHHHHHHHH----------------HHHHHHHHHHH-----------------------HHHHHHHHHHHHHHHHHHHHHHHHHHHHHHHHHHHHHHHHHHHHHHHHHHHHHHHHHHHHHHHHHHHHHHHHHHHHHHHHHHHHHHHHHHHHHHHHHHHHHHHHHHHHHHHHHHHHHHHHHHHHHHHHHHHHHHHHHHHH</f>
        <v>#NAME?</v>
      </c>
      <c r="D41" s="6">
        <v>376</v>
      </c>
      <c r="E41" s="6">
        <v>181</v>
      </c>
      <c r="F41" s="6">
        <v>195</v>
      </c>
      <c r="G41" s="6">
        <v>0.48138297872340402</v>
      </c>
    </row>
    <row r="42" spans="1:7" x14ac:dyDescent="0.25">
      <c r="A42" s="6">
        <v>41</v>
      </c>
      <c r="B42" s="6" t="s">
        <v>1495</v>
      </c>
      <c r="C42" s="6" t="e">
        <f>-------------HHHHHHHHHHHHHHHHHHHHHHHHHHHHHHHHHHHHHHHHHHHHHHHHHHHHHHHH--------------------HHHHHHHHHHHHHHHHHHHHHHHHHHHHHHHHHHHHHHHHHHHHHHHHHHHHHHHHHHHHHHHHHHHHHHHHHHHHHHHHHHHHHHHHHHHHHHHHHHHHHHHHHHHHHHHHHHHHHHHHHHHHHHHHHHHHHHHHHHHHHHHHH------------------------------------------------------HHHHHHHHHHHHHHHHHHHHHHHHHHHHHHHHH------------HHHHHHHHHHHH</f>
        <v>#NAME?</v>
      </c>
      <c r="D42" s="6">
        <v>345</v>
      </c>
      <c r="E42" s="6">
        <v>180</v>
      </c>
      <c r="F42" s="6">
        <v>165</v>
      </c>
      <c r="G42" s="6">
        <v>0.52173913043478304</v>
      </c>
    </row>
    <row r="43" spans="1:7" x14ac:dyDescent="0.25">
      <c r="A43" s="6">
        <v>42</v>
      </c>
      <c r="B43" s="6" t="s">
        <v>1429</v>
      </c>
      <c r="C43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43" s="6">
        <v>439</v>
      </c>
      <c r="E43" s="6">
        <v>131</v>
      </c>
      <c r="F43" s="6">
        <v>308</v>
      </c>
      <c r="G43" s="6">
        <v>0.298405466970387</v>
      </c>
    </row>
    <row r="44" spans="1:7" x14ac:dyDescent="0.25">
      <c r="A44" s="6">
        <v>43</v>
      </c>
      <c r="B44" s="6" t="s">
        <v>1834</v>
      </c>
      <c r="C44" s="6" t="e">
        <f>-------------HHHHHHHHHHHHHHHHHHHHHHHHHHHHHHHHHHHHHHHHHHHHHHHHHHHHHHHH--------------------HHHHHHHHHHHHHHHHHHHHHHHHHHHHHHHHHHHHHHHHHHHHHHHHHHHHHHHHHHHHHHHHHHHHHHHHHHHHHHHHHHHHHHHHHHHHHHHHHHHHHHHHHHHHHHHHHHHHHHHHHHHHHHHHHHHHHHHHHHHHHHHHH------------------------------------------------------HHHHHHHHHHHHHHHHHHHHHHHHHHHHHHHHH------------HHHHHHHHHHHH</f>
        <v>#NAME?</v>
      </c>
      <c r="D44" s="6">
        <v>345</v>
      </c>
      <c r="E44" s="6">
        <v>183</v>
      </c>
      <c r="F44" s="6">
        <v>162</v>
      </c>
      <c r="G44" s="6">
        <v>0.53043478260869603</v>
      </c>
    </row>
    <row r="45" spans="1:7" x14ac:dyDescent="0.25">
      <c r="A45" s="6">
        <v>44</v>
      </c>
      <c r="B45" s="6" t="s">
        <v>2387</v>
      </c>
      <c r="C45" s="6" t="s">
        <v>2533</v>
      </c>
      <c r="D45" s="6">
        <v>390</v>
      </c>
      <c r="E45" s="6">
        <v>177</v>
      </c>
      <c r="F45" s="6">
        <v>213</v>
      </c>
      <c r="G45" s="6">
        <v>0.45384615384615401</v>
      </c>
    </row>
    <row r="46" spans="1:7" x14ac:dyDescent="0.25">
      <c r="A46" s="6">
        <v>45</v>
      </c>
      <c r="B46" s="6" t="s">
        <v>1307</v>
      </c>
      <c r="C46" s="6" t="s">
        <v>1308</v>
      </c>
      <c r="D46" s="6">
        <v>468</v>
      </c>
      <c r="E46" s="6">
        <v>265</v>
      </c>
      <c r="F46" s="6">
        <v>203</v>
      </c>
      <c r="G46" s="6">
        <v>0.566239316239316</v>
      </c>
    </row>
    <row r="47" spans="1:7" x14ac:dyDescent="0.25">
      <c r="A47" s="6">
        <v>46</v>
      </c>
      <c r="B47" s="6" t="s">
        <v>1714</v>
      </c>
      <c r="C47" s="6" t="s">
        <v>7</v>
      </c>
      <c r="D47" s="6">
        <v>363</v>
      </c>
      <c r="E47" s="6">
        <v>123</v>
      </c>
      <c r="F47" s="6">
        <v>240</v>
      </c>
      <c r="G47" s="6">
        <v>0.338842975206612</v>
      </c>
    </row>
    <row r="48" spans="1:7" x14ac:dyDescent="0.25">
      <c r="A48" s="6">
        <v>47</v>
      </c>
      <c r="B48" s="6" t="s">
        <v>2109</v>
      </c>
      <c r="C48" s="6" t="e">
        <f>-------HHHHHHHHHHHHHHHHHHHHHHHHHHHHHHHHHHHHHHHHHHHHHHHHHHHHHHHHHHHHHHHHHHHHHHHHHHHHHHHHHHHHHHHHHHHHHHHHHHHHHHHHHHHHHHHHHHH</f>
        <v>#NAME?</v>
      </c>
      <c r="D48" s="6">
        <v>122</v>
      </c>
      <c r="E48" s="6">
        <v>45</v>
      </c>
      <c r="F48" s="6">
        <v>77</v>
      </c>
      <c r="G48" s="6">
        <v>0.36885245901639302</v>
      </c>
    </row>
    <row r="49" spans="1:7" x14ac:dyDescent="0.25">
      <c r="A49" s="6">
        <v>48</v>
      </c>
      <c r="B49" s="6" t="s">
        <v>2208</v>
      </c>
      <c r="C49" s="6" t="e">
        <f>------------------------HHHHHHHHHHH----------------------------------HHHHHHHHHHHHHHHHHHHHHHHHHHHHHHHHHHHHHHHHHHHHHHHHHHHHHHHHHHHHHHHHHHHHHHHHHHHHHHHHHHHHHHHHHHHHHHHHHHHHHHHHHHHHHHHHHHHHHHHHHHHHHHHHHHHHHHHHHHHHHHHHHHHHHHHHHHHHHHHHHHHHHH</f>
        <v>#NAME?</v>
      </c>
      <c r="D49" s="6">
        <v>235</v>
      </c>
      <c r="E49" s="6">
        <v>103</v>
      </c>
      <c r="F49" s="6">
        <v>132</v>
      </c>
      <c r="G49" s="6">
        <v>0.438297872340426</v>
      </c>
    </row>
    <row r="50" spans="1:7" x14ac:dyDescent="0.25">
      <c r="A50" s="6">
        <v>49</v>
      </c>
      <c r="B50" s="6" t="s">
        <v>1940</v>
      </c>
      <c r="C50" s="6" t="e">
        <f>-HHHHHHHHHHHHHHHHHHHHHHHHHHHHHHHHHHHHHHH-------HHHHHHHHHHHHHHHHHHHHHHHHHHHHHHHHHHHHHHHHHHHHHHHHHHHHHHHHHHHHHHHHHHHHHHHHHHHHHHHHHHHHHHHHHHHHHHHHHHHHHHHHHHHHHHHHHHHHHHHHHHHHHHHHHHHHHHHHH</f>
        <v>#NAME?</v>
      </c>
      <c r="D50" s="6">
        <v>184</v>
      </c>
      <c r="E50" s="6">
        <v>64</v>
      </c>
      <c r="F50" s="6">
        <v>120</v>
      </c>
      <c r="G50" s="6">
        <v>0.34782608695652201</v>
      </c>
    </row>
    <row r="51" spans="1:7" x14ac:dyDescent="0.25">
      <c r="A51" s="6">
        <v>50</v>
      </c>
      <c r="B51" s="6" t="s">
        <v>2080</v>
      </c>
      <c r="C51" s="6" t="e">
        <f>-HHHHHHHHHHHHHHHHHHHHHHHHHHHHHHHHHHHHHHHHHHHHHHHHHHHHHHHHHHHHHHHHHHHHHHHHHHHHHHHHHHHHHHHHHHHHHHHHHHHHHHHHHHHHHHHHHHHHHHHHHHHHHHHHHHHHHHHHHHHHHHHHHHHHHHHHHHHHHHHHHHHHHHHHHHHHHHHHHHHHHHHHHHHHHHHHHHHHHHHHHHHHHHH</f>
        <v>#NAME?</v>
      </c>
      <c r="D51" s="6">
        <v>208</v>
      </c>
      <c r="E51" s="6">
        <v>90</v>
      </c>
      <c r="F51" s="6">
        <v>118</v>
      </c>
      <c r="G51" s="6">
        <v>0.43269230769230799</v>
      </c>
    </row>
    <row r="52" spans="1:7" x14ac:dyDescent="0.25">
      <c r="A52" s="6">
        <v>51</v>
      </c>
      <c r="B52" s="6" t="s">
        <v>2380</v>
      </c>
      <c r="C52" s="6" t="e">
        <f>--HHHHHHHHHHHHHHHHHHHHHHHHHHHHHHHHHHHHHHH------------------------------------------------------------EEEEEEEEEEEE-----------HHHHHHHHHHHHHHHHHHHHHHHHHHHHHHHHHHHHHHHHHHHH----------------HHHHHHHHHHHHHHHHHHHHHHHHHHHHHHHHHHH</f>
        <v>#NAME?</v>
      </c>
      <c r="D52" s="6">
        <v>219</v>
      </c>
      <c r="E52" s="6">
        <v>127</v>
      </c>
      <c r="F52" s="6">
        <v>92</v>
      </c>
      <c r="G52" s="6">
        <v>0.579908675799087</v>
      </c>
    </row>
    <row r="53" spans="1:7" x14ac:dyDescent="0.25">
      <c r="A53" s="6">
        <v>52</v>
      </c>
      <c r="B53" s="6" t="s">
        <v>1429</v>
      </c>
      <c r="C53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53" s="6">
        <v>439</v>
      </c>
      <c r="E53" s="6">
        <v>131</v>
      </c>
      <c r="F53" s="6">
        <v>308</v>
      </c>
      <c r="G53" s="6">
        <v>0.298405466970387</v>
      </c>
    </row>
    <row r="54" spans="1:7" x14ac:dyDescent="0.25">
      <c r="A54" s="6">
        <v>53</v>
      </c>
      <c r="B54" s="6" t="s">
        <v>1620</v>
      </c>
      <c r="C54" s="6" t="s">
        <v>1621</v>
      </c>
      <c r="D54" s="6">
        <v>184</v>
      </c>
      <c r="E54" s="6">
        <v>55</v>
      </c>
      <c r="F54" s="6">
        <v>129</v>
      </c>
      <c r="G54" s="6">
        <v>0.29891304347826098</v>
      </c>
    </row>
    <row r="55" spans="1:7" x14ac:dyDescent="0.25">
      <c r="A55" s="6">
        <v>54</v>
      </c>
      <c r="B55" s="6" t="s">
        <v>1663</v>
      </c>
      <c r="C55" s="6" t="e">
        <f>-------------HHHHHHHHHHHHHHHHHHHHHHHHHHHHHHHHHHHHHHHHHHHHHHHHHHHHHHHHHHHHHHHHHHHHHHHHHHHHHHHHHHHHHHHHHHHHHHHHHHHHHHHHHHHHHHHHHHHH-------------HHHHHHHHHHHHHHHHHHHHHHHHHHHHHHHHHHHHHHHHHHHHHHHHHHHHHHHHHHHHHHHHHHHHHHHHHHHHHHHHHHHHHHHHHHHHHHHHHHHHHHHHHHHHHHHHHHHHHHHHHHHHHHHHHHHHHHHHHHHHHHHHHHHHHHHHHHHHHHHHHHHHHHHH</f>
        <v>#NAME?</v>
      </c>
      <c r="D55" s="6">
        <v>310</v>
      </c>
      <c r="E55" s="6">
        <v>151</v>
      </c>
      <c r="F55" s="6">
        <v>159</v>
      </c>
      <c r="G55" s="6">
        <v>0.48709677419354802</v>
      </c>
    </row>
    <row r="56" spans="1:7" x14ac:dyDescent="0.25">
      <c r="A56" s="6">
        <v>55</v>
      </c>
      <c r="B56" s="6" t="s">
        <v>1391</v>
      </c>
      <c r="C56" s="6" t="e">
        <f>-------------------------HHHHHHHHHHHHHHHHHHHHHHHHHHHHHHHHHHHHHHHHHHHHHHHHHHHHHHHHHHHHHHHHHHHHHHHHHHHHHHHHHHHHHHHHHHHHHHHHHHHHHHHHHHHHHHHHHHHHHHH---------------------HHHHHHHHHHHHHHHHHHHHHHHHHHHHHHHHHHHHHHHHHHHHHHHHHHHHHHHHHHHHHHHHH</f>
        <v>#NAME?</v>
      </c>
      <c r="D56" s="6">
        <v>230</v>
      </c>
      <c r="E56" s="6">
        <v>105</v>
      </c>
      <c r="F56" s="6">
        <v>125</v>
      </c>
      <c r="G56" s="6">
        <v>0.45652173913043498</v>
      </c>
    </row>
    <row r="57" spans="1:7" x14ac:dyDescent="0.25">
      <c r="A57" s="6">
        <v>56</v>
      </c>
      <c r="B57" s="6" t="s">
        <v>1575</v>
      </c>
      <c r="C57" s="6" t="e">
        <f>-HHHHHHHHHHHHHHHHHHHHHHHHHHHHHHHHHHHHHHHHHHHHHHHHHHHHHHHHHHHHHHHHHHHHHHHHHHHHHHHHHHHHHH------------------HHHHHHHHHHHHHHHHHHHHHHHHHHHHHHHHHHHHHHHHHHHHHHHHHHHHHHHHHHHHHHHHHHHHHHHHHHHHHHHHHHHHHHHHHHHHHHHHHHHHHHHHHHHHHHHHHHHHHHHHHHHHHHHHHHHHHHHHHHHHHHHH---------EEEE---------------HHHHHHHHHHHHHHHHHHHHHHHHH</f>
        <v>#NAME?</v>
      </c>
      <c r="D57" s="6">
        <v>302</v>
      </c>
      <c r="E57" s="6">
        <v>189</v>
      </c>
      <c r="F57" s="6">
        <v>113</v>
      </c>
      <c r="G57" s="6">
        <v>0.62582781456953596</v>
      </c>
    </row>
    <row r="58" spans="1:7" x14ac:dyDescent="0.25">
      <c r="A58" s="6">
        <v>57</v>
      </c>
      <c r="B58" s="6" t="s">
        <v>2260</v>
      </c>
      <c r="C58" s="6" t="e">
        <f>-HHHHHHHHHHHHHHHHHHHHHHHHHHHHHHHHHHHHHHHHHHHHHHHHHHHHHHHHH-----------------------------------HHHHHHHHHHHHHHHHHHHHHHHHHHHHHHHHHHHHHHHHHHHHH------------------------HHHHHHHHHHHHHHHHHHHHHHHHHHHHHHHHHHHHHHHHHHHHHHHHHHHHHHHHHHHHHHHHHHHHHHHHHHHHHHHHHHHHHHHHHHHHHHHHHHHHHHHHHHHHHHHHHHHHHHHHHHHHHHHHHHHHHHHHHHHHHHHHHHHHHHHHHHHHH</f>
        <v>#NAME?</v>
      </c>
      <c r="D58" s="6">
        <v>319</v>
      </c>
      <c r="E58" s="6">
        <v>135</v>
      </c>
      <c r="F58" s="6">
        <v>184</v>
      </c>
      <c r="G58" s="6">
        <v>0.423197492163009</v>
      </c>
    </row>
    <row r="59" spans="1:7" x14ac:dyDescent="0.25">
      <c r="A59" s="6">
        <v>58</v>
      </c>
      <c r="B59" s="6" t="s">
        <v>2428</v>
      </c>
      <c r="C59" s="6" t="e">
        <f>---HHHHHHHHHHHHHHHHHHHHHHH--EEEEEEE---------HHHHHHHHHHHHHHHHHHHHHHHHHHHHHHHHHHHHHHHHHHHHHHHHHHHHHHHHHHHHHHHHHHHHHHHHHHHHHHHHHHHHHHHHHHHHHHHHHHHHHHH-------------------------------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59" s="6">
        <v>420</v>
      </c>
      <c r="E59" s="6">
        <v>260</v>
      </c>
      <c r="F59" s="6">
        <v>160</v>
      </c>
      <c r="G59" s="6">
        <v>0.61904761904761896</v>
      </c>
    </row>
    <row r="60" spans="1:7" x14ac:dyDescent="0.25">
      <c r="A60" s="6">
        <v>59</v>
      </c>
      <c r="B60" s="6" t="s">
        <v>2155</v>
      </c>
      <c r="C60" s="6" t="s">
        <v>7</v>
      </c>
      <c r="D60" s="6">
        <v>309</v>
      </c>
      <c r="E60" s="6">
        <v>121</v>
      </c>
      <c r="F60" s="6">
        <v>188</v>
      </c>
      <c r="G60" s="6">
        <v>0.39158576051779898</v>
      </c>
    </row>
    <row r="61" spans="1:7" x14ac:dyDescent="0.25">
      <c r="A61" s="6">
        <v>60</v>
      </c>
      <c r="B61" s="6" t="s">
        <v>1318</v>
      </c>
      <c r="C61" s="6" t="s">
        <v>88</v>
      </c>
      <c r="D61" s="6">
        <v>575</v>
      </c>
      <c r="E61" s="6">
        <v>288</v>
      </c>
      <c r="F61" s="6">
        <v>287</v>
      </c>
      <c r="G61" s="6">
        <v>0.50086956521739101</v>
      </c>
    </row>
    <row r="62" spans="1:7" x14ac:dyDescent="0.25">
      <c r="A62" s="6">
        <v>61</v>
      </c>
      <c r="B62" s="6" t="s">
        <v>1444</v>
      </c>
      <c r="C62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H</f>
        <v>#NAME?</v>
      </c>
      <c r="D62" s="6">
        <v>578</v>
      </c>
      <c r="E62" s="6">
        <v>269</v>
      </c>
      <c r="F62" s="6">
        <v>309</v>
      </c>
      <c r="G62" s="6">
        <v>0.465397923875433</v>
      </c>
    </row>
    <row r="63" spans="1:7" x14ac:dyDescent="0.25">
      <c r="A63" s="6">
        <v>62</v>
      </c>
      <c r="B63" s="6" t="s">
        <v>1735</v>
      </c>
      <c r="C63" s="6" t="e">
        <f>-----------HHHHHHHHHHHHHHHHHHHHHHHHHHHHHHHHHHHHHHHHHHHHHHHHHHHHHHHHHHHHHHHHHHHHHHHHHHHHHHHHHHHHHHHHHHHHHHHHHHHHHHH------------------------------------------HHHHHHHHHHHHHHHHHHHHHHHHHHHHHHHHHHHHHHHHHHHHHHHHHHHHHHHHHHHHHHHHHHHHHHHHHHHHHHHHHHHHHHHHHHHHH</f>
        <v>#NAME?</v>
      </c>
      <c r="D63" s="6">
        <v>249</v>
      </c>
      <c r="E63" s="6">
        <v>121</v>
      </c>
      <c r="F63" s="6">
        <v>128</v>
      </c>
      <c r="G63" s="6">
        <v>0.48594377510040199</v>
      </c>
    </row>
    <row r="64" spans="1:7" x14ac:dyDescent="0.25">
      <c r="A64" s="6">
        <v>63</v>
      </c>
      <c r="B64" s="6" t="s">
        <v>1429</v>
      </c>
      <c r="C64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64" s="6">
        <v>439</v>
      </c>
      <c r="E64" s="6">
        <v>131</v>
      </c>
      <c r="F64" s="6">
        <v>308</v>
      </c>
      <c r="G64" s="6">
        <v>0.298405466970387</v>
      </c>
    </row>
    <row r="65" spans="1:7" x14ac:dyDescent="0.25">
      <c r="A65" s="6">
        <v>64</v>
      </c>
      <c r="B65" s="6" t="s">
        <v>1400</v>
      </c>
      <c r="C65" s="6" t="s">
        <v>67</v>
      </c>
      <c r="D65" s="6">
        <v>330</v>
      </c>
      <c r="E65" s="6">
        <v>254</v>
      </c>
      <c r="F65" s="6">
        <v>76</v>
      </c>
      <c r="G65" s="6">
        <v>0.76969696969696999</v>
      </c>
    </row>
    <row r="66" spans="1:7" x14ac:dyDescent="0.25">
      <c r="A66" s="6">
        <v>65</v>
      </c>
      <c r="B66" s="6" t="s">
        <v>2002</v>
      </c>
      <c r="C66" s="6" t="s">
        <v>2003</v>
      </c>
      <c r="D66" s="6">
        <v>530</v>
      </c>
      <c r="E66" s="6">
        <v>249</v>
      </c>
      <c r="F66" s="6">
        <v>281</v>
      </c>
      <c r="G66" s="6">
        <v>0.46981132075471699</v>
      </c>
    </row>
    <row r="67" spans="1:7" x14ac:dyDescent="0.25">
      <c r="A67" s="6">
        <v>66</v>
      </c>
      <c r="B67" s="6" t="s">
        <v>1544</v>
      </c>
      <c r="C67" s="6" t="e">
        <f>-HHHHHHHHHHHHHHHHHHHHHHHHHHHHHHHHHHHHHHHHHHHHHHHHHHHHHHHHHHHHHHHHHHHHHHHHHHHHHHHHHHHHHHHHHHHHHHHHHHHHHHHHHHHHHHHHHHHHHHH--------------HHHHHHHHHHHHHHHHHHHHHHHHHHHHHHHHHHHH------------HHHHHHHHHHHHHHHHHHHHHHHHHHHHHHHHHHHHHHHHHHHHHHHHHHHHHHHHHHHHHHHHHHHHHHHHHHHHHHHHHHHHHHHH----------HHHHHHHHHHHHHHHHHHHHHHHHHHHHHHHHHHHHHHHHHHHHHHHHHHHHHHHHHHHHHHHHHHHHHHHHHHHHHHHHHHHHHHH</f>
        <v>#NAME?</v>
      </c>
      <c r="D67" s="6">
        <v>367</v>
      </c>
      <c r="E67" s="6">
        <v>186</v>
      </c>
      <c r="F67" s="6">
        <v>181</v>
      </c>
      <c r="G67" s="6">
        <v>0.50681198910081704</v>
      </c>
    </row>
    <row r="68" spans="1:7" x14ac:dyDescent="0.25">
      <c r="A68" s="6">
        <v>67</v>
      </c>
      <c r="B68" s="6" t="s">
        <v>2234</v>
      </c>
      <c r="C68" s="6" t="e">
        <f>----HHHHHHHHHHHHHHHHHHHHHHHHHHHHHHHHHHHHHHHHHHHHHHHHHHHHHHHHHHHHHHHHHHHHHHHHHHHHHHHHHHHHHHHHHHHHHHHHHHHHHHHHHHHHHHHHHHHH</f>
        <v>#NAME?</v>
      </c>
      <c r="D68" s="6">
        <v>120</v>
      </c>
      <c r="E68" s="6">
        <v>96</v>
      </c>
      <c r="F68" s="6">
        <v>24</v>
      </c>
      <c r="G68" s="6">
        <v>0.8</v>
      </c>
    </row>
    <row r="69" spans="1:7" x14ac:dyDescent="0.25">
      <c r="A69" s="6">
        <v>68</v>
      </c>
      <c r="B69" s="6" t="s">
        <v>1975</v>
      </c>
      <c r="C69" s="6" t="s">
        <v>1976</v>
      </c>
      <c r="D69" s="6">
        <v>168</v>
      </c>
      <c r="E69" s="6">
        <v>68</v>
      </c>
      <c r="F69" s="6">
        <v>100</v>
      </c>
      <c r="G69" s="6">
        <v>0.40476190476190499</v>
      </c>
    </row>
    <row r="70" spans="1:7" x14ac:dyDescent="0.25">
      <c r="A70" s="6">
        <v>69</v>
      </c>
      <c r="B70" s="6" t="s">
        <v>1972</v>
      </c>
      <c r="C70" s="6" t="s">
        <v>7</v>
      </c>
      <c r="D70" s="6">
        <v>280</v>
      </c>
      <c r="E70" s="6">
        <v>99</v>
      </c>
      <c r="F70" s="6">
        <v>181</v>
      </c>
      <c r="G70" s="6">
        <v>0.35357142857142898</v>
      </c>
    </row>
    <row r="71" spans="1:7" x14ac:dyDescent="0.25">
      <c r="A71" s="6">
        <v>70</v>
      </c>
      <c r="B71" s="6" t="s">
        <v>1294</v>
      </c>
      <c r="C71" s="6" t="s">
        <v>1295</v>
      </c>
      <c r="D71" s="6">
        <v>162</v>
      </c>
      <c r="E71" s="6">
        <v>31</v>
      </c>
      <c r="F71" s="6">
        <v>131</v>
      </c>
      <c r="G71" s="6">
        <v>0.19135802469135799</v>
      </c>
    </row>
    <row r="72" spans="1:7" x14ac:dyDescent="0.25">
      <c r="A72" s="6">
        <v>71</v>
      </c>
      <c r="B72" s="6" t="s">
        <v>2065</v>
      </c>
      <c r="C72" s="6" t="s">
        <v>1636</v>
      </c>
      <c r="D72" s="6">
        <v>562</v>
      </c>
      <c r="E72" s="6">
        <v>265</v>
      </c>
      <c r="F72" s="6">
        <v>297</v>
      </c>
      <c r="G72" s="6">
        <v>0.47153024911031999</v>
      </c>
    </row>
    <row r="73" spans="1:7" x14ac:dyDescent="0.25">
      <c r="A73" s="6">
        <v>72</v>
      </c>
      <c r="B73" s="6" t="s">
        <v>1944</v>
      </c>
      <c r="C73" s="6" t="s">
        <v>2534</v>
      </c>
      <c r="D73" s="6">
        <v>260</v>
      </c>
      <c r="E73" s="6">
        <v>106</v>
      </c>
      <c r="F73" s="6">
        <v>154</v>
      </c>
      <c r="G73" s="6">
        <v>0.40769230769230802</v>
      </c>
    </row>
    <row r="74" spans="1:7" x14ac:dyDescent="0.25">
      <c r="A74" s="6">
        <v>73</v>
      </c>
      <c r="B74" s="6" t="s">
        <v>2411</v>
      </c>
      <c r="C74" s="6" t="e">
        <f>-------HHHHHHHHHHHHHHHHHH------------EEEE-----------HHHHHHHHHHHHHHHHHH</f>
        <v>#NAME?</v>
      </c>
      <c r="D74" s="6">
        <v>70</v>
      </c>
      <c r="E74" s="6">
        <v>46</v>
      </c>
      <c r="F74" s="6">
        <v>24</v>
      </c>
      <c r="G74" s="6">
        <v>0.65714285714285703</v>
      </c>
    </row>
    <row r="75" spans="1:7" x14ac:dyDescent="0.25">
      <c r="A75" s="6">
        <v>74</v>
      </c>
      <c r="B75" s="6" t="s">
        <v>1821</v>
      </c>
      <c r="C75" s="6" t="e">
        <f>--HHHHHHHHHHHHHHHHHHHHHHHHHHHHHHHHHHHHHHHHHHHHHHHHHHHHHHHHHHHHHHHHHHHHHHHHHHH--------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75" s="6">
        <v>329</v>
      </c>
      <c r="E75" s="6">
        <v>184</v>
      </c>
      <c r="F75" s="6">
        <v>145</v>
      </c>
      <c r="G75" s="6">
        <v>0.55927051671732497</v>
      </c>
    </row>
    <row r="76" spans="1:7" x14ac:dyDescent="0.25">
      <c r="A76" s="6">
        <v>75</v>
      </c>
      <c r="B76" s="6" t="s">
        <v>2490</v>
      </c>
      <c r="C76" s="6" t="e">
        <f>-HHHHHHHHHHHHHHHHHHHHHHHHHHHHHHHHHHHHHH---------------HHHHHHHHHHHHHHHHHHHHHHHHHHHHHHHHHHHHHHHHHHHHHHHHHHHH</f>
        <v>#NAME?</v>
      </c>
      <c r="D76" s="6">
        <v>106</v>
      </c>
      <c r="E76" s="6">
        <v>37</v>
      </c>
      <c r="F76" s="6">
        <v>69</v>
      </c>
      <c r="G76" s="6">
        <v>0.34905660377358499</v>
      </c>
    </row>
    <row r="77" spans="1:7" x14ac:dyDescent="0.25">
      <c r="A77" s="6">
        <v>76</v>
      </c>
      <c r="B77" s="6" t="s">
        <v>1678</v>
      </c>
      <c r="C77" s="6" t="s">
        <v>1586</v>
      </c>
      <c r="D77" s="6">
        <v>666</v>
      </c>
      <c r="E77" s="6">
        <v>308</v>
      </c>
      <c r="F77" s="6">
        <v>358</v>
      </c>
      <c r="G77" s="6">
        <v>0.46246246246246198</v>
      </c>
    </row>
    <row r="78" spans="1:7" x14ac:dyDescent="0.25">
      <c r="A78" s="6">
        <v>77</v>
      </c>
      <c r="B78" s="6" t="s">
        <v>1875</v>
      </c>
      <c r="C78" s="6" t="e">
        <f>---EEEE---------HHHHHHHHHHHHHHHHHHHHHHHHHHHHHHHHHHHHHHHHHHHHHHHHHHHHHHHHHHHHHHHHHHHHHHHHHHHHHHHHHHHHHHHHHHH---EEEEEEEE-------------------------HHHHHHHHHHHHHHHHHH</f>
        <v>#NAME?</v>
      </c>
      <c r="D78" s="6">
        <v>161</v>
      </c>
      <c r="E78" s="6">
        <v>74</v>
      </c>
      <c r="F78" s="6">
        <v>87</v>
      </c>
      <c r="G78" s="6">
        <v>0.45962732919254701</v>
      </c>
    </row>
    <row r="79" spans="1:7" x14ac:dyDescent="0.25">
      <c r="A79" s="6">
        <v>78</v>
      </c>
      <c r="B79" s="6" t="s">
        <v>2416</v>
      </c>
      <c r="C79" s="6" t="s">
        <v>7</v>
      </c>
      <c r="D79" s="6">
        <v>281</v>
      </c>
      <c r="E79" s="6">
        <v>112</v>
      </c>
      <c r="F79" s="6">
        <v>169</v>
      </c>
      <c r="G79" s="6">
        <v>0.39857651245551601</v>
      </c>
    </row>
    <row r="80" spans="1:7" x14ac:dyDescent="0.25">
      <c r="A80" s="6">
        <v>79</v>
      </c>
      <c r="B80" s="6" t="s">
        <v>1785</v>
      </c>
      <c r="C80" s="6" t="e">
        <f>---HHHHHHHHHHHHHHHHHHHHHHHHHHHHHHHHHHHHHHHHHHHHHHHHHHHHHHHHHHHHHHHHHHHHHHHHHHHHHHHHHHHHHHHHHHHHHHHHHHHHHHHHHHHHHHHHHHHHHHHHHHHHHHHHHHHHHHHHH</f>
        <v>#NAME?</v>
      </c>
      <c r="D80" s="6">
        <v>140</v>
      </c>
      <c r="E80" s="6">
        <v>57</v>
      </c>
      <c r="F80" s="6">
        <v>83</v>
      </c>
      <c r="G80" s="6">
        <v>0.40714285714285697</v>
      </c>
    </row>
    <row r="81" spans="1:7" x14ac:dyDescent="0.25">
      <c r="A81" s="6">
        <v>80</v>
      </c>
      <c r="B81" s="6" t="s">
        <v>1942</v>
      </c>
      <c r="C81" s="6" t="e">
        <f>---HHHHHHHHHHHHHHHHHHHHHHHHHHHHHHHHHHHHHHHHHHHHHHHHHHHHHHHHHHHHHHHHHHHHHHHHHHHHHHHHHHHHHHHHHHHHHHHHHHHHHHHHHHHHHHHHHHHHHHHHHHHHHHHHHHHHHHHHHHHHHHHHHHHHHHHHHHHHHHHHHHHHHHHHHHHHHHHHHHH</f>
        <v>#NAME?</v>
      </c>
      <c r="D81" s="6">
        <v>182</v>
      </c>
      <c r="E81" s="6">
        <v>44</v>
      </c>
      <c r="F81" s="6">
        <v>138</v>
      </c>
      <c r="G81" s="6">
        <v>0.24175824175824201</v>
      </c>
    </row>
    <row r="82" spans="1:7" x14ac:dyDescent="0.25">
      <c r="A82" s="6">
        <v>81</v>
      </c>
      <c r="B82" s="6" t="s">
        <v>2012</v>
      </c>
      <c r="C82" s="6" t="e">
        <f>---HHHHHHHHHHHHHHHHHHHHHHHHHHH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HH</f>
        <v>#NAME?</v>
      </c>
      <c r="D82" s="6">
        <v>339</v>
      </c>
      <c r="E82" s="6">
        <v>207</v>
      </c>
      <c r="F82" s="6">
        <v>132</v>
      </c>
      <c r="G82" s="6">
        <v>0.61061946902654896</v>
      </c>
    </row>
    <row r="83" spans="1:7" x14ac:dyDescent="0.25">
      <c r="A83" s="6">
        <v>82</v>
      </c>
      <c r="B83" s="6" t="s">
        <v>2339</v>
      </c>
      <c r="C83" s="6" t="e">
        <f>-HHHHHHHHHHHHHHHHHHHHHHHHHHHHHHHHHHHHHHHHHHHHHHHHHHHHHHHHHHHHHHHHHHHHHHHHHHHH----------EEEEEEE------------HHHHHHHHHHHHHHHHHHHHHHHHHHHH</f>
        <v>#NAME?</v>
      </c>
      <c r="D83" s="6">
        <v>134</v>
      </c>
      <c r="E83" s="6">
        <v>62</v>
      </c>
      <c r="F83" s="6">
        <v>72</v>
      </c>
      <c r="G83" s="6">
        <v>0.462686567164179</v>
      </c>
    </row>
    <row r="84" spans="1:7" x14ac:dyDescent="0.25">
      <c r="A84" s="6">
        <v>83</v>
      </c>
      <c r="B84" s="6" t="s">
        <v>2053</v>
      </c>
      <c r="C84" s="6" t="e">
        <f>-------------------------------HHHHHHHHHHHHHHHHHHHHHHHHHHHHHHHHHHHHHHHHHHHHHHHHHHHHHHHHHHHHHHHHHHHHHHHHHHHHHHHHHHHHHHHHHHH---------------------HHHHHHHHHHHHHHHHH---------------------------------------------------------HHHHHHHHHHHHHHHHHHHHHHHHHHHHHHHHHHHHHHHHHHHHHHHHHHHHHHHHHHHHHHHHHHHHHHHHHHHHHHHHHHHHHHHHHHHHHHHHHHHHHHHHHHHHHHHHHHHHHHHHHHHHHHHHHHHHHHHHHHHHHHHHHHHHHHHHHHHHHHHHHHHHHHHHHHHHHHHHHHHHHHHHHHHHHHHHHHHHHHHHHHHHHHHHHHHHHHHHHHHHHHH</f>
        <v>#NAME?</v>
      </c>
      <c r="D84" s="6">
        <v>440</v>
      </c>
      <c r="E84" s="6">
        <v>236</v>
      </c>
      <c r="F84" s="6">
        <v>204</v>
      </c>
      <c r="G84" s="6">
        <v>0.53636363636363604</v>
      </c>
    </row>
    <row r="85" spans="1:7" x14ac:dyDescent="0.25">
      <c r="A85" s="6">
        <v>84</v>
      </c>
      <c r="B85" s="6" t="s">
        <v>1583</v>
      </c>
      <c r="C85" s="6" t="e">
        <f>--HHHHHHHHHHHHHHHHHHHHHHHHHHHHHHHHHHHHHHH-------HHHHHHHHHHHHHHHHHHHHHHHHHHHHHHHHHHHHHHHHHHHHHHHHHHHHHHHHHHHHHHHHHHHHHHHHHHHHHHHHHHHHHHHHHHHHHHHHHHHHHHHHHHHHHHHHHHHHHHHHHHHHHHHHHHHHHHHHHHHH</f>
        <v>#NAME?</v>
      </c>
      <c r="D85" s="6">
        <v>188</v>
      </c>
      <c r="E85" s="6">
        <v>84</v>
      </c>
      <c r="F85" s="6">
        <v>104</v>
      </c>
      <c r="G85" s="6">
        <v>0.44680851063829802</v>
      </c>
    </row>
    <row r="86" spans="1:7" x14ac:dyDescent="0.25">
      <c r="A86" s="6">
        <v>85</v>
      </c>
      <c r="B86" s="6" t="s">
        <v>1806</v>
      </c>
      <c r="C86" s="6" t="e">
        <f>--------------HHHHHHHHHHHHHHHHHHHHHHHHHHHHHHHHHHHHHHHHHHHHHHHHHHHH</f>
        <v>#NAME?</v>
      </c>
      <c r="D86" s="6">
        <v>66</v>
      </c>
      <c r="E86" s="6">
        <v>24</v>
      </c>
      <c r="F86" s="6">
        <v>42</v>
      </c>
      <c r="G86" s="6">
        <v>0.36363636363636398</v>
      </c>
    </row>
    <row r="87" spans="1:7" x14ac:dyDescent="0.25">
      <c r="A87" s="6">
        <v>86</v>
      </c>
      <c r="B87" s="6" t="s">
        <v>2262</v>
      </c>
      <c r="C87" s="6" t="e">
        <f>------------------HHHHHHHHHHHHHHHHHHHHH------HHHHHHHHHHHHHHHHHHHHHHHHHHHHHHHHHHHHHHHHHHHHHHHHHHHHHHHHHHHHHHHHHHHHHHHHHHHHHHHHHHHHHHHHHHHHHHHHHHHHHHHHHHHHHHHHHHHHHHHHHHHHHHHHHHHHHHHHHHHHHHHHHHHHHHHHH</f>
        <v>#NAME?</v>
      </c>
      <c r="D87" s="6">
        <v>198</v>
      </c>
      <c r="E87" s="6">
        <v>105</v>
      </c>
      <c r="F87" s="6">
        <v>93</v>
      </c>
      <c r="G87" s="6">
        <v>0.53030303030303005</v>
      </c>
    </row>
    <row r="88" spans="1:7" x14ac:dyDescent="0.25">
      <c r="A88" s="6">
        <v>87</v>
      </c>
      <c r="B88" s="6" t="s">
        <v>2101</v>
      </c>
      <c r="C88" s="6" t="e">
        <f>--HHHHHHHHHHHHHHHH-----------------HHHHHHHHHHHHHHHHHHHHHHHHHHHHHHHHHHHHHHHHHHHHHHHHHHHHHHHHHHHHHHHHHHHHHHHHHHHHHHHHHHHHHHHHHHHHHHHHHHHHHHHHHHHHHHHHHHHHHHHHHHHHHHHHHHHHHHHHHHHHHHHHHHHHHHHHHHHHHHHHHHHHHHHHHHHHHHH----------HHHHHHHHHHHHHHHHHHHHHHHHHHHHHHHHH-------------------------------------------------------------------------------------HHHHHHHHHHHHHHHHHHHHHHHHHHHHHHHHHHHHHHHHHHHHHHHHHHHHHHHHHHHHHHHHHHHHHHHHHHHHHHHH</f>
        <v>#NAME?</v>
      </c>
      <c r="D88" s="6">
        <v>418</v>
      </c>
      <c r="E88" s="6">
        <v>229</v>
      </c>
      <c r="F88" s="6">
        <v>189</v>
      </c>
      <c r="G88" s="6">
        <v>0.54784688995215303</v>
      </c>
    </row>
    <row r="89" spans="1:7" x14ac:dyDescent="0.25">
      <c r="A89" s="6">
        <v>88</v>
      </c>
      <c r="B89" s="6" t="s">
        <v>2149</v>
      </c>
      <c r="C89" s="6" t="e">
        <f>---------------HHHHHHHHHHHHHHHHHHHHHHHHHHHHHHHHHHHHHHHHHHHHHHHHHHHHHHHHH-----------HHHHHHHHHHHHHHHHHHHHHHHHHHHHHHHHHHHHHHHHHHHHHHHHHHHHHHHHHHHHHHHHHHHHHHHHHHHHHHHHHHHHHHHHHHHHHHHHHHHHHHHHHHHHHHHHHHHHHHHHHHHHHHHHHHHHHHHHHHHHHHHHHHHHHHHHHHHHHHHHHHHHHHHHHHHHHHHHHHHHHHHHHHHHH</f>
        <v>#NAME?</v>
      </c>
      <c r="D89" s="6">
        <v>272</v>
      </c>
      <c r="E89" s="6">
        <v>135</v>
      </c>
      <c r="F89" s="6">
        <v>137</v>
      </c>
      <c r="G89" s="6">
        <v>0.496323529411765</v>
      </c>
    </row>
    <row r="90" spans="1:7" x14ac:dyDescent="0.25">
      <c r="A90" s="6">
        <v>89</v>
      </c>
      <c r="B90" s="6" t="s">
        <v>2200</v>
      </c>
      <c r="C90" s="6" t="s">
        <v>2179</v>
      </c>
      <c r="D90" s="6">
        <v>464</v>
      </c>
      <c r="E90" s="6">
        <v>157</v>
      </c>
      <c r="F90" s="6">
        <v>307</v>
      </c>
      <c r="G90" s="6">
        <v>0.33836206896551702</v>
      </c>
    </row>
    <row r="91" spans="1:7" x14ac:dyDescent="0.25">
      <c r="A91" s="6">
        <v>90</v>
      </c>
      <c r="B91" s="6" t="s">
        <v>2440</v>
      </c>
      <c r="C91" s="6" t="s">
        <v>2441</v>
      </c>
      <c r="D91" s="6">
        <v>475</v>
      </c>
      <c r="E91" s="6">
        <v>238</v>
      </c>
      <c r="F91" s="6">
        <v>237</v>
      </c>
      <c r="G91" s="6">
        <v>0.50105263157894697</v>
      </c>
    </row>
    <row r="92" spans="1:7" x14ac:dyDescent="0.25">
      <c r="A92" s="6">
        <v>91</v>
      </c>
      <c r="B92" s="6" t="s">
        <v>1288</v>
      </c>
      <c r="C92" s="6" t="e">
        <f>--------------------HHHHHHHHHHHHHHHHHHHHHHHHHHHHHHHHHHHHHHHHHHHHHHHHHHHHHHHHHHHHHHHHHHHHHHHHHHHHHHHHHHHHHHHHHHHHHHHHHHHHHHHHHHHHHHHHHHHHHHHHHHHHHHHHHHHHHHHHHHHHHHHHHHHHHHHHHHHHHHHHHHHHHHHHHHHHHHHHHHHHHHHHHHHH---------------------HHHHHHHHHHHHHHHHHHHHHHHHHHHHHHHHHHHHHHHHHHHHHHHHHHHHHHHHHHHHHHHHHHHHHHHHHHHHHHHHHHHHHHHHHHHHHHHHHHHHHHHHHHHHHHHHHHHHHHHHHHHHHHHHHHHHHHHHHHHHHHHHHHHHHHHHHHHHHHHHHHHHHHHHHHHHHHHHHHHHHHHHHHHHHH-----------HHHHHHHHHHHHHHHHHHHHHHHHHHHHHHHHHHHHHHHHHHHHHHHHHHHHHHHHHHHHHHHHHHHHHHHHHHHHHHHHHHHHHHHHHHHHHHHHHHHHHHHHHHHHHH</f>
        <v>#NAME?</v>
      </c>
      <c r="D92" s="6">
        <v>540</v>
      </c>
      <c r="E92" s="6">
        <v>299</v>
      </c>
      <c r="F92" s="6">
        <v>241</v>
      </c>
      <c r="G92" s="6">
        <v>0.55370370370370403</v>
      </c>
    </row>
    <row r="93" spans="1:7" x14ac:dyDescent="0.25">
      <c r="A93" s="6">
        <v>92</v>
      </c>
      <c r="B93" s="6" t="s">
        <v>2082</v>
      </c>
      <c r="C93" s="6" t="s">
        <v>1924</v>
      </c>
      <c r="D93" s="6">
        <v>100</v>
      </c>
      <c r="E93" s="6">
        <v>46</v>
      </c>
      <c r="F93" s="6">
        <v>54</v>
      </c>
      <c r="G93" s="6">
        <v>0.46</v>
      </c>
    </row>
    <row r="94" spans="1:7" x14ac:dyDescent="0.25">
      <c r="A94" s="6">
        <v>93</v>
      </c>
      <c r="B94" s="6" t="s">
        <v>1290</v>
      </c>
      <c r="C94" s="6" t="e">
        <f>------------HHHHHHHHHHHHHHHHHHHHHHHHHHHHHHHHHHHHHHHHHHHHHHHHHHHHHHHHHHHHHHHHHHHHHHHHHHHHHHHHHHHHHHHH</f>
        <v>#NAME?</v>
      </c>
      <c r="D94" s="6">
        <v>100</v>
      </c>
      <c r="E94" s="6">
        <v>43</v>
      </c>
      <c r="F94" s="6">
        <v>57</v>
      </c>
      <c r="G94" s="6">
        <v>0.43</v>
      </c>
    </row>
    <row r="95" spans="1:7" x14ac:dyDescent="0.25">
      <c r="A95" s="6">
        <v>94</v>
      </c>
      <c r="B95" s="6" t="s">
        <v>1614</v>
      </c>
      <c r="C95" s="6" t="s">
        <v>21</v>
      </c>
      <c r="D95" s="6">
        <v>467</v>
      </c>
      <c r="E95" s="6">
        <v>293</v>
      </c>
      <c r="F95" s="6">
        <v>174</v>
      </c>
      <c r="G95" s="6">
        <v>0.62740899357601698</v>
      </c>
    </row>
    <row r="96" spans="1:7" x14ac:dyDescent="0.25">
      <c r="A96" s="6">
        <v>95</v>
      </c>
      <c r="B96" s="6" t="s">
        <v>1892</v>
      </c>
      <c r="C96" s="6" t="e">
        <f>-HHHHHHHHHHHHHHHHHHHHHHHHHHHHHHHHHHHHHHHHHHHHHHHHHHHHHHHHHHHHHHHHH----------HHHHHHHHHHHHHHHHHHHHHHHHHHHHHHHHHHHHHHHHHHHHHHHHHHHHH--------------------------HHHHHHHHHHHHHHHHHHHHHHHHHHHHHHHHHHHHHHHHHHHHHHHHHHHHHHHHHHHHHHHHHHHHHHHHHHHHHHHHHHHHHHHHHHHHHHHHHHHHHHHHHHHHHHHHHHHHHHHHHHHHHHHHHHHHHHHHHHHHHHHHHHHHHHHHHHHHHHHHHHHHHHHHHHHHHHHHHHHHHHH----------------EEEEEEE----HHHHHHHHHHHHHHHHHHHHHHHHHHHHH</f>
        <v>#NAME?</v>
      </c>
      <c r="D96" s="6">
        <v>394</v>
      </c>
      <c r="E96" s="6">
        <v>195</v>
      </c>
      <c r="F96" s="6">
        <v>199</v>
      </c>
      <c r="G96" s="6">
        <v>0.49492385786802001</v>
      </c>
    </row>
    <row r="97" spans="1:7" x14ac:dyDescent="0.25">
      <c r="A97" s="6">
        <v>96</v>
      </c>
      <c r="B97" s="6" t="s">
        <v>1795</v>
      </c>
      <c r="C97" s="6" t="e">
        <f>--------------------------------------HHHHHHHHHHHHHHHHHHHHHHHHHHHHHHHHHHHHHHHHHHHHHHHHHHHHHHHHHHHHHHHHHHHHHHHHHHHHHHHHHHHHHHHHHHHHHHHHHHHHHHHHHHHHHHHHHH</f>
        <v>#NAME?</v>
      </c>
      <c r="D97" s="6">
        <v>152</v>
      </c>
      <c r="E97" s="6">
        <v>65</v>
      </c>
      <c r="F97" s="6">
        <v>87</v>
      </c>
      <c r="G97" s="6">
        <v>0.42763157894736797</v>
      </c>
    </row>
    <row r="98" spans="1:7" x14ac:dyDescent="0.25">
      <c r="A98" s="6">
        <v>97</v>
      </c>
      <c r="B98" s="6" t="s">
        <v>1645</v>
      </c>
      <c r="C98" s="6" t="e">
        <f>--------------HHHHHHHHHHHHHHHHHHHHHHHHHHHHHHHHHHHHHHHHHHHHHHHHHHHHHHHHHHHHHHHHHHHHHHHHHHHH</f>
        <v>#NAME?</v>
      </c>
      <c r="D98" s="6">
        <v>90</v>
      </c>
      <c r="E98" s="6">
        <v>40</v>
      </c>
      <c r="F98" s="6">
        <v>50</v>
      </c>
      <c r="G98" s="6">
        <v>0.44444444444444398</v>
      </c>
    </row>
    <row r="99" spans="1:7" x14ac:dyDescent="0.25">
      <c r="A99" s="6">
        <v>98</v>
      </c>
      <c r="B99" s="6" t="s">
        <v>2349</v>
      </c>
      <c r="C99" s="6" t="e">
        <f>------HHHHHHHHHHHHHHHHHHHHHHHHHHHHHHHHHHHHHHHHHHHHHHHHHHHHHHHHHHHHHHHHHHHHHHHHHHHHHHHHHHHHHHHHHHHHHHHHHHHHHHHHHHHHHHHHHHHHHHHHHHHHHHHHHHHHHHHHHHHHHHHHHHHHHHHHHHHHHHHHHHHHHHHHHHHHHHHHHHHHHHHHH</f>
        <v>#NAME?</v>
      </c>
      <c r="D99" s="6">
        <v>191</v>
      </c>
      <c r="E99" s="6">
        <v>56</v>
      </c>
      <c r="F99" s="6">
        <v>135</v>
      </c>
      <c r="G99" s="6">
        <v>0.293193717277487</v>
      </c>
    </row>
    <row r="100" spans="1:7" x14ac:dyDescent="0.25">
      <c r="A100" s="6">
        <v>99</v>
      </c>
      <c r="B100" s="6" t="s">
        <v>2212</v>
      </c>
      <c r="C100" s="6" t="e">
        <f>-HHHHHHHHHHHHHHHHHHHHHHHHHHHHHHHHHHHHHHHHHHHHHHHHHHHHHHHHHHHHHHHHHHHHHHHHHHHHHHHHHHHHHHHHHHHHHHHHHHHHHHHHHHHHHHHHHHHHHHH--------------HHHHHHHHHHHHHHHHHHHHHHHHHHHHHHHHHHHH------------HHHHHHHHHHHHHHHHHHHHHHHHHHHHHHHHHHHHHHHHHHHHHHHHHHHHHHHHHHHHHHHHHHHHHHHHHHHHHHHHHHHHHHHH----------HHHHHHHHHHHHHHHHHHHHHHHHHHHHHHHHHHHHHHHHHHHHHHHHHHHHHHHHHHHHHHHHHHHHHHHHHHHHHHHHHHHHHHH</f>
        <v>#NAME?</v>
      </c>
      <c r="D100" s="6">
        <v>367</v>
      </c>
      <c r="E100" s="6">
        <v>185</v>
      </c>
      <c r="F100" s="6">
        <v>182</v>
      </c>
      <c r="G100" s="6">
        <v>0.50408719346049002</v>
      </c>
    </row>
    <row r="101" spans="1:7" x14ac:dyDescent="0.25">
      <c r="A101" s="6">
        <v>100</v>
      </c>
      <c r="B101" s="6" t="s">
        <v>2168</v>
      </c>
      <c r="C101" s="6" t="s">
        <v>2535</v>
      </c>
      <c r="D101" s="6">
        <v>158</v>
      </c>
      <c r="E101" s="6">
        <v>58</v>
      </c>
      <c r="F101" s="6">
        <v>100</v>
      </c>
      <c r="G101" s="6">
        <v>0.367088607594937</v>
      </c>
    </row>
    <row r="102" spans="1:7" x14ac:dyDescent="0.25">
      <c r="A102" s="6">
        <v>101</v>
      </c>
      <c r="B102" s="6" t="s">
        <v>1500</v>
      </c>
      <c r="C102" s="6" t="e">
        <f>--HHHHHHHHHHHHHHHHHHHHHHHHHHHHHHHHHHHHHHHHHHHHHHHHHHHHHHHHHHHHHHHHHHH</f>
        <v>#NAME?</v>
      </c>
      <c r="D102" s="6">
        <v>69</v>
      </c>
      <c r="E102" s="6">
        <v>17</v>
      </c>
      <c r="F102" s="6">
        <v>52</v>
      </c>
      <c r="G102" s="6">
        <v>0.24637681159420299</v>
      </c>
    </row>
    <row r="103" spans="1:7" x14ac:dyDescent="0.25">
      <c r="A103" s="6">
        <v>102</v>
      </c>
      <c r="B103" s="6" t="s">
        <v>1429</v>
      </c>
      <c r="C103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03" s="6">
        <v>439</v>
      </c>
      <c r="E103" s="6">
        <v>132</v>
      </c>
      <c r="F103" s="6">
        <v>307</v>
      </c>
      <c r="G103" s="6">
        <v>0.300683371298405</v>
      </c>
    </row>
    <row r="104" spans="1:7" x14ac:dyDescent="0.25">
      <c r="A104" s="6">
        <v>103</v>
      </c>
      <c r="B104" s="6" t="s">
        <v>1286</v>
      </c>
      <c r="C104" s="6" t="s">
        <v>7</v>
      </c>
      <c r="D104" s="6">
        <v>691</v>
      </c>
      <c r="E104" s="6">
        <v>205</v>
      </c>
      <c r="F104" s="6">
        <v>486</v>
      </c>
      <c r="G104" s="6">
        <v>0.29667149059334302</v>
      </c>
    </row>
    <row r="105" spans="1:7" x14ac:dyDescent="0.25">
      <c r="A105" s="6">
        <v>104</v>
      </c>
      <c r="B105" s="6" t="s">
        <v>1715</v>
      </c>
      <c r="C105" s="6" t="e">
        <f>---HHHHHHHHHHHHHHHHHHHHHHHHHHH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HH</f>
        <v>#NAME?</v>
      </c>
      <c r="D105" s="6">
        <v>339</v>
      </c>
      <c r="E105" s="6">
        <v>206</v>
      </c>
      <c r="F105" s="6">
        <v>133</v>
      </c>
      <c r="G105" s="6">
        <v>0.60766961651917395</v>
      </c>
    </row>
    <row r="106" spans="1:7" x14ac:dyDescent="0.25">
      <c r="A106" s="6">
        <v>105</v>
      </c>
      <c r="B106" s="6" t="s">
        <v>2330</v>
      </c>
      <c r="C106" s="6" t="e">
        <f>----HHHHHHHHHHHHHHHHHHH---------------HHHHHHHHHHHHHHHHHHHHHHHHHHHHHHHHHHHHHHHHHHHHHHHHHHHHHHHHHHHHHHHHHHHHHHHHHHHHHHHHHHHHHHHHHHHHHHHHHHHHHHHHHHHHHHHHHHHHHHHHHHHHHHHHHHHHHHHHHHHHHHHHHHHHHHHHHHHHHHHHHHHHHHHHHHHHHHHHHHHHHHHHHHH------------------HHHHHHHHHHHHHHHHHHHHHHHHHHHHHHHHHHHHHHHHHHHHHHHHHHHHHHHHHHHHHHHHHHHHHHH</f>
        <v>#NAME?</v>
      </c>
      <c r="D106" s="6">
        <v>314</v>
      </c>
      <c r="E106" s="6">
        <v>123</v>
      </c>
      <c r="F106" s="6">
        <v>191</v>
      </c>
      <c r="G106" s="6">
        <v>0.39171974522293002</v>
      </c>
    </row>
    <row r="107" spans="1:7" x14ac:dyDescent="0.25">
      <c r="A107" s="6">
        <v>106</v>
      </c>
      <c r="B107" s="6" t="s">
        <v>1526</v>
      </c>
      <c r="C107" s="6" t="e">
        <f>-------HHHHHHHHHHHHHHHHHHHHHHHHHHHHHHHHHHHHHHHHHHHHHHHHHHHHHHHHHHHHHHHHHHHHHHHHHHHHHHHHHHHHHHHHHHHHHHHHHHHHHHHHHHHHHHHHHHHHHHHHHHHHHHHHHHHHHHHHHHHHHHH-----EEEEEEEEEEEEEE----HHHHHHHHHHHHHHHHHHHHHHHHHHHHHHHHHHH----------EEEEEEEEEE--------------HHHHHHHHHHHHHHHHHHHHHHHHHHHHHHHHHHHHHHHHHHHHHHHHHHHHHHHHHH--------EEEEEEEEEEEEE-----------------HHHHHHHHHHHHHHHHHHHHH</f>
        <v>#NAME?</v>
      </c>
      <c r="D107" s="6">
        <v>359</v>
      </c>
      <c r="E107" s="6">
        <v>210</v>
      </c>
      <c r="F107" s="6">
        <v>149</v>
      </c>
      <c r="G107" s="6">
        <v>0.58495821727019504</v>
      </c>
    </row>
    <row r="108" spans="1:7" x14ac:dyDescent="0.25">
      <c r="A108" s="6">
        <v>107</v>
      </c>
      <c r="B108" s="6" t="s">
        <v>1418</v>
      </c>
      <c r="C108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108" s="6">
        <v>516</v>
      </c>
      <c r="E108" s="6">
        <v>234</v>
      </c>
      <c r="F108" s="6">
        <v>282</v>
      </c>
      <c r="G108" s="6">
        <v>0.45348837209302301</v>
      </c>
    </row>
    <row r="109" spans="1:7" x14ac:dyDescent="0.25">
      <c r="A109" s="6">
        <v>108</v>
      </c>
      <c r="B109" s="6" t="s">
        <v>2304</v>
      </c>
      <c r="C109" s="6" t="e">
        <f>-HHHHHHHHHHHHHHHHHHHHHHHHHHHHHHHHHHHHHHHHHHHHHHHHHHHHHHHHHH----------------HHHHHHHHHHHHHHHHHHHHHHHHHHHHHHHHHHHHHHHHHHHHHHHHHHHHHHHHHHHHH------------------HHHHHHHHHHHHHHHHHHHHHHHHHHHHHHHHHHHHHHHHHHHHHHHHHHHHHHHHHHHHHHHHHHHHHHHHHHHHHHHHHHHH</f>
        <v>#NAME?</v>
      </c>
      <c r="D109" s="6">
        <v>238</v>
      </c>
      <c r="E109" s="6">
        <v>123</v>
      </c>
      <c r="F109" s="6">
        <v>115</v>
      </c>
      <c r="G109" s="6">
        <v>0.51680672268907601</v>
      </c>
    </row>
    <row r="110" spans="1:7" x14ac:dyDescent="0.25">
      <c r="A110" s="6">
        <v>109</v>
      </c>
      <c r="B110" s="6" t="s">
        <v>2321</v>
      </c>
      <c r="C110" s="6" t="e">
        <f>---EEEEE----------------------------------------HHHHHHHHHHHHHH--------------HHHHHHHHHHHHHHHHHHHHHHHHHHHHHHHHHHHHHHHHHHHHHHHHHHHHHHHHHHHHHHHHHHHHHHHHHHHHHHHHHHHHHHHHHHHHHHHHHHHHHHHHHHHHHHHHHHHHHHHHHHHHHHHHHHHHHHHHHHHHHHHHHHHHHHH</f>
        <v>#NAME?</v>
      </c>
      <c r="D110" s="6">
        <v>227</v>
      </c>
      <c r="E110" s="6">
        <v>108</v>
      </c>
      <c r="F110" s="6">
        <v>119</v>
      </c>
      <c r="G110" s="6">
        <v>0.47577092511013203</v>
      </c>
    </row>
    <row r="111" spans="1:7" x14ac:dyDescent="0.25">
      <c r="A111" s="6">
        <v>110</v>
      </c>
      <c r="B111" s="6" t="s">
        <v>1317</v>
      </c>
      <c r="C111" s="6" t="s">
        <v>165</v>
      </c>
      <c r="D111" s="6">
        <v>569</v>
      </c>
      <c r="E111" s="6">
        <v>389</v>
      </c>
      <c r="F111" s="6">
        <v>180</v>
      </c>
      <c r="G111" s="6">
        <v>0.68365553602811902</v>
      </c>
    </row>
    <row r="112" spans="1:7" x14ac:dyDescent="0.25">
      <c r="A112" s="6">
        <v>111</v>
      </c>
      <c r="B112" s="6" t="s">
        <v>1386</v>
      </c>
      <c r="C112" s="6" t="s">
        <v>7</v>
      </c>
      <c r="D112" s="6">
        <v>350</v>
      </c>
      <c r="E112" s="6">
        <v>85</v>
      </c>
      <c r="F112" s="6">
        <v>265</v>
      </c>
      <c r="G112" s="6">
        <v>0.24285714285714299</v>
      </c>
    </row>
    <row r="113" spans="1:7" x14ac:dyDescent="0.25">
      <c r="A113" s="6">
        <v>112</v>
      </c>
      <c r="B113" s="6" t="s">
        <v>1992</v>
      </c>
      <c r="C113" s="6" t="e">
        <f>-------------------------------HHHHHHHHHHHHHHHHHHHHHHHHHHHHHHHHHHHHHHHHHHHHHHHHHHHHHHHHHHHHHHHHHHHHHHHHHHHHHHHHHHHHHHHHHHHHHHHHHHHHHHHHHHHHHHHHHHHHHHHHHHHHHHHHHHHHHHHHHHHHHHHHHHHHHHHHHHHHHHHHHHHHHHHHHHHHHHHHHHHHHHHHHHHHHHHHHHHHHHH-----------------HHHHHHHHHHHHHHHHHHHHHHHHHHHHHHHHHHHHHHHHHHHHHHHHHH</f>
        <v>#NAME?</v>
      </c>
      <c r="D113" s="6">
        <v>297</v>
      </c>
      <c r="E113" s="6">
        <v>132</v>
      </c>
      <c r="F113" s="6">
        <v>165</v>
      </c>
      <c r="G113" s="6">
        <v>0.44444444444444398</v>
      </c>
    </row>
    <row r="114" spans="1:7" x14ac:dyDescent="0.25">
      <c r="A114" s="6">
        <v>113</v>
      </c>
      <c r="B114" s="6" t="s">
        <v>1360</v>
      </c>
      <c r="C114" s="6" t="e">
        <f>--HHHHHHHHHHHHHHHHHHHHHHHHHHHHHHHHHHHHHHHHHH--------------HHHHHHHHHHHHHHHHHHHHHHHHHHHHHHHHHHHHHHHHHHHHHHHHHHHHHHHHHHHHHHHHHHHHHHHHHHHHHHHHHHHHHHHHHHHHHHHHHHHHHHHHHHHHHHHHHHHHHHHHH----------------------------HHHHHHHHHHHHHHHHHHHHHHHHHHHHHHHHHHHHHHHHHHHHHHHHHHHHHHHHHHHHHHHH</f>
        <v>#NAME?</v>
      </c>
      <c r="D114" s="6">
        <v>271</v>
      </c>
      <c r="E114" s="6">
        <v>141</v>
      </c>
      <c r="F114" s="6">
        <v>130</v>
      </c>
      <c r="G114" s="6">
        <v>0.52029520295202902</v>
      </c>
    </row>
    <row r="115" spans="1:7" x14ac:dyDescent="0.25">
      <c r="A115" s="6">
        <v>114</v>
      </c>
      <c r="B115" s="6" t="s">
        <v>2480</v>
      </c>
      <c r="C115" s="6" t="s">
        <v>1963</v>
      </c>
      <c r="D115" s="6">
        <v>198</v>
      </c>
      <c r="E115" s="6">
        <v>83</v>
      </c>
      <c r="F115" s="6">
        <v>115</v>
      </c>
      <c r="G115" s="6">
        <v>0.419191919191919</v>
      </c>
    </row>
    <row r="116" spans="1:7" x14ac:dyDescent="0.25">
      <c r="A116" s="6">
        <v>115</v>
      </c>
      <c r="B116" s="6" t="s">
        <v>1439</v>
      </c>
      <c r="C116" s="6" t="e">
        <f>-------------------------HHHHHHHHHHHHHHHHHHHHHHHHHHHHHHHHHHHHHHHHHHHHHHHHHHHHHHHHHHHHHHHHHHHHHHHHHHHHHHHHHHHHHHHHHHHHHHHHHHHHHHHHHHHHHHHH</f>
        <v>#NAME?</v>
      </c>
      <c r="D116" s="6">
        <v>137</v>
      </c>
      <c r="E116" s="6">
        <v>112</v>
      </c>
      <c r="F116" s="6">
        <v>25</v>
      </c>
      <c r="G116" s="6">
        <v>0.81751824817518204</v>
      </c>
    </row>
    <row r="117" spans="1:7" x14ac:dyDescent="0.25">
      <c r="A117" s="6">
        <v>116</v>
      </c>
      <c r="B117" s="6" t="s">
        <v>1724</v>
      </c>
      <c r="C117" s="6" t="e">
        <f>-----HHHHHHHHHHHHHHHHHHHHHHHHHHHHHHHHHHHHHHHHHHHHHHHHHHHHHHHHHHHHHHHHH-------------------------HHHHHHHHHHHHHHHHHHHHHHHHHHHHHHHHHHHHHHHHHHHHHHHHHHHHHHHHHHHHHHHHHHHHHHHHHHHHHHHHHHHHHHH</f>
        <v>#NAME?</v>
      </c>
      <c r="D117" s="6">
        <v>182</v>
      </c>
      <c r="E117" s="6">
        <v>62</v>
      </c>
      <c r="F117" s="6">
        <v>120</v>
      </c>
      <c r="G117" s="6">
        <v>0.340659340659341</v>
      </c>
    </row>
    <row r="118" spans="1:7" x14ac:dyDescent="0.25">
      <c r="A118" s="6">
        <v>117</v>
      </c>
      <c r="B118" s="6" t="s">
        <v>1429</v>
      </c>
      <c r="C118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18" s="6">
        <v>439</v>
      </c>
      <c r="E118" s="6">
        <v>129</v>
      </c>
      <c r="F118" s="6">
        <v>310</v>
      </c>
      <c r="G118" s="6">
        <v>0.293849658314351</v>
      </c>
    </row>
    <row r="119" spans="1:7" x14ac:dyDescent="0.25">
      <c r="A119" s="6">
        <v>118</v>
      </c>
      <c r="B119" s="6" t="s">
        <v>1721</v>
      </c>
      <c r="C119" s="6" t="e">
        <f>-HHHHHHHHHHHHHHHHHHHHHHHHHHHHHHHHHHHHHHHHHHHHHHHHHHHHHHHHHHHHHHHHHHHHHHHHHHHHHHHHHHHHHHHHHHHHHHHHHHHHHHHHHHHHHHHHHHHHHHHHHHHHHHHHHHHHHHHHHHHH</f>
        <v>#NAME?</v>
      </c>
      <c r="D119" s="6">
        <v>141</v>
      </c>
      <c r="E119" s="6">
        <v>45</v>
      </c>
      <c r="F119" s="6">
        <v>96</v>
      </c>
      <c r="G119" s="6">
        <v>0.319148936170213</v>
      </c>
    </row>
    <row r="120" spans="1:7" x14ac:dyDescent="0.25">
      <c r="A120" s="6">
        <v>119</v>
      </c>
      <c r="B120" s="6" t="s">
        <v>2189</v>
      </c>
      <c r="C120" s="6" t="e">
        <f>-HHHHHHHHHHHHHHHHHHHHHHHHHHHHHHHHHHHHHHHHHHHHHHHHHHHHHHHHHHHHHHHHHHHHHHHHHHHHHHHHHHHHHHHHHHHHHHHHHHHHHHHHHHH------------------------HHHHHHHHHHHHHHHHHHHHHHHHHHHHHHHHHHHHHHHHHHHHHHHHHHHHHHHHHHHHHHHHHHHHHHHHHHHHHHHHHHHHHHHHHHHHHHHHHHHHHHHHHHHHHHHHHHHHHHHHHHHHHHHHH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120" s="6">
        <v>261</v>
      </c>
      <c r="E120" s="6">
        <v>129</v>
      </c>
      <c r="F120" s="6">
        <v>132</v>
      </c>
      <c r="G120" s="6">
        <v>0.49425287356321801</v>
      </c>
    </row>
    <row r="121" spans="1:7" x14ac:dyDescent="0.25">
      <c r="A121" s="6">
        <v>120</v>
      </c>
      <c r="B121" s="6" t="s">
        <v>1438</v>
      </c>
      <c r="C121" s="6" t="s">
        <v>59</v>
      </c>
      <c r="D121" s="6">
        <v>568</v>
      </c>
      <c r="E121" s="6">
        <v>390</v>
      </c>
      <c r="F121" s="6">
        <v>178</v>
      </c>
      <c r="G121" s="6">
        <v>0.68661971830985902</v>
      </c>
    </row>
    <row r="122" spans="1:7" x14ac:dyDescent="0.25">
      <c r="A122" s="6">
        <v>121</v>
      </c>
      <c r="B122" s="6" t="s">
        <v>1506</v>
      </c>
      <c r="C122" s="6" t="s">
        <v>2217</v>
      </c>
      <c r="D122" s="6">
        <v>550</v>
      </c>
      <c r="E122" s="6">
        <v>245</v>
      </c>
      <c r="F122" s="6">
        <v>305</v>
      </c>
      <c r="G122" s="6">
        <v>0.44545454545454499</v>
      </c>
    </row>
    <row r="123" spans="1:7" x14ac:dyDescent="0.25">
      <c r="A123" s="6">
        <v>122</v>
      </c>
      <c r="B123" s="6" t="s">
        <v>2178</v>
      </c>
      <c r="C123" s="6" t="s">
        <v>2179</v>
      </c>
      <c r="D123" s="6">
        <v>464</v>
      </c>
      <c r="E123" s="6">
        <v>157</v>
      </c>
      <c r="F123" s="6">
        <v>307</v>
      </c>
      <c r="G123" s="6">
        <v>0.33836206896551702</v>
      </c>
    </row>
    <row r="124" spans="1:7" x14ac:dyDescent="0.25">
      <c r="A124" s="6">
        <v>123</v>
      </c>
      <c r="B124" s="6" t="s">
        <v>1265</v>
      </c>
      <c r="C124" s="6" t="e">
        <f>-------------------------------------------------HHHHHHHHHHHHHHHHHHHHHHHHHHHHHHHHHHHHHHHHHHHHHHHHHHHHHH------HHHHHHHHHHHHHHHHHHHHHHHHHHHHHHHHHHHHHHHHHHHHHHHHHHHHHHHHHHHHHHHHHHHHHHHHHHHHHHHHHHHHHHHHHHHHHHHHHHHHHHHHHHHHHHHHHHHHHHHHHHHHHHHHHHHHHHHHHHHHHHHHHHHHH</f>
        <v>#NAME?</v>
      </c>
      <c r="D124" s="6">
        <v>258</v>
      </c>
      <c r="E124" s="6">
        <v>100</v>
      </c>
      <c r="F124" s="6">
        <v>158</v>
      </c>
      <c r="G124" s="6">
        <v>0.387596899224806</v>
      </c>
    </row>
    <row r="125" spans="1:7" x14ac:dyDescent="0.25">
      <c r="A125" s="6">
        <v>124</v>
      </c>
      <c r="B125" s="6" t="s">
        <v>1872</v>
      </c>
      <c r="C125" s="6" t="s">
        <v>165</v>
      </c>
      <c r="D125" s="6">
        <v>569</v>
      </c>
      <c r="E125" s="6">
        <v>392</v>
      </c>
      <c r="F125" s="6">
        <v>177</v>
      </c>
      <c r="G125" s="6">
        <v>0.68892794376098399</v>
      </c>
    </row>
    <row r="126" spans="1:7" x14ac:dyDescent="0.25">
      <c r="A126" s="6">
        <v>125</v>
      </c>
      <c r="B126" s="6" t="s">
        <v>2374</v>
      </c>
      <c r="C126" s="6" t="e">
        <f>----------------------HHHHHHHHHHHHHHHHHHHHHHHHHHHHHHHHHHHHHHHHHHHHHHHHHHHHHHHHHHHHHHHHHHHHHHHHHHHHHHHHHHHHHHHHHHH-----------------------------EEEEEE---HHHHHHHHHHHHHHHHHHHHHHHHHHHHHHHHHHHHHHHHHHHHHHHHHHHHHHHHHHHHHHHHHHHHHHHHHHHHHHHHHHHHHHHHHHHHHHHHHHHHHHHHHHHHH</f>
        <v>#NAME?</v>
      </c>
      <c r="D126" s="6">
        <v>260</v>
      </c>
      <c r="E126" s="6">
        <v>131</v>
      </c>
      <c r="F126" s="6">
        <v>129</v>
      </c>
      <c r="G126" s="6">
        <v>0.50384615384615405</v>
      </c>
    </row>
    <row r="127" spans="1:7" x14ac:dyDescent="0.25">
      <c r="A127" s="6">
        <v>126</v>
      </c>
      <c r="B127" s="6" t="s">
        <v>2406</v>
      </c>
      <c r="C127" s="6" t="e">
        <f>--HHHHHHHHHHHHHHHHHHHHHHHHHHHHHHHHHHHHHHHHHHHHHHHHHHHHHHHHHHHHHHHHHHHHHHHHHHHHHHHHHHHHHH</f>
        <v>#NAME?</v>
      </c>
      <c r="D127" s="6">
        <v>88</v>
      </c>
      <c r="E127" s="6">
        <v>26</v>
      </c>
      <c r="F127" s="6">
        <v>62</v>
      </c>
      <c r="G127" s="6">
        <v>0.29545454545454503</v>
      </c>
    </row>
    <row r="128" spans="1:7" x14ac:dyDescent="0.25">
      <c r="A128" s="6">
        <v>127</v>
      </c>
      <c r="B128" s="6" t="s">
        <v>1500</v>
      </c>
      <c r="C128" s="6" t="e">
        <f>--HHHHHHHHHHHHHHHHHHHHHHHHHHHHHHHHHHHHHHHHHHHHHHHHHHHHHHHHHHHHHHHHHHH</f>
        <v>#NAME?</v>
      </c>
      <c r="D128" s="6">
        <v>69</v>
      </c>
      <c r="E128" s="6">
        <v>17</v>
      </c>
      <c r="F128" s="6">
        <v>52</v>
      </c>
      <c r="G128" s="6">
        <v>0.24637681159420299</v>
      </c>
    </row>
    <row r="129" spans="1:7" x14ac:dyDescent="0.25">
      <c r="A129" s="6">
        <v>128</v>
      </c>
      <c r="B129" s="6" t="s">
        <v>1893</v>
      </c>
      <c r="C129" s="6" t="e">
        <f>-HHHHHHHHHHHHHHHHHHHHHHHHHHHHHHHHHHHHHHHHHHHHHHHHHHHHHHHHH-----------------------------------HHHHHHHHHHHHHHHHHHHHHHHHHHHHHHHHHHHHHHHHHHHHH------------------------HHHHHHHHHHHHHHHHHHHHHHHHHHHHHHHHHHHHHHHHHHHHHHHHHHHHHHHHHHHHHHHHHHHHHHHHHHHHHHHHHHHHHHHHHHHHHHHHHHHHHHHHHHHHHHHHHHHHHHHHHHHHHHHHHHHHHHHHHHHHHHHHHHHHHHHHHHHHH</f>
        <v>#NAME?</v>
      </c>
      <c r="D129" s="6">
        <v>319</v>
      </c>
      <c r="E129" s="6">
        <v>135</v>
      </c>
      <c r="F129" s="6">
        <v>184</v>
      </c>
      <c r="G129" s="6">
        <v>0.423197492163009</v>
      </c>
    </row>
    <row r="130" spans="1:7" x14ac:dyDescent="0.25">
      <c r="A130" s="6">
        <v>129</v>
      </c>
      <c r="B130" s="6" t="s">
        <v>2018</v>
      </c>
      <c r="C130" s="6" t="s">
        <v>2019</v>
      </c>
      <c r="D130" s="6">
        <v>143</v>
      </c>
      <c r="E130" s="6">
        <v>66</v>
      </c>
      <c r="F130" s="6">
        <v>77</v>
      </c>
      <c r="G130" s="6">
        <v>0.46153846153846201</v>
      </c>
    </row>
    <row r="131" spans="1:7" x14ac:dyDescent="0.25">
      <c r="A131" s="6">
        <v>130</v>
      </c>
      <c r="B131" s="6" t="s">
        <v>1613</v>
      </c>
      <c r="C131" s="6" t="e">
        <f>-HHHHHHHHHHHHHHHHHHHHHHHHHHHHHHHHHHHHHHHHHHHHHHHHHHHHHHHHHHHH-------------------------HHHHHHHHHHHHHHHHHHHHHHHHHHHHHHHHHHHHHHHHHHHHHHHHHHHHHHHHHHHHHHHHHHHHHHHHHHHHHHHHHHHHHHHHHHHHHHHHHHHHHHHHHHH------------------------------HHHHHHHHHHHHHHHHHHHHHHHHHHHHHHHHHHHHHHHHHHHHHHHHHHHHHHHHHHHHHHHHHHHHHHHHHHHHHHHHHHHHHHHHHHHHHHHHHHHHHHHHHHHHHHHHHHHHHHHHH</f>
        <v>#NAME?</v>
      </c>
      <c r="D131" s="6">
        <v>344</v>
      </c>
      <c r="E131" s="6">
        <v>172</v>
      </c>
      <c r="F131" s="6">
        <v>172</v>
      </c>
      <c r="G131" s="6">
        <v>0.5</v>
      </c>
    </row>
    <row r="132" spans="1:7" x14ac:dyDescent="0.25">
      <c r="A132" s="6">
        <v>131</v>
      </c>
      <c r="B132" s="6" t="s">
        <v>1668</v>
      </c>
      <c r="C132" s="6" t="s">
        <v>1335</v>
      </c>
      <c r="D132" s="6">
        <v>405</v>
      </c>
      <c r="E132" s="6">
        <v>140</v>
      </c>
      <c r="F132" s="6">
        <v>265</v>
      </c>
      <c r="G132" s="6">
        <v>0.34567901234567899</v>
      </c>
    </row>
    <row r="133" spans="1:7" x14ac:dyDescent="0.25">
      <c r="A133" s="6">
        <v>132</v>
      </c>
      <c r="B133" s="6" t="s">
        <v>1765</v>
      </c>
      <c r="C133" s="6" t="e">
        <f>----HHHHHHHHHHHHHHHHHHHHHHHHHHHHHHHHHHHHHHHHHHHHHHHHHHHHHHHHHHHHHHHHHHHHHHHHHHHHHHHHHHHHHHHHHHHHHHHHHHHHHHHHHHHHHHHHHHHHHHHHHHHHHHHHHHHHHHHHHHHHHHHHHHHHHHHHHHHHHHHHHHHHHHHHHHHHHHHHHHHHHHHHHHHHHHHHHHHHHHHHHHHHHHHHHHHHHHHHHHHHHHHHHHHHHHHHHHHHHHHH----------HHHHHHHHHHHHHHHHHHHHHHHHHHHHHHHHHHHHHHHHHHHHHHHHHHHHHHHHHHHHHHHHHHHHH</f>
        <v>#NAME?</v>
      </c>
      <c r="D133" s="6">
        <v>323</v>
      </c>
      <c r="E133" s="6">
        <v>233</v>
      </c>
      <c r="F133" s="6">
        <v>90</v>
      </c>
      <c r="G133" s="6">
        <v>0.72136222910216696</v>
      </c>
    </row>
    <row r="134" spans="1:7" x14ac:dyDescent="0.25">
      <c r="A134" s="6">
        <v>133</v>
      </c>
      <c r="B134" s="6" t="s">
        <v>1607</v>
      </c>
      <c r="C134" s="6" t="s">
        <v>165</v>
      </c>
      <c r="D134" s="6">
        <v>569</v>
      </c>
      <c r="E134" s="6">
        <v>390</v>
      </c>
      <c r="F134" s="6">
        <v>179</v>
      </c>
      <c r="G134" s="6">
        <v>0.685413005272408</v>
      </c>
    </row>
    <row r="135" spans="1:7" x14ac:dyDescent="0.25">
      <c r="A135" s="6">
        <v>134</v>
      </c>
      <c r="B135" s="6" t="s">
        <v>1958</v>
      </c>
      <c r="C135" s="6" t="s">
        <v>1591</v>
      </c>
      <c r="D135" s="6">
        <v>259</v>
      </c>
      <c r="E135" s="6">
        <v>145</v>
      </c>
      <c r="F135" s="6">
        <v>114</v>
      </c>
      <c r="G135" s="6">
        <v>0.55984555984555995</v>
      </c>
    </row>
    <row r="136" spans="1:7" x14ac:dyDescent="0.25">
      <c r="A136" s="6">
        <v>135</v>
      </c>
      <c r="B136" s="6" t="s">
        <v>1795</v>
      </c>
      <c r="C136" s="6" t="e">
        <f>--------------------------------------HHHHHHHHHHHHHHHHHHHHHHHHHHHHHHHHHHHHHHHHHHHHHHHHHHHHHHHHHHHHHHHHHHHHHHHHHHHHHHHHHHHHHHHHHHHHHHHHHHHHHHHHHHHHHHHHHH</f>
        <v>#NAME?</v>
      </c>
      <c r="D136" s="6">
        <v>152</v>
      </c>
      <c r="E136" s="6">
        <v>65</v>
      </c>
      <c r="F136" s="6">
        <v>87</v>
      </c>
      <c r="G136" s="6">
        <v>0.42763157894736797</v>
      </c>
    </row>
    <row r="137" spans="1:7" x14ac:dyDescent="0.25">
      <c r="A137" s="6">
        <v>136</v>
      </c>
      <c r="B137" s="6" t="s">
        <v>1680</v>
      </c>
      <c r="C137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137" s="6">
        <v>254</v>
      </c>
      <c r="E137" s="6">
        <v>98</v>
      </c>
      <c r="F137" s="6">
        <v>156</v>
      </c>
      <c r="G137" s="6">
        <v>0.38582677165354301</v>
      </c>
    </row>
    <row r="138" spans="1:7" x14ac:dyDescent="0.25">
      <c r="A138" s="6">
        <v>137</v>
      </c>
      <c r="B138" s="6" t="s">
        <v>2275</v>
      </c>
      <c r="C138" s="6" t="e">
        <f>---EEEEEEEE------HHHHHHHHHHHHHHHHHHHHHHHHHHHHHHHHHHHHHHHHHHHHHHHHHHHHHHHHHHHHHHHHHHHHHHHHHHHHHHHHHHHHHHHHHHHHHHHHHHHHHHHHHHHHHHHHHHHHHHHHHHHHHHHHHHHHHHHHHHHHHHHHHHHHHHHHHHHHHHHHHHHHHHHHHHHHHHHHHHHHHHHHHHHHHHHHHHHHHHHHHHHHHHHHHHH</f>
        <v>#NAME?</v>
      </c>
      <c r="D138" s="6">
        <v>228</v>
      </c>
      <c r="E138" s="6">
        <v>80</v>
      </c>
      <c r="F138" s="6">
        <v>148</v>
      </c>
      <c r="G138" s="6">
        <v>0.35087719298245601</v>
      </c>
    </row>
    <row r="139" spans="1:7" x14ac:dyDescent="0.25">
      <c r="A139" s="6">
        <v>138</v>
      </c>
      <c r="B139" s="6" t="s">
        <v>1283</v>
      </c>
      <c r="C139" s="6" t="e">
        <f>---------------------------------------------EEEEEEEEEE--------------EEEEEEEEEEEEEEEEEEEEEEEEEEEEEEEEEEEEE-----------------------EEEEEE</f>
        <v>#NAME?</v>
      </c>
      <c r="D139" s="6">
        <v>135</v>
      </c>
      <c r="E139" s="6">
        <v>93</v>
      </c>
      <c r="F139" s="6">
        <v>42</v>
      </c>
      <c r="G139" s="6">
        <v>0.68888888888888899</v>
      </c>
    </row>
    <row r="140" spans="1:7" x14ac:dyDescent="0.25">
      <c r="A140" s="6">
        <v>139</v>
      </c>
      <c r="B140" s="6" t="s">
        <v>1999</v>
      </c>
      <c r="C140" s="6" t="s">
        <v>21</v>
      </c>
      <c r="D140" s="6">
        <v>421</v>
      </c>
      <c r="E140" s="6">
        <v>186</v>
      </c>
      <c r="F140" s="6">
        <v>235</v>
      </c>
      <c r="G140" s="6">
        <v>0.44180522565320701</v>
      </c>
    </row>
    <row r="141" spans="1:7" x14ac:dyDescent="0.25">
      <c r="A141" s="6">
        <v>140</v>
      </c>
      <c r="B141" s="6" t="s">
        <v>2008</v>
      </c>
      <c r="C141" s="6" t="s">
        <v>1636</v>
      </c>
      <c r="D141" s="6">
        <v>562</v>
      </c>
      <c r="E141" s="6">
        <v>269</v>
      </c>
      <c r="F141" s="6">
        <v>293</v>
      </c>
      <c r="G141" s="6">
        <v>0.47864768683274</v>
      </c>
    </row>
    <row r="142" spans="1:7" x14ac:dyDescent="0.25">
      <c r="A142" s="6">
        <v>141</v>
      </c>
      <c r="B142" s="6" t="s">
        <v>1433</v>
      </c>
      <c r="C142" s="6" t="e">
        <f>---------HHHHH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</f>
        <v>#NAME?</v>
      </c>
      <c r="D142" s="6">
        <v>352</v>
      </c>
      <c r="E142" s="6">
        <v>162</v>
      </c>
      <c r="F142" s="6">
        <v>190</v>
      </c>
      <c r="G142" s="6">
        <v>0.46022727272727298</v>
      </c>
    </row>
    <row r="143" spans="1:7" x14ac:dyDescent="0.25">
      <c r="A143" s="6">
        <v>142</v>
      </c>
      <c r="B143" s="6" t="s">
        <v>2143</v>
      </c>
      <c r="C143" s="6" t="s">
        <v>1963</v>
      </c>
      <c r="D143" s="6">
        <v>198</v>
      </c>
      <c r="E143" s="6">
        <v>87</v>
      </c>
      <c r="F143" s="6">
        <v>111</v>
      </c>
      <c r="G143" s="6">
        <v>0.439393939393939</v>
      </c>
    </row>
    <row r="144" spans="1:7" x14ac:dyDescent="0.25">
      <c r="A144" s="6">
        <v>143</v>
      </c>
      <c r="B144" s="6" t="s">
        <v>1933</v>
      </c>
      <c r="C144" s="6" t="e">
        <f>---------------------HHHHHHHHHHHHHHHHHHHHHHHHHHHHHHHHHHHHHHHHHHHHHHHHHHHHHHHHHHHHHHHHHHHHHHHHHHHHHHHHHHHHHHHHHHHHHHHHHHHHHHHHHHHHHHHHHHHHHHHHHHHHHHHHHHHHHHHHHHHHHHHHHHHHHHHHHHHHHHH-------------------------HHHHHHHHHHHHHHH---------------HHHHHHHHHHHHHHHHHHHHHHHHHHHHHHHHHHHHHHHHHHHHHHHHHHHHHHHHHHHHHHHHHHHHHHHHHHHHHHHHHHHHHHHHHHHHHHHHHHHHHH</f>
        <v>#NAME?</v>
      </c>
      <c r="D144" s="6">
        <v>337</v>
      </c>
      <c r="E144" s="6">
        <v>234</v>
      </c>
      <c r="F144" s="6">
        <v>103</v>
      </c>
      <c r="G144" s="6">
        <v>0.69436201780415396</v>
      </c>
    </row>
    <row r="145" spans="1:7" x14ac:dyDescent="0.25">
      <c r="A145" s="6">
        <v>144</v>
      </c>
      <c r="B145" s="6" t="s">
        <v>1393</v>
      </c>
      <c r="C145" s="6" t="s">
        <v>539</v>
      </c>
      <c r="D145" s="6">
        <v>381</v>
      </c>
      <c r="E145" s="6">
        <v>167</v>
      </c>
      <c r="F145" s="6">
        <v>214</v>
      </c>
      <c r="G145" s="6">
        <v>0.43832020997375298</v>
      </c>
    </row>
    <row r="146" spans="1:7" x14ac:dyDescent="0.25">
      <c r="A146" s="6">
        <v>145</v>
      </c>
      <c r="B146" s="6" t="s">
        <v>1873</v>
      </c>
      <c r="C146" s="6" t="s">
        <v>7</v>
      </c>
      <c r="D146" s="6">
        <v>350</v>
      </c>
      <c r="E146" s="6">
        <v>89</v>
      </c>
      <c r="F146" s="6">
        <v>261</v>
      </c>
      <c r="G146" s="6">
        <v>0.254285714285714</v>
      </c>
    </row>
    <row r="147" spans="1:7" x14ac:dyDescent="0.25">
      <c r="A147" s="6">
        <v>146</v>
      </c>
      <c r="B147" s="6" t="s">
        <v>1805</v>
      </c>
      <c r="C147" s="6" t="e">
        <f>--HHHHHHHHHHHHHHHHHHHHHHHHHHHHHHHHHHHHHHHHHHHHHHHHHHHHHHHHHHHHHHHHHHHHHHHHHHHHHHHHHHHHHHHHHHHHHHHHHHHHHHHHHHHHHHHHHHHHHHHHHHHHHHHHHHHHHHHHHHHHHHHHHHHHHHHHHHHHHHHHHHHHHHHHHHHHHHHHHHHHHHHHHHHHHHHHHHHHHHHHHHHHHHHHHHH-----------------------------------HHHHHHHHHHHHHHHHHHHHHHHHHHHHHHHHHHHHHHHHHHHHHHHHHHHHHHHHHHHHHHHHHHHHHHHHHHHHHHHHHHHHHHHHHHHHHHHHHHHHHHHHHHHHH------------------------------------------------EEE</f>
        <v>#NAME?</v>
      </c>
      <c r="D147" s="6">
        <v>408</v>
      </c>
      <c r="E147" s="6">
        <v>190</v>
      </c>
      <c r="F147" s="6">
        <v>218</v>
      </c>
      <c r="G147" s="6">
        <v>0.46568627450980399</v>
      </c>
    </row>
    <row r="148" spans="1:7" x14ac:dyDescent="0.25">
      <c r="A148" s="6">
        <v>147</v>
      </c>
      <c r="B148" s="6" t="s">
        <v>2338</v>
      </c>
      <c r="C148" s="6" t="e">
        <f>-HHHHHHHHHHHHHHHHHHHHHHHHHHHHHHHHHHHHHHHHHHHHHHHHHHHHHHHHHHHHHHHHHHHHHHHHHHHHHHHHHHHHHHHHHHHHHHHHHHHHHHHHHHHHHHHHHHHHHHHHHHHHHHHHHHHHHHHHHHHHHHHHHHHHHHHHHHHHHHHHHHHHHHHHHHHHHHHHHHHHHHHHHH</f>
        <v>#NAME?</v>
      </c>
      <c r="D148" s="6">
        <v>187</v>
      </c>
      <c r="E148" s="6">
        <v>141</v>
      </c>
      <c r="F148" s="6">
        <v>46</v>
      </c>
      <c r="G148" s="6">
        <v>0.75401069518716601</v>
      </c>
    </row>
    <row r="149" spans="1:7" x14ac:dyDescent="0.25">
      <c r="A149" s="6">
        <v>148</v>
      </c>
      <c r="B149" s="6" t="s">
        <v>1650</v>
      </c>
      <c r="C149" s="6" t="e">
        <f>---HHHHHHHHHHHHHHHHHHHHHHHHHHHHHHHHHHHHHHHHHHHHHHHHHHHHHHHHHHHHHHHHHHHHHHHHHHHHHHHHHHHHHHHHHHHHHHHHHHHHHHHHHHHHHHHHHHHHHHHHHHHHHHHHHHHHHHHHH</f>
        <v>#NAME?</v>
      </c>
      <c r="D149" s="6">
        <v>140</v>
      </c>
      <c r="E149" s="6">
        <v>57</v>
      </c>
      <c r="F149" s="6">
        <v>83</v>
      </c>
      <c r="G149" s="6">
        <v>0.40714285714285697</v>
      </c>
    </row>
    <row r="150" spans="1:7" x14ac:dyDescent="0.25">
      <c r="A150" s="6">
        <v>149</v>
      </c>
      <c r="B150" s="6" t="s">
        <v>1328</v>
      </c>
      <c r="C150" s="6" t="e">
        <f>-------------HHHHHHHHHHHHHHHHHHHHHHHHHHHHHHHHHHHHHHHHHHHHHHHHHHHHHHHH--------------------HHHHHHHHHHHHHHHHHHHHHHHHHHHHHHHHHHHHHHHHHHHHHHHHHHHHHHHHHHHHHHHHHHHHHHHHHHHHHHHHHHHHHHHHHHHHHHHHHHHHHHHHHHHHHHHHHHHHHHHHHHHHHHHHHHHHHHHHHHHHHHHHH------------------------------------------------------HHHHHHHHHHHHHHHHHHHHHHHHHHHHHHHHH-------------EEEEEEEEEEEE</f>
        <v>#NAME?</v>
      </c>
      <c r="D150" s="6">
        <v>346</v>
      </c>
      <c r="E150" s="6">
        <v>167</v>
      </c>
      <c r="F150" s="6">
        <v>179</v>
      </c>
      <c r="G150" s="6">
        <v>0.48265895953757199</v>
      </c>
    </row>
    <row r="151" spans="1:7" x14ac:dyDescent="0.25">
      <c r="A151" s="6">
        <v>150</v>
      </c>
      <c r="B151" s="6" t="s">
        <v>1476</v>
      </c>
      <c r="C151" s="6" t="e">
        <f>--------HHHHHHHHHHHHHHHHHHHHHHHHHHHHHHHHHHHHHHHHHHHHHHHHHHHHHHHHHHHHHHHHHHHHHHHHHHHHHHHHHHHHHHHHHHHHHHHHHHHHHHHHHHHHHHHHHHHHHHHHHHHHHHHHHHHHHHHHHHHHHHHHHHHHHHHHHHHHHHHHHH</f>
        <v>#NAME?</v>
      </c>
      <c r="D151" s="6">
        <v>170</v>
      </c>
      <c r="E151" s="6">
        <v>40</v>
      </c>
      <c r="F151" s="6">
        <v>130</v>
      </c>
      <c r="G151" s="6">
        <v>0.23529411764705899</v>
      </c>
    </row>
    <row r="152" spans="1:7" x14ac:dyDescent="0.25">
      <c r="A152" s="6">
        <v>151</v>
      </c>
      <c r="B152" s="6" t="s">
        <v>2322</v>
      </c>
      <c r="C152" s="6" t="e">
        <f>-HHHHHHHHHHHHHHHHHHHHHHHHHHHHHHHHHHHHHHHHHHHHHHHHHHHHHHHHHHHHHHHHHHH</f>
        <v>#NAME?</v>
      </c>
      <c r="D152" s="6">
        <v>68</v>
      </c>
      <c r="E152" s="6">
        <v>16</v>
      </c>
      <c r="F152" s="6">
        <v>52</v>
      </c>
      <c r="G152" s="6">
        <v>0.23529411764705899</v>
      </c>
    </row>
    <row r="153" spans="1:7" x14ac:dyDescent="0.25">
      <c r="A153" s="6">
        <v>152</v>
      </c>
      <c r="B153" s="6" t="s">
        <v>2242</v>
      </c>
      <c r="C153" s="6" t="e">
        <f>-HHHHHHHHHHHHHHHHHHHHHHHHHHHHHHHHHHHHHHHHHHHHHHHHHHHHHHHHHHHHHHHHHHHHHHHHHHHHHHHHHHHHHHHHHHHHHHHHHHHHHHHHHHHHHHHH--------HHHHHHHHHHHHHHHHHHHHHHHHHHHHHHHHHHHHHH</f>
        <v>#NAME?</v>
      </c>
      <c r="D153" s="6">
        <v>159</v>
      </c>
      <c r="E153" s="6">
        <v>68</v>
      </c>
      <c r="F153" s="6">
        <v>91</v>
      </c>
      <c r="G153" s="6">
        <v>0.42767295597484301</v>
      </c>
    </row>
    <row r="154" spans="1:7" x14ac:dyDescent="0.25">
      <c r="A154" s="6">
        <v>153</v>
      </c>
      <c r="B154" s="6" t="s">
        <v>1440</v>
      </c>
      <c r="C154" s="6" t="e">
        <f>-----HHHHHHHHHHHHHHHHHHHHHHHHHHHHHHH---------------EEEE---------HHHHHHHHHHHHHHHHHHHHHHHHHHHHHHHHHHHHHHHHHHHHHHHHHHHHHHHH-------------HHHHHHHHHHHHHHHHHHHHHHHHHHHHHHHHHHHHHHHHHHHHHHHHHHHHHHHHHHHHHHHHHHHHHHHHHHHHHHHHHHHHHHHHHHHHHHHHHHHHHHHHHHHHHHHHHHHHHHHHH</f>
        <v>#NAME?</v>
      </c>
      <c r="D154" s="6">
        <v>254</v>
      </c>
      <c r="E154" s="6">
        <v>141</v>
      </c>
      <c r="F154" s="6">
        <v>113</v>
      </c>
      <c r="G154" s="6">
        <v>0.55511811023622004</v>
      </c>
    </row>
    <row r="155" spans="1:7" x14ac:dyDescent="0.25">
      <c r="A155" s="6">
        <v>154</v>
      </c>
      <c r="B155" s="6" t="s">
        <v>1739</v>
      </c>
      <c r="C155" s="6" t="s">
        <v>2536</v>
      </c>
      <c r="D155" s="6">
        <v>280</v>
      </c>
      <c r="E155" s="6">
        <v>123</v>
      </c>
      <c r="F155" s="6">
        <v>157</v>
      </c>
      <c r="G155" s="6">
        <v>0.439285714285714</v>
      </c>
    </row>
    <row r="156" spans="1:7" x14ac:dyDescent="0.25">
      <c r="A156" s="6">
        <v>155</v>
      </c>
      <c r="B156" s="6" t="s">
        <v>1799</v>
      </c>
      <c r="C156" s="6" t="e">
        <f>-HHHHHHHHHHHHHHHHHHHHHHHHHHHHHHHHHHHHHHHHHHHHHHHHHHHHHHHHHHHHHHHHHHHHHHHHHHHHHHHHHHHHHHHHHHHHHHHHHHHHHHHHHHHHHHHHHHHHHHHHHHHHHHHHHHHHHHHHHHHH</f>
        <v>#NAME?</v>
      </c>
      <c r="D156" s="6">
        <v>141</v>
      </c>
      <c r="E156" s="6">
        <v>46</v>
      </c>
      <c r="F156" s="6">
        <v>95</v>
      </c>
      <c r="G156" s="6">
        <v>0.32624113475177302</v>
      </c>
    </row>
    <row r="157" spans="1:7" x14ac:dyDescent="0.25">
      <c r="A157" s="6">
        <v>156</v>
      </c>
      <c r="B157" s="6" t="s">
        <v>1467</v>
      </c>
      <c r="C157" s="6" t="e">
        <f>-HHHHHHHHHHHHHHHHHHHHHHHHHHHHHHHHHHHHHHHHHHHHHHHHHHHHHHHHHHHHHHHHHHHHHHHHHHHHHHHHHHHHHHHHHHHHHHH</f>
        <v>#NAME?</v>
      </c>
      <c r="D157" s="6">
        <v>96</v>
      </c>
      <c r="E157" s="6">
        <v>40</v>
      </c>
      <c r="F157" s="6">
        <v>56</v>
      </c>
      <c r="G157" s="6">
        <v>0.41666666666666702</v>
      </c>
    </row>
    <row r="158" spans="1:7" x14ac:dyDescent="0.25">
      <c r="A158" s="6">
        <v>157</v>
      </c>
      <c r="B158" s="6" t="s">
        <v>1466</v>
      </c>
      <c r="C158" s="6" t="e">
        <f>-HHHHHHHHHHHHHHHHHHHHHHHHHHHHHHHHHHHHHHHHHHHHHHHHHHHHHHHHHHHHHHHHHHHHHHHHHHHHHHHHHHHHHHHHHHHHHHHHHHH-------HHHHHHHHHHHHHHHHHHHHHHHHHHHHHHHHHHHHH----------HHHHHHHHHHHHHHHHHHHHHHH</f>
        <v>#NAME?</v>
      </c>
      <c r="D158" s="6">
        <v>177</v>
      </c>
      <c r="E158" s="6">
        <v>78</v>
      </c>
      <c r="F158" s="6">
        <v>99</v>
      </c>
      <c r="G158" s="6">
        <v>0.44067796610169502</v>
      </c>
    </row>
    <row r="159" spans="1:7" x14ac:dyDescent="0.25">
      <c r="A159" s="6">
        <v>158</v>
      </c>
      <c r="B159" s="6" t="s">
        <v>1882</v>
      </c>
      <c r="C159" s="6" t="s">
        <v>21</v>
      </c>
      <c r="D159" s="6">
        <v>279</v>
      </c>
      <c r="E159" s="6">
        <v>125</v>
      </c>
      <c r="F159" s="6">
        <v>154</v>
      </c>
      <c r="G159" s="6">
        <v>0.44802867383512501</v>
      </c>
    </row>
    <row r="160" spans="1:7" x14ac:dyDescent="0.25">
      <c r="A160" s="6">
        <v>159</v>
      </c>
      <c r="B160" s="6" t="s">
        <v>1502</v>
      </c>
      <c r="C160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160" s="6">
        <v>254</v>
      </c>
      <c r="E160" s="6">
        <v>93</v>
      </c>
      <c r="F160" s="6">
        <v>161</v>
      </c>
      <c r="G160" s="6">
        <v>0.36614173228346503</v>
      </c>
    </row>
    <row r="161" spans="1:7" x14ac:dyDescent="0.25">
      <c r="A161" s="6">
        <v>160</v>
      </c>
      <c r="B161" s="6" t="s">
        <v>1890</v>
      </c>
      <c r="C161" s="6" t="s">
        <v>7</v>
      </c>
      <c r="D161" s="6">
        <v>691</v>
      </c>
      <c r="E161" s="6">
        <v>221</v>
      </c>
      <c r="F161" s="6">
        <v>470</v>
      </c>
      <c r="G161" s="6">
        <v>0.31982633863965299</v>
      </c>
    </row>
    <row r="162" spans="1:7" x14ac:dyDescent="0.25">
      <c r="A162" s="6">
        <v>161</v>
      </c>
      <c r="B162" s="6" t="s">
        <v>1970</v>
      </c>
      <c r="C162" s="6" t="e">
        <f>----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HHHHHHHHHHHHHHHHHHHHHHHHHHHHHHHHHHHHHH</f>
        <v>#NAME?</v>
      </c>
      <c r="D162" s="6">
        <v>327</v>
      </c>
      <c r="E162" s="6">
        <v>166</v>
      </c>
      <c r="F162" s="6">
        <v>161</v>
      </c>
      <c r="G162" s="6">
        <v>0.50764525993883802</v>
      </c>
    </row>
    <row r="163" spans="1:7" x14ac:dyDescent="0.25">
      <c r="A163" s="6">
        <v>162</v>
      </c>
      <c r="B163" s="6" t="s">
        <v>2369</v>
      </c>
      <c r="C163" s="6" t="e">
        <f>-HHHHHHHHHHHHHHHHHHHHHHHHHHHHHHHHHHHHHHHHHHHHHHHHHHHHHHHHHHHHHHHHHHHHHHHHHHHHHHHHHHHHHHHHHHHHHHHHHHHHHHHHHHHHHHHHHHHHHH---------------------------HHHHHHHHHHHHHHHHHHHHHHHHHHHHHHHHHHHHHHHHHHHHHHHHHHHHHHHHHHHHHHHHHHHHHHHHHHHHHHHHH----------------HHHHHHHHHHHHHHHHHHHHHHHHHHHHHHHHHHHHHHHHHHHHHHHHHHHHHHHH------------------------------EEEEEEEEEEEE--------------HHHHHHHHHHHHHHHHHHHHHHHHHHHHHHHHHHHHHHHHHHHHHHHHHHHHHHHHHHHHHHHHHHHHHHHHHHHHHHHHHHHHHHHHHHHHHHHHHHHHHHHHHHHHHHH</f>
        <v>#NAME?</v>
      </c>
      <c r="D163" s="6">
        <v>466</v>
      </c>
      <c r="E163" s="6">
        <v>292</v>
      </c>
      <c r="F163" s="6">
        <v>174</v>
      </c>
      <c r="G163" s="6">
        <v>0.62660944206008595</v>
      </c>
    </row>
    <row r="164" spans="1:7" x14ac:dyDescent="0.25">
      <c r="A164" s="6">
        <v>163</v>
      </c>
      <c r="B164" s="6" t="s">
        <v>2309</v>
      </c>
      <c r="C164" s="6" t="s">
        <v>59</v>
      </c>
      <c r="D164" s="6">
        <v>568</v>
      </c>
      <c r="E164" s="6">
        <v>391</v>
      </c>
      <c r="F164" s="6">
        <v>177</v>
      </c>
      <c r="G164" s="6">
        <v>0.68838028169014098</v>
      </c>
    </row>
    <row r="165" spans="1:7" x14ac:dyDescent="0.25">
      <c r="A165" s="6">
        <v>164</v>
      </c>
      <c r="B165" s="6" t="s">
        <v>2107</v>
      </c>
      <c r="C165" s="6" t="s">
        <v>2108</v>
      </c>
      <c r="D165" s="6">
        <v>276</v>
      </c>
      <c r="E165" s="6">
        <v>111</v>
      </c>
      <c r="F165" s="6">
        <v>165</v>
      </c>
      <c r="G165" s="6">
        <v>0.40217391304347799</v>
      </c>
    </row>
    <row r="166" spans="1:7" x14ac:dyDescent="0.25">
      <c r="A166" s="6">
        <v>165</v>
      </c>
      <c r="B166" s="6" t="s">
        <v>2343</v>
      </c>
      <c r="C166" s="6" t="s">
        <v>2344</v>
      </c>
      <c r="D166" s="6">
        <v>244</v>
      </c>
      <c r="E166" s="6">
        <v>109</v>
      </c>
      <c r="F166" s="6">
        <v>135</v>
      </c>
      <c r="G166" s="6">
        <v>0.44672131147541</v>
      </c>
    </row>
    <row r="167" spans="1:7" x14ac:dyDescent="0.25">
      <c r="A167" s="6">
        <v>166</v>
      </c>
      <c r="B167" s="6" t="s">
        <v>1539</v>
      </c>
      <c r="C167" s="6" t="s">
        <v>1540</v>
      </c>
      <c r="D167" s="6">
        <v>311</v>
      </c>
      <c r="E167" s="6">
        <v>170</v>
      </c>
      <c r="F167" s="6">
        <v>141</v>
      </c>
      <c r="G167" s="6">
        <v>0.54662379421221896</v>
      </c>
    </row>
    <row r="168" spans="1:7" x14ac:dyDescent="0.25">
      <c r="A168" s="6">
        <v>167</v>
      </c>
      <c r="B168" s="6" t="s">
        <v>1517</v>
      </c>
      <c r="C168" s="6" t="e">
        <f>----------------------------HHHHHHHHHHHHHHHHHHHHHHHHHHHHHHHHHHHHHHHHHHHHHHHHHHHHHHHHHHHHHHHHHHHHHHHHHHHHHHHHHHHHHHHHHHHHHHHHHHHHHHH</f>
        <v>#NAME?</v>
      </c>
      <c r="D168" s="6">
        <v>131</v>
      </c>
      <c r="E168" s="6">
        <v>64</v>
      </c>
      <c r="F168" s="6">
        <v>67</v>
      </c>
      <c r="G168" s="6">
        <v>0.488549618320611</v>
      </c>
    </row>
    <row r="169" spans="1:7" x14ac:dyDescent="0.25">
      <c r="A169" s="6">
        <v>168</v>
      </c>
      <c r="B169" s="6" t="s">
        <v>1624</v>
      </c>
      <c r="C169" s="6" t="e">
        <f>---HHHHHHHHHHHHHHHHHHHHHHHHHHHHHHHHHHHHHHHHHHHHHHHHHHHHHHHHHHHHHHHHHHHHHHHHHHHHHHHHHHHHHHHHHHHHHHHHHHHHHHHHHHHHHHHHHHHHHHHHHHHHHHHHHHHHHHHHHHHHHHHHHHHHHHHHHHHHHHHHHHHHHHHHHHHHHHHHHHHHHHHHHHHHHHHHHHHHHHHHHHHHHHHHH</f>
        <v>#NAME?</v>
      </c>
      <c r="D169" s="6">
        <v>212</v>
      </c>
      <c r="E169" s="6">
        <v>110</v>
      </c>
      <c r="F169" s="6">
        <v>102</v>
      </c>
      <c r="G169" s="6">
        <v>0.51886792452830199</v>
      </c>
    </row>
    <row r="170" spans="1:7" x14ac:dyDescent="0.25">
      <c r="A170" s="6">
        <v>169</v>
      </c>
      <c r="B170" s="6" t="s">
        <v>1838</v>
      </c>
      <c r="C170" s="6" t="s">
        <v>1331</v>
      </c>
      <c r="D170" s="6">
        <v>304</v>
      </c>
      <c r="E170" s="6">
        <v>165</v>
      </c>
      <c r="F170" s="6">
        <v>139</v>
      </c>
      <c r="G170" s="6">
        <v>0.54276315789473695</v>
      </c>
    </row>
    <row r="171" spans="1:7" x14ac:dyDescent="0.25">
      <c r="A171" s="6">
        <v>170</v>
      </c>
      <c r="B171" s="6" t="s">
        <v>1277</v>
      </c>
      <c r="C171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171" s="6">
        <v>516</v>
      </c>
      <c r="E171" s="6">
        <v>232</v>
      </c>
      <c r="F171" s="6">
        <v>284</v>
      </c>
      <c r="G171" s="6">
        <v>0.44961240310077499</v>
      </c>
    </row>
    <row r="172" spans="1:7" x14ac:dyDescent="0.25">
      <c r="A172" s="6">
        <v>171</v>
      </c>
      <c r="B172" s="6" t="s">
        <v>1493</v>
      </c>
      <c r="C172" s="6" t="s">
        <v>1494</v>
      </c>
      <c r="D172" s="6">
        <v>263</v>
      </c>
      <c r="E172" s="6">
        <v>150</v>
      </c>
      <c r="F172" s="6">
        <v>113</v>
      </c>
      <c r="G172" s="6">
        <v>0.57034220532319402</v>
      </c>
    </row>
    <row r="173" spans="1:7" x14ac:dyDescent="0.25">
      <c r="A173" s="6">
        <v>172</v>
      </c>
      <c r="B173" s="6" t="s">
        <v>2253</v>
      </c>
      <c r="C173" s="6" t="s">
        <v>792</v>
      </c>
      <c r="D173" s="6">
        <v>404</v>
      </c>
      <c r="E173" s="6">
        <v>141</v>
      </c>
      <c r="F173" s="6">
        <v>263</v>
      </c>
      <c r="G173" s="6">
        <v>0.34900990099009899</v>
      </c>
    </row>
    <row r="174" spans="1:7" x14ac:dyDescent="0.25">
      <c r="A174" s="6">
        <v>173</v>
      </c>
      <c r="B174" s="6" t="s">
        <v>2069</v>
      </c>
      <c r="C174" s="6" t="e">
        <f>-------------------HHHHHHHHHHHHHHHHHHHHHHHHHHHHHHHHHHHHHHHHH---------------EEEE---------HHHHHHHHHHHHHHHHHHHHHHHHHHHHHHHHHHHHHHHHHHHHHHHHHHHHHHHH-------------HHHHHHHHHHHHHHHHHHHHHHHHHHHHHHHHHHHHHHHHHHHHHHHHHHHHHHHHHHHHHHHHHHHHHHHHHHHHHHHHHHHHHHHHHHHHHHHHHHHHHHHHHHHHHHHHHHHHHHHHH</f>
        <v>#NAME?</v>
      </c>
      <c r="D174" s="6">
        <v>278</v>
      </c>
      <c r="E174" s="6">
        <v>157</v>
      </c>
      <c r="F174" s="6">
        <v>121</v>
      </c>
      <c r="G174" s="6">
        <v>0.56474820143884896</v>
      </c>
    </row>
    <row r="175" spans="1:7" x14ac:dyDescent="0.25">
      <c r="A175" s="6">
        <v>174</v>
      </c>
      <c r="B175" s="6" t="s">
        <v>1974</v>
      </c>
      <c r="C175" s="6" t="e">
        <f>-------EEEEEEEEEEEEEEE-----------------HHHHHHHHHHHHHHHHHHHHHHHH-------HHHHHHHHHHHHHHHHHHHHHHHHHHHHHHHHHHHHHHHHHHHHHHHHHHHHHHHHHHHHHHHHHHHHHHHHHHHHHHHHHHH</f>
        <v>#NAME?</v>
      </c>
      <c r="D175" s="6">
        <v>153</v>
      </c>
      <c r="E175" s="6">
        <v>45</v>
      </c>
      <c r="F175" s="6">
        <v>108</v>
      </c>
      <c r="G175" s="6">
        <v>0.29411764705882398</v>
      </c>
    </row>
    <row r="176" spans="1:7" x14ac:dyDescent="0.25">
      <c r="A176" s="6">
        <v>175</v>
      </c>
      <c r="B176" s="6" t="s">
        <v>2095</v>
      </c>
      <c r="C176" s="6" t="e">
        <f>---------------HHHHHHHHHHHHHHHHHHHHHHHHHHHHHHHHHHHHHHHHHHHHHHHHHHHHHHHHHHHHHHHHHHHHHHHHHHHHHHHHHHHHHHHHHHHHHHHHHHHHHHHHH</f>
        <v>#NAME?</v>
      </c>
      <c r="D176" s="6">
        <v>120</v>
      </c>
      <c r="E176" s="6">
        <v>9</v>
      </c>
      <c r="F176" s="6">
        <v>111</v>
      </c>
      <c r="G176" s="6">
        <v>7.4999999999999997E-2</v>
      </c>
    </row>
    <row r="177" spans="1:7" x14ac:dyDescent="0.25">
      <c r="A177" s="6">
        <v>176</v>
      </c>
      <c r="B177" s="6" t="s">
        <v>2520</v>
      </c>
      <c r="C177" s="6" t="s">
        <v>2537</v>
      </c>
      <c r="D177" s="6">
        <v>725</v>
      </c>
      <c r="E177" s="6">
        <v>287</v>
      </c>
      <c r="F177" s="6">
        <v>438</v>
      </c>
      <c r="G177" s="6">
        <v>0.39586206896551701</v>
      </c>
    </row>
    <row r="178" spans="1:7" x14ac:dyDescent="0.25">
      <c r="A178" s="6">
        <v>177</v>
      </c>
      <c r="B178" s="6" t="s">
        <v>2160</v>
      </c>
      <c r="C178" s="6" t="s">
        <v>2161</v>
      </c>
      <c r="D178" s="6">
        <v>359</v>
      </c>
      <c r="E178" s="6">
        <v>193</v>
      </c>
      <c r="F178" s="6">
        <v>166</v>
      </c>
      <c r="G178" s="6">
        <v>0.53760445682451297</v>
      </c>
    </row>
    <row r="179" spans="1:7" x14ac:dyDescent="0.25">
      <c r="A179" s="6">
        <v>178</v>
      </c>
      <c r="B179" s="6" t="s">
        <v>2235</v>
      </c>
      <c r="C179" s="6" t="e">
        <f>-----------EEEE----HHHHHHHHHHHHHHHHHHHHHHHHHHHHHHHHHHHHHHHHHHHHHHHHHHHHHHHHHHHHHHHHHHHHHHHHHHHHHHHHHHHHHHHHHHHHHHHHHHHHHHHHHHHHHHHHHHHHHHHHHHHHHHHHHHHHHHHHHHHHHHHHHHHHHHHHHHHHHHHHHHHHHHHHHHHHHHHHHHHHHHHHHHHHHHH</f>
        <v>#NAME?</v>
      </c>
      <c r="D179" s="6">
        <v>210</v>
      </c>
      <c r="E179" s="6">
        <v>75</v>
      </c>
      <c r="F179" s="6">
        <v>135</v>
      </c>
      <c r="G179" s="6">
        <v>0.35714285714285698</v>
      </c>
    </row>
    <row r="180" spans="1:7" x14ac:dyDescent="0.25">
      <c r="A180" s="6">
        <v>179</v>
      </c>
      <c r="B180" s="6" t="s">
        <v>2334</v>
      </c>
      <c r="C180" s="6" t="e">
        <f>-HHHHHHHHHHHHHHHHHHHHHHHHHHHHHHHHHHHHHHHHHHHHHHHHHHHHHHHHHHHHHHHHHHHHHHHHHHHHHHHHHHHHHHHHHHHHHHHHHHHHHHHHHHHHHHHHHHHHHHHHHHHHHHHHHHHHHHHHHHHHHHHHHHHHHHHHHHHHHHHH</f>
        <v>#NAME?</v>
      </c>
      <c r="D180" s="6">
        <v>161</v>
      </c>
      <c r="E180" s="6">
        <v>51</v>
      </c>
      <c r="F180" s="6">
        <v>110</v>
      </c>
      <c r="G180" s="6">
        <v>0.31677018633540399</v>
      </c>
    </row>
    <row r="181" spans="1:7" x14ac:dyDescent="0.25">
      <c r="A181" s="6">
        <v>180</v>
      </c>
      <c r="B181" s="6" t="s">
        <v>2145</v>
      </c>
      <c r="C181" s="6" t="s">
        <v>2538</v>
      </c>
      <c r="D181" s="6">
        <v>64</v>
      </c>
      <c r="E181" s="6">
        <v>42</v>
      </c>
      <c r="F181" s="6">
        <v>22</v>
      </c>
      <c r="G181" s="6">
        <v>0.65625</v>
      </c>
    </row>
    <row r="182" spans="1:7" x14ac:dyDescent="0.25">
      <c r="A182" s="6">
        <v>181</v>
      </c>
      <c r="B182" s="6" t="s">
        <v>1356</v>
      </c>
      <c r="C182" s="6" t="e">
        <f>-HHHHHHHHHHHHHHHHHHHHHHHHHHHHHHHHHHHHHHHHHHHHHHHHHHHHHHHHHHHHHHHHHHHHHHHHHHHHHHHHHHHHHHHHHHHHHHHHHHH-------HHHHHHHHHHHHHHHHHHHHHHHHHHHHHHHHHHHHH----------HHHHHHHHHHHHHHHHHHHHHHH</f>
        <v>#NAME?</v>
      </c>
      <c r="D182" s="6">
        <v>177</v>
      </c>
      <c r="E182" s="6">
        <v>79</v>
      </c>
      <c r="F182" s="6">
        <v>98</v>
      </c>
      <c r="G182" s="6">
        <v>0.44632768361581898</v>
      </c>
    </row>
    <row r="183" spans="1:7" x14ac:dyDescent="0.25">
      <c r="A183" s="6">
        <v>182</v>
      </c>
      <c r="B183" s="6" t="s">
        <v>2046</v>
      </c>
      <c r="C183" s="6" t="s">
        <v>59</v>
      </c>
      <c r="D183" s="6">
        <v>568</v>
      </c>
      <c r="E183" s="6">
        <v>397</v>
      </c>
      <c r="F183" s="6">
        <v>171</v>
      </c>
      <c r="G183" s="6">
        <v>0.698943661971831</v>
      </c>
    </row>
    <row r="184" spans="1:7" x14ac:dyDescent="0.25">
      <c r="A184" s="6">
        <v>183</v>
      </c>
      <c r="B184" s="6" t="s">
        <v>1704</v>
      </c>
      <c r="C184" s="6" t="e">
        <f>-HHHHHHHHHHHHHHHHHHHHHHHHHHHHHHHHHHHHHHHHHHH----------HHHHHHHHHHHHHHHHHHHHHHHHHHHHHHHHHHHHHHHHHHHHHHHHHHHHHHHHHHHHHHHHHHHHHHHHHHHHHHHHHHHHHHHHHHHHHHHHHHHHHHHHHHHHHH-----------HHHHHHHHHHHHHHHHHHHHHHHHHHHHHHHHHHHHHHHHHHHHHHHHHHHHHHHHH</f>
        <v>#NAME?</v>
      </c>
      <c r="D184" s="6">
        <v>232</v>
      </c>
      <c r="E184" s="6">
        <v>84</v>
      </c>
      <c r="F184" s="6">
        <v>148</v>
      </c>
      <c r="G184" s="6">
        <v>0.36206896551724099</v>
      </c>
    </row>
    <row r="185" spans="1:7" x14ac:dyDescent="0.25">
      <c r="A185" s="6">
        <v>184</v>
      </c>
      <c r="B185" s="6" t="s">
        <v>1445</v>
      </c>
      <c r="C185" s="6" t="e">
        <f>---HHHHHHHHHHHHHHHHHHHHHHHHHHHHHHHHHHHHHHHHHHHHHHHHHHHHHHHHHHHHHHHHHHHHHHHHHHHHHHHHHHHHHHHHHHHHHHHHHHHHHHHHHHHHHHHHHHHHHHHHHHHHHHHHHHHHHHHHHHHHHHHHHHHHHHHHHHHHHHHHHHHHHHHHHHHHHHHHHHH</f>
        <v>#NAME?</v>
      </c>
      <c r="D185" s="6">
        <v>182</v>
      </c>
      <c r="E185" s="6">
        <v>42</v>
      </c>
      <c r="F185" s="6">
        <v>140</v>
      </c>
      <c r="G185" s="6">
        <v>0.230769230769231</v>
      </c>
    </row>
    <row r="186" spans="1:7" x14ac:dyDescent="0.25">
      <c r="A186" s="6">
        <v>185</v>
      </c>
      <c r="B186" s="6" t="s">
        <v>2364</v>
      </c>
      <c r="C186" s="6" t="s">
        <v>1410</v>
      </c>
      <c r="D186" s="6">
        <v>332</v>
      </c>
      <c r="E186" s="6">
        <v>144</v>
      </c>
      <c r="F186" s="6">
        <v>188</v>
      </c>
      <c r="G186" s="6">
        <v>0.43373493975903599</v>
      </c>
    </row>
    <row r="187" spans="1:7" x14ac:dyDescent="0.25">
      <c r="A187" s="6">
        <v>186</v>
      </c>
      <c r="B187" s="6" t="s">
        <v>1276</v>
      </c>
      <c r="C187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187" s="6">
        <v>406</v>
      </c>
      <c r="E187" s="6">
        <v>237</v>
      </c>
      <c r="F187" s="6">
        <v>169</v>
      </c>
      <c r="G187" s="6">
        <v>0.58374384236453203</v>
      </c>
    </row>
    <row r="188" spans="1:7" x14ac:dyDescent="0.25">
      <c r="A188" s="6">
        <v>187</v>
      </c>
      <c r="B188" s="6" t="s">
        <v>1619</v>
      </c>
      <c r="C188" s="6" t="e">
        <f>---EEEEEEEEE-------------------HHHHHHHHHHHHHHHHHHHHHHHHHHHHHHHHHHHHHHHHHHHHHHHHHHHHHHHHHHHHHHHHHHHHHHHHHHHHHHHHHHHHHHHHHHHHHHHHHHHHHHHHHHHHHHHHHHHH</f>
        <v>#NAME?</v>
      </c>
      <c r="D188" s="6">
        <v>147</v>
      </c>
      <c r="E188" s="6">
        <v>69</v>
      </c>
      <c r="F188" s="6">
        <v>78</v>
      </c>
      <c r="G188" s="6">
        <v>0.469387755102041</v>
      </c>
    </row>
    <row r="189" spans="1:7" x14ac:dyDescent="0.25">
      <c r="A189" s="6">
        <v>188</v>
      </c>
      <c r="B189" s="6" t="s">
        <v>1387</v>
      </c>
      <c r="C189" s="6" t="e">
        <f>--EEEE----HHHHHHHHHHHHHHHHHHHHHHHHHHHHHHHHHHHHHHHHHHHHHHHHHHHHHHHHHHHHHHHHHHHHHHHHHHHHHHHHHHHHHHHHHHHHHHHHHHHHHHHHHHHHHHHHHHHHHHHHHHHHHHHHHHHHHHHHHHHHHHHHHHHHHHHHHHHHHHHHHHHHHHHHHHHHHHHHHHHHHHHHHHHHHHHHHHHHHHHHHH--------------------HHHHHHHHHHHHHHHHHHHHHHHHHHHHHHHHHHHHHHHHHHHHHHHHHHHHHHHHHHHHHHHHHHHHHHHHHHHHHHHHHHHHHHHHHHHHHHHHH---------------------EEEE-----------------EEEEE-----HHHHHHHHHHHHHHHHHHHHHHHHHHHHHHHHHHHH</f>
        <v>#NAME?</v>
      </c>
      <c r="D189" s="6">
        <v>417</v>
      </c>
      <c r="E189" s="6">
        <v>190</v>
      </c>
      <c r="F189" s="6">
        <v>227</v>
      </c>
      <c r="G189" s="6">
        <v>0.45563549160671502</v>
      </c>
    </row>
    <row r="190" spans="1:7" x14ac:dyDescent="0.25">
      <c r="A190" s="6">
        <v>189</v>
      </c>
      <c r="B190" s="6" t="s">
        <v>2077</v>
      </c>
      <c r="C190" s="6" t="s">
        <v>59</v>
      </c>
      <c r="D190" s="6">
        <v>568</v>
      </c>
      <c r="E190" s="6">
        <v>389</v>
      </c>
      <c r="F190" s="6">
        <v>179</v>
      </c>
      <c r="G190" s="6">
        <v>0.68485915492957705</v>
      </c>
    </row>
    <row r="191" spans="1:7" x14ac:dyDescent="0.25">
      <c r="A191" s="6">
        <v>190</v>
      </c>
      <c r="B191" s="6" t="s">
        <v>1478</v>
      </c>
      <c r="C191" s="6" t="e">
        <f>--------------------------HHHHHHHHHHHHHHHHHHHHHHHHHHHHHHHHHHHHHHHHHHHHHHHHHHHHHHHHHHHHHHHHHHHHHHHHHHHHHHHHHHHHHHHHHHHHHHHHHHHHHHHHHHHHHHHHHHHHHHHHHHHHHHHHHHHHHHHHHHHHHHHHHHHHHHHHHHHHHHHHHHHHHHHHHHHHHHHHHHHHH</f>
        <v>#NAME?</v>
      </c>
      <c r="D191" s="6">
        <v>207</v>
      </c>
      <c r="E191" s="6">
        <v>91</v>
      </c>
      <c r="F191" s="6">
        <v>116</v>
      </c>
      <c r="G191" s="6">
        <v>0.43961352657004799</v>
      </c>
    </row>
    <row r="192" spans="1:7" x14ac:dyDescent="0.25">
      <c r="A192" s="6">
        <v>191</v>
      </c>
      <c r="B192" s="6" t="s">
        <v>1895</v>
      </c>
      <c r="C192" s="6" t="s">
        <v>1896</v>
      </c>
      <c r="D192" s="6">
        <v>382</v>
      </c>
      <c r="E192" s="6">
        <v>168</v>
      </c>
      <c r="F192" s="6">
        <v>214</v>
      </c>
      <c r="G192" s="6">
        <v>0.43979057591623</v>
      </c>
    </row>
    <row r="193" spans="1:7" x14ac:dyDescent="0.25">
      <c r="A193" s="6">
        <v>192</v>
      </c>
      <c r="B193" s="6" t="s">
        <v>2379</v>
      </c>
      <c r="C193" s="6" t="e">
        <f>-HHHHHHHHHHHHHHHHHHHHHHHHHHHHHHHHHHHHHHHHHHHHHHHHHHHHHHHHHHHHHHHHHHHHHHHHHHHHHHHHHHHHHHHHHHHHHHHHHHHHHHHHHHHHHHHHHHHHHHHHHHHHHHHHHHHHHHHHH</f>
        <v>#NAME?</v>
      </c>
      <c r="D193" s="6">
        <v>138</v>
      </c>
      <c r="E193" s="6">
        <v>55</v>
      </c>
      <c r="F193" s="6">
        <v>83</v>
      </c>
      <c r="G193" s="6">
        <v>0.39855072463768099</v>
      </c>
    </row>
    <row r="194" spans="1:7" x14ac:dyDescent="0.25">
      <c r="A194" s="6">
        <v>193</v>
      </c>
      <c r="B194" s="6" t="s">
        <v>1421</v>
      </c>
      <c r="C194" s="6" t="e">
        <f>---HHHHHHHHHHHHHHHHHHHHHHHHHHHHHHHHHHHHHHHHHHHHHHHHHHHHHHHHHHHHHHHHHHHHHHHHHHHHHHHHHHHHHHHHHHHHHHHHHHHHHHHHHHHHHHHHHHHHHHHHHHHHHHHHHHHHHHHHHHHHHHHHHHHHHHHHHHHHHHHHHHHHHHH--------HHHHHHHHHHHHHHHHHHHHHHHHHHHHHHHHHHHHHHHHHHHHHHHHHHHHHHHHHHHHHHHHHHHHHHHHHHHHHHHHHHHHHHHHHHHHHHHHHHHHHHHHHHHHHHHHHHHHHHHHHHHHHHHHHHHHHHHHHHHHHHHHHHHHHHHHHHHHHHHHHHHHHHHHHHHHHHHHHHHHHHHHHHHHHHHHHHHHHHHHHHHHHHH</f>
        <v>#NAME?</v>
      </c>
      <c r="D194" s="6">
        <v>385</v>
      </c>
      <c r="E194" s="6">
        <v>178</v>
      </c>
      <c r="F194" s="6">
        <v>207</v>
      </c>
      <c r="G194" s="6">
        <v>0.46233766233766199</v>
      </c>
    </row>
    <row r="195" spans="1:7" x14ac:dyDescent="0.25">
      <c r="A195" s="6">
        <v>194</v>
      </c>
      <c r="B195" s="6" t="s">
        <v>2424</v>
      </c>
      <c r="C195" s="6" t="e">
        <f>---HHHHHHHHHHHHHHHHHHHHHHHHHHHHHHHHHHHHHHHHHHHHHHHHHHHHHHHHHHHHHHHHHHHHHHHHHHHHHHHHHHHHHHHHHHHHHHHHHHHHHHHHHHHHHHHHHHHHHHHHHHHHHHHHHHHHHHHHHHHHHHHHHHHHHHHHHHHHHHHHHHHHHHH--------HHHHHHHHHHHHHHHHHHHHHHHHHHHHHHHHHHHHHHHHHHHHHHHHHHHHHHHHHHHHHHHHHHHHHHHHHHHHHHHHHHHHHHHHHHHHHHHHHHHHHHHHHHHHHHHHHHHHHHHHHHHHHHHHHHHHHHHHHHHHHHHHHHHHHHHHHHHHHHHHHHHHHHHHHHHHHHHHHHHHHHHHHHHHHHHHHHHHHHHHHHHHHHH</f>
        <v>#NAME?</v>
      </c>
      <c r="D195" s="6">
        <v>385</v>
      </c>
      <c r="E195" s="6">
        <v>185</v>
      </c>
      <c r="F195" s="6">
        <v>200</v>
      </c>
      <c r="G195" s="6">
        <v>0.48051948051948101</v>
      </c>
    </row>
    <row r="196" spans="1:7" x14ac:dyDescent="0.25">
      <c r="A196" s="6">
        <v>195</v>
      </c>
      <c r="B196" s="6" t="s">
        <v>1553</v>
      </c>
      <c r="C196" s="6" t="s">
        <v>7</v>
      </c>
      <c r="D196" s="6">
        <v>389</v>
      </c>
      <c r="E196" s="6">
        <v>232</v>
      </c>
      <c r="F196" s="6">
        <v>157</v>
      </c>
      <c r="G196" s="6">
        <v>0.59640102827763497</v>
      </c>
    </row>
    <row r="197" spans="1:7" x14ac:dyDescent="0.25">
      <c r="A197" s="6">
        <v>196</v>
      </c>
      <c r="B197" s="6" t="s">
        <v>1486</v>
      </c>
      <c r="C197" s="6" t="e">
        <f>-------HHHHHHHHHHHHHHHHHHHHHHHHHHHHHHHHHHHHHHHHHHHHHHHHHHHHHHHHHHHHHHHHHHHHHHHHHHHHHHHHHHHHHHHHHHHHHHHHHHHHHHHHHHHHHHHHHHHHHHHHHHHHHHHHHHHH---------------------------------------------------------HHHHHHHHHHHHHHHHHHHHHHHHHHHHHHHHHHHHHHHHHHHHHHHHHHHHHHHHHHHHHHHHHHHHHHHHHHHHHHHHHHHHHHHHHHHHHHHHHHHHHHHHHHH-------------------------------EEEEE---------HHHHHHHHHHHHHHHHHHHHHHHHHHHHHHHHHHHHHHHHHHHHHHHHHHHHHHHHHHHHHHHHHHHHHHHHHHHHHHHHHHH</f>
        <v>#NAME?</v>
      </c>
      <c r="D197" s="6">
        <v>431</v>
      </c>
      <c r="E197" s="6">
        <v>210</v>
      </c>
      <c r="F197" s="6">
        <v>221</v>
      </c>
      <c r="G197" s="6">
        <v>0.48723897911832897</v>
      </c>
    </row>
    <row r="198" spans="1:7" x14ac:dyDescent="0.25">
      <c r="A198" s="6">
        <v>197</v>
      </c>
      <c r="B198" s="6" t="s">
        <v>1833</v>
      </c>
      <c r="C198" s="6" t="e">
        <f>----------------HHHHHHHHHHHHHHHHHHHHHHHHHHHHHHHHHHHHHHHHHHHHHHHHHHHHHHHHHHHHHHHHHHHHHHHHHHHHHHHHHHHHHHHHHHHHHHHHHHHHHHHHHHHHHHHHHHHHHHHHHHHHHHHHHHHHHHHHHHHHHHHHHHHHHH</f>
        <v>#NAME?</v>
      </c>
      <c r="D198" s="6">
        <v>166</v>
      </c>
      <c r="E198" s="6">
        <v>80</v>
      </c>
      <c r="F198" s="6">
        <v>86</v>
      </c>
      <c r="G198" s="6">
        <v>0.48192771084337299</v>
      </c>
    </row>
    <row r="199" spans="1:7" x14ac:dyDescent="0.25">
      <c r="A199" s="6">
        <v>198</v>
      </c>
      <c r="B199" s="6" t="s">
        <v>1569</v>
      </c>
      <c r="C199" s="6" t="s">
        <v>1570</v>
      </c>
      <c r="D199" s="6">
        <v>207</v>
      </c>
      <c r="E199" s="6">
        <v>102</v>
      </c>
      <c r="F199" s="6">
        <v>105</v>
      </c>
      <c r="G199" s="6">
        <v>0.49275362318840599</v>
      </c>
    </row>
    <row r="200" spans="1:7" x14ac:dyDescent="0.25">
      <c r="A200" s="6">
        <v>199</v>
      </c>
      <c r="B200" s="6" t="s">
        <v>1726</v>
      </c>
      <c r="C200" s="6" t="e">
        <f>-------HHHHHHHHHHHHHHHHHHHHHHHHHHHHHHHHHHHHHHHHHHHHHHHHHHHHHHHHHHHHH----------------------HHHHHHHHHHHHHHHHHHHHHHHHHHHHHHHHHHHHHHHHHHHHHHHHHHHHHHHHHHHHHHHHHHHHHHHHHHHHHHHHHHHHHHHHHHHHHHHHHHHHHHHHHHHHHHHHHHHHHHHHHHHHHHHHHHHHHHHHHHHHHHHHHHHHHHHHHHHHHHHHHHHHHHH---------------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00" s="6">
        <v>506</v>
      </c>
      <c r="E200" s="6">
        <v>222</v>
      </c>
      <c r="F200" s="6">
        <v>284</v>
      </c>
      <c r="G200" s="6">
        <v>0.438735177865613</v>
      </c>
    </row>
    <row r="201" spans="1:7" x14ac:dyDescent="0.25">
      <c r="A201" s="6">
        <v>200</v>
      </c>
      <c r="B201" s="6" t="s">
        <v>1564</v>
      </c>
      <c r="C201" s="6" t="s">
        <v>7</v>
      </c>
      <c r="D201" s="6">
        <v>691</v>
      </c>
      <c r="E201" s="6">
        <v>232</v>
      </c>
      <c r="F201" s="6">
        <v>459</v>
      </c>
      <c r="G201" s="6">
        <v>0.335745296671491</v>
      </c>
    </row>
    <row r="202" spans="1:7" x14ac:dyDescent="0.25">
      <c r="A202" s="6">
        <v>201</v>
      </c>
      <c r="B202" s="6" t="s">
        <v>2026</v>
      </c>
      <c r="C202" s="6" t="e">
        <f>-------------HHHHHHHHHHHHHHHHHHHHHHHHHHHHHHHHHHHHHHHHHHHHHHHHHHHHHHHH--------------------HHHHHHHHHHHHHHHHHHHHHHHHHHHHHHHHHHHHHHHHHHHHHHHHHHHHHHHHHHHHHHHHHHHHHHHHHHHHHHHHHHHHHHHHHHHHHHHHHHHHHHHHHHHHHHHHHHHHHHHHHHHHHHHHHHHHHHHHHHHHHHHHH------------------------------------------------------HHHHHHHHHHHHHHHHHHHHHHHHHHHHHHHHH------------HHHHHHHHHHHHHHHH</f>
        <v>#NAME?</v>
      </c>
      <c r="D202" s="6">
        <v>349</v>
      </c>
      <c r="E202" s="6">
        <v>180</v>
      </c>
      <c r="F202" s="6">
        <v>169</v>
      </c>
      <c r="G202" s="6">
        <v>0.51575931232091698</v>
      </c>
    </row>
    <row r="203" spans="1:7" x14ac:dyDescent="0.25">
      <c r="A203" s="6">
        <v>202</v>
      </c>
      <c r="B203" s="6" t="s">
        <v>2207</v>
      </c>
      <c r="C203" s="6" t="s">
        <v>2044</v>
      </c>
      <c r="D203" s="6">
        <v>294</v>
      </c>
      <c r="E203" s="6">
        <v>151</v>
      </c>
      <c r="F203" s="6">
        <v>143</v>
      </c>
      <c r="G203" s="6">
        <v>0.51360544217687099</v>
      </c>
    </row>
    <row r="204" spans="1:7" x14ac:dyDescent="0.25">
      <c r="A204" s="6">
        <v>203</v>
      </c>
      <c r="B204" s="6" t="s">
        <v>1336</v>
      </c>
      <c r="C204" s="6" t="e">
        <f>--HHHHHHHHHHHHHHHHHHHHHHHHHHHHHHHHHHHHHHHHHHHHHHHHHHHHHHHHHHHHHHHHHHH</f>
        <v>#NAME?</v>
      </c>
      <c r="D204" s="6">
        <v>69</v>
      </c>
      <c r="E204" s="6">
        <v>17</v>
      </c>
      <c r="F204" s="6">
        <v>52</v>
      </c>
      <c r="G204" s="6">
        <v>0.24637681159420299</v>
      </c>
    </row>
    <row r="205" spans="1:7" x14ac:dyDescent="0.25">
      <c r="A205" s="6">
        <v>204</v>
      </c>
      <c r="B205" s="6" t="s">
        <v>1991</v>
      </c>
      <c r="C205" s="6" t="s">
        <v>7</v>
      </c>
      <c r="D205" s="6">
        <v>691</v>
      </c>
      <c r="E205" s="6">
        <v>233</v>
      </c>
      <c r="F205" s="6">
        <v>458</v>
      </c>
      <c r="G205" s="6">
        <v>0.33719247467438501</v>
      </c>
    </row>
    <row r="206" spans="1:7" x14ac:dyDescent="0.25">
      <c r="A206" s="6">
        <v>205</v>
      </c>
      <c r="B206" s="6" t="s">
        <v>2514</v>
      </c>
      <c r="C206" s="6" t="e">
        <f>---------------------HHHHHHHHHHHHHHHHHHHHHHHHH---EEEE----HHHHHHHHHHHHHHHHHHHHHHHHHHHHHHHHHHHHHHHHHHHH--------------------------HHHHHHHHHHHHHHHHHHHHHHHHHHHHHHHHHHHHHHHHHHHHHH---------------------------------------------------------EEEEEE--------------------------------HHHHHHHHHHHHHHHHHHHHHHHHHHHHHHHHHHHHHHHHHHHHHHHHHHHHHHHH------------------------HHHHHHHHHHHHHHHHHHHHHHHHHHHHHHHHHHHHHHHHHHHHHHHHHHHHHHHHHHHHHHHHHHHHHHHHHHHHHHHHHHHHHHHHHHHHHHHHHHHHHHHHHHHHHHHHHHHH</f>
        <v>#NAME?</v>
      </c>
      <c r="D206" s="6">
        <v>464</v>
      </c>
      <c r="E206" s="6">
        <v>229</v>
      </c>
      <c r="F206" s="6">
        <v>235</v>
      </c>
      <c r="G206" s="6">
        <v>0.493534482758621</v>
      </c>
    </row>
    <row r="207" spans="1:7" x14ac:dyDescent="0.25">
      <c r="A207" s="6">
        <v>206</v>
      </c>
      <c r="B207" s="6" t="s">
        <v>2158</v>
      </c>
      <c r="C207" s="6" t="s">
        <v>7</v>
      </c>
      <c r="D207" s="6">
        <v>382</v>
      </c>
      <c r="E207" s="6">
        <v>135</v>
      </c>
      <c r="F207" s="6">
        <v>247</v>
      </c>
      <c r="G207" s="6">
        <v>0.353403141361257</v>
      </c>
    </row>
    <row r="208" spans="1:7" x14ac:dyDescent="0.25">
      <c r="A208" s="6">
        <v>207</v>
      </c>
      <c r="B208" s="6" t="s">
        <v>2294</v>
      </c>
      <c r="C208" s="6" t="e">
        <f>------------------HHHHHHHHHHHHHHHHHHHHHHHHHHHHHHHHHHHHHHHHHHHHHHHHHHHHHHHHHHHHHHHHHHHHHHHHHHHHHHHHHHHHHHHHHHHHHHHHHHHHHHHHHHHHHHHHHHHHHHHHHHHHHHHHHHHHHHHHHHHHHHHHHHHHHHHHHHHHHHHHHHHHHHHHHHHHHHHHHHHHHHHHHHHHHHHHHHHHHHHHHHHHHHHHHHHHHHHHHHHHHHHHHHHHHHHHHHHHH-------------------------------------------------HHHHHHHHHHHHHHHHHHHHHHHHHHHHHHHHHHHHHHHHHHHHHHHHHHHHHHHHHHHHHHHHHHHHHHHHHHH------------------HHHHHHHHHHHHHHHH</f>
        <v>#NAME?</v>
      </c>
      <c r="D208" s="6">
        <v>413</v>
      </c>
      <c r="E208" s="6">
        <v>185</v>
      </c>
      <c r="F208" s="6">
        <v>228</v>
      </c>
      <c r="G208" s="6">
        <v>0.44794188861985501</v>
      </c>
    </row>
    <row r="209" spans="1:7" x14ac:dyDescent="0.25">
      <c r="A209" s="6">
        <v>208</v>
      </c>
      <c r="B209" s="6" t="s">
        <v>2376</v>
      </c>
      <c r="C209" s="6" t="s">
        <v>59</v>
      </c>
      <c r="D209" s="6">
        <v>568</v>
      </c>
      <c r="E209" s="6">
        <v>375</v>
      </c>
      <c r="F209" s="6">
        <v>193</v>
      </c>
      <c r="G209" s="6">
        <v>0.66021126760563398</v>
      </c>
    </row>
    <row r="210" spans="1:7" x14ac:dyDescent="0.25">
      <c r="A210" s="6">
        <v>209</v>
      </c>
      <c r="B210" s="6" t="s">
        <v>1503</v>
      </c>
      <c r="C210" s="6" t="e">
        <f>---HHHHHHHHHHHHHHHHHHHHHHHHHHHHHHHHHHHHHHHHHHHHHHHHHHHHHHHH----------------------------------------------EEEEEEEEEE-------HHHHHHHHHHHHHHHHHHHHHHHH------EEEEE---------------------------HHHHHHHHHHHHHHHHHHHHHHHHHHHHHHHHHHHHHHHHHHHHHHHHHHHHHHHHHHHHHHHHHHHHHHHHHHHHHHHHHHHHHHHHHHHHHHHHHHHHHHHHHHHHHHHHHHHHHHHHHHHHHHHHHHHHHHHHHHHHHHHHHHHHHH-------------------HHHHHHHHHHHHHHHHHHHHHHHHHHHHHHHHHHHHHHHHHH--------------HHHHHHHHHHH</f>
        <v>#NAME?</v>
      </c>
      <c r="D210" s="6">
        <v>420</v>
      </c>
      <c r="E210" s="6">
        <v>265</v>
      </c>
      <c r="F210" s="6">
        <v>155</v>
      </c>
      <c r="G210" s="6">
        <v>0.63095238095238104</v>
      </c>
    </row>
    <row r="211" spans="1:7" x14ac:dyDescent="0.25">
      <c r="A211" s="6">
        <v>210</v>
      </c>
      <c r="B211" s="6" t="s">
        <v>2310</v>
      </c>
      <c r="C211" s="6" t="s">
        <v>59</v>
      </c>
      <c r="D211" s="6">
        <v>568</v>
      </c>
      <c r="E211" s="6">
        <v>388</v>
      </c>
      <c r="F211" s="6">
        <v>180</v>
      </c>
      <c r="G211" s="6">
        <v>0.68309859154929597</v>
      </c>
    </row>
    <row r="212" spans="1:7" x14ac:dyDescent="0.25">
      <c r="A212" s="6">
        <v>211</v>
      </c>
      <c r="B212" s="6" t="s">
        <v>1688</v>
      </c>
      <c r="C212" s="6" t="s">
        <v>165</v>
      </c>
      <c r="D212" s="6">
        <v>569</v>
      </c>
      <c r="E212" s="6">
        <v>398</v>
      </c>
      <c r="F212" s="6">
        <v>171</v>
      </c>
      <c r="G212" s="6">
        <v>0.69947275922671304</v>
      </c>
    </row>
    <row r="213" spans="1:7" x14ac:dyDescent="0.25">
      <c r="A213" s="6">
        <v>212</v>
      </c>
      <c r="B213" s="6" t="s">
        <v>1344</v>
      </c>
      <c r="C213" s="6" t="e">
        <f>-----------HHHHHHHHHHHHHHHHHHHHHHHHHHHHHHHHHHHHHHHHHHHHHHHHHHHHHHHHHHHHHHHHHHHHHHHHHHHHHHHHHHHHHHHHHHHHHHHHHHHHHHHHHHHHHHHHHHHHHHHHHHHHHHHHHHHHHHHHHHHHHHHHHHHHHHHHHHHHHHHHHHHHHHHHHH</f>
        <v>#NAME?</v>
      </c>
      <c r="D213" s="6">
        <v>181</v>
      </c>
      <c r="E213" s="6">
        <v>52</v>
      </c>
      <c r="F213" s="6">
        <v>129</v>
      </c>
      <c r="G213" s="6">
        <v>0.287292817679558</v>
      </c>
    </row>
    <row r="214" spans="1:7" x14ac:dyDescent="0.25">
      <c r="A214" s="6">
        <v>213</v>
      </c>
      <c r="B214" s="6" t="s">
        <v>1713</v>
      </c>
      <c r="C214" s="6" t="e">
        <f>-------------HHHHHHHHHHHHHHHHHHHHHHHHHHHHHHHHHHHHHHHHHHHHHHHHHHHHHHHH------------HHHHHHHHHHHHHHHHHHHHHHHHHHHHHHHHHHHHHHHHHHHHHHHHHHHHHHHHHHHHHHHHHHHHHHHHHHHHHHHHHHHHHHHHHHHHHHHHHHHHHHHHHHHHHHHHHHHHHHHHHHHHHHHHHHHHHHHHHHHHHHHHHHHHHHHHH------------------------------------------------------HHHHHHHHHHHHHHHHHHHHHHHHHHHHHHHHH------------HHHHHHHHHHHH</f>
        <v>#NAME?</v>
      </c>
      <c r="D214" s="6">
        <v>345</v>
      </c>
      <c r="E214" s="6">
        <v>186</v>
      </c>
      <c r="F214" s="6">
        <v>159</v>
      </c>
      <c r="G214" s="6">
        <v>0.53913043478260902</v>
      </c>
    </row>
    <row r="215" spans="1:7" x14ac:dyDescent="0.25">
      <c r="A215" s="6">
        <v>214</v>
      </c>
      <c r="B215" s="6" t="s">
        <v>2136</v>
      </c>
      <c r="C215" s="6" t="s">
        <v>7</v>
      </c>
      <c r="D215" s="6">
        <v>691</v>
      </c>
      <c r="E215" s="6">
        <v>223</v>
      </c>
      <c r="F215" s="6">
        <v>468</v>
      </c>
      <c r="G215" s="6">
        <v>0.32272069464544101</v>
      </c>
    </row>
    <row r="216" spans="1:7" x14ac:dyDescent="0.25">
      <c r="A216" s="6">
        <v>215</v>
      </c>
      <c r="B216" s="6" t="s">
        <v>2385</v>
      </c>
      <c r="C216" s="6" t="s">
        <v>7</v>
      </c>
      <c r="D216" s="6">
        <v>377</v>
      </c>
      <c r="E216" s="6">
        <v>227</v>
      </c>
      <c r="F216" s="6">
        <v>150</v>
      </c>
      <c r="G216" s="6">
        <v>0.60212201591511905</v>
      </c>
    </row>
    <row r="217" spans="1:7" x14ac:dyDescent="0.25">
      <c r="A217" s="6">
        <v>216</v>
      </c>
      <c r="B217" s="6" t="s">
        <v>2500</v>
      </c>
      <c r="C217" s="6" t="e">
        <f>---------------HHHHHHHHHHHHHHHHHHHHHHHHHHHHHHHHHHHHHHHHHHHHHHHHHHHHHHHHHHHHHHHHHHHHHHHHHHHHHHHHHHHHHHHHHHHHHHHHHHHHHHHHH</f>
        <v>#NAME?</v>
      </c>
      <c r="D217" s="6">
        <v>120</v>
      </c>
      <c r="E217" s="6">
        <v>11</v>
      </c>
      <c r="F217" s="6">
        <v>109</v>
      </c>
      <c r="G217" s="6">
        <v>9.1666666666666702E-2</v>
      </c>
    </row>
    <row r="218" spans="1:7" x14ac:dyDescent="0.25">
      <c r="A218" s="6">
        <v>217</v>
      </c>
      <c r="B218" s="6" t="s">
        <v>1796</v>
      </c>
      <c r="C218" s="6" t="e">
        <f>-HHHHHHHHHHHHHHHHHHHHHHHHHHHHHHHHHHHHHHHHHHHHHHHHH--------------------HHHHHHHHHHHHHHHHHHHHHHHHHHHHHHHHHHHHHHHHHHHHHHHHHHHHHHHHHHHHH</f>
        <v>#NAME?</v>
      </c>
      <c r="D218" s="6">
        <v>131</v>
      </c>
      <c r="E218" s="6">
        <v>62</v>
      </c>
      <c r="F218" s="6">
        <v>69</v>
      </c>
      <c r="G218" s="6">
        <v>0.473282442748092</v>
      </c>
    </row>
    <row r="219" spans="1:7" x14ac:dyDescent="0.25">
      <c r="A219" s="6">
        <v>218</v>
      </c>
      <c r="B219" s="6" t="s">
        <v>2144</v>
      </c>
      <c r="C219" s="6" t="e">
        <f>---HHHHHHHHHHHHHHHHHHHHHHHHHHHHHHHHHHHHHHHHHHHHHHHHHHHHHHHH----------------------------------------------EEEEEEEEEE-------HHHHHHHHHHHHHHHHHHHHHHHH------EEEEE---------------------------HHHHHHHHHHHHHHHHHHHHHHHHHHHHHHHHHHHHHHHHHHHHHHHHHHHHHHHHHHHHHHHHHHHHHHHHHHHHHHHHHHHHHHHHHHHHHHHHHHHHHHHHHHHHHHHHHHHHHHHHHHHHHHHHHHHHHHHHHHHHHHHHHHHHHH-------------------HHHHHHHHHHHHHHHHHHHHHHHHHHHHHHHHHHHHHHHHHH--------------HHHHHHHHHHH</f>
        <v>#NAME?</v>
      </c>
      <c r="D219" s="6">
        <v>420</v>
      </c>
      <c r="E219" s="6">
        <v>281</v>
      </c>
      <c r="F219" s="6">
        <v>139</v>
      </c>
      <c r="G219" s="6">
        <v>0.669047619047619</v>
      </c>
    </row>
    <row r="220" spans="1:7" x14ac:dyDescent="0.25">
      <c r="A220" s="6">
        <v>219</v>
      </c>
      <c r="B220" s="6" t="s">
        <v>1303</v>
      </c>
      <c r="C220" s="6" t="e">
        <f>-----HHHHHHHHHHHHHHHHHHHHHHHHHHHHHHHHHHHHHHHHHHHHHHHHHHHHHHHHHHHHHHHHHHHHHHHHHHHHHHHHHHHHHHHHHHHHHHHHHHHHHHHHHHHHHHHHHHHHHHHHHHHHHHHHHHHHHHHHHHHHHHHHHHHH-------------HHHHHHHHHHHHHHHHHHHHHHHHHHHHHHHHHHHHHHHHHHHHHHH----------------------------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20" s="6">
        <v>481</v>
      </c>
      <c r="E220" s="6">
        <v>286</v>
      </c>
      <c r="F220" s="6">
        <v>195</v>
      </c>
      <c r="G220" s="6">
        <v>0.59459459459459496</v>
      </c>
    </row>
    <row r="221" spans="1:7" x14ac:dyDescent="0.25">
      <c r="A221" s="6">
        <v>220</v>
      </c>
      <c r="B221" s="6" t="s">
        <v>2106</v>
      </c>
      <c r="C221" s="6" t="e">
        <f>--HHHHHHHHHHHHHHHHHHHHHHHHHHHHHHHHHHHHHHHHHHHHHHHHHHHHHHHHHH</f>
        <v>#NAME?</v>
      </c>
      <c r="D221" s="6">
        <v>60</v>
      </c>
      <c r="E221" s="6">
        <v>21</v>
      </c>
      <c r="F221" s="6">
        <v>39</v>
      </c>
      <c r="G221" s="6">
        <v>0.35</v>
      </c>
    </row>
    <row r="222" spans="1:7" x14ac:dyDescent="0.25">
      <c r="A222" s="6">
        <v>221</v>
      </c>
      <c r="B222" s="6" t="s">
        <v>2473</v>
      </c>
      <c r="C222" s="6" t="e">
        <f>---HHHHHHHHHHHHHHHHHHHHHHHHHHHHHHHHH---------HHHHHHHHHHHHHHHHHHHHHHHHHHHHHHHHHHHHHHHHHHHHHHHHHHHHHHHHHHHHHHHHHHHHHHHHHHHHHHHHHHHHHHHHHHHHHHHHHHHHHHHHHHHHHHHHHHHHHHHHHHHHHHHHHHHHHHHHHHHHHHHHHHHHHHHHHHHHHHHHHHHHHHHHHHHHHHHHHHHHHHHHHHHHHHHHHHHHHHH</f>
        <v>#NAME?</v>
      </c>
      <c r="D222" s="6">
        <v>244</v>
      </c>
      <c r="E222" s="6">
        <v>106</v>
      </c>
      <c r="F222" s="6">
        <v>138</v>
      </c>
      <c r="G222" s="6">
        <v>0.43442622950819698</v>
      </c>
    </row>
    <row r="223" spans="1:7" x14ac:dyDescent="0.25">
      <c r="A223" s="6">
        <v>222</v>
      </c>
      <c r="B223" s="6" t="s">
        <v>2090</v>
      </c>
      <c r="C223" s="6" t="e">
        <f>------------------HHHHHHHHHHHHHHHHHHHHH------HHHHHHHHHHHHHHHHHHHHHHHHHHHHHHHHHHHHHHHHHHHHHHHHHHHHHHHHHHHHHHHHHHHHHHHHHHHHHHHHHHHHHHHHHHHHHHHHHHHHHHHHHHHHHHHHHHHHHHHHHHHHHHHHHHHHHHHHHHHHHHHHHHHHHHHHH</f>
        <v>#NAME?</v>
      </c>
      <c r="D223" s="6">
        <v>198</v>
      </c>
      <c r="E223" s="6">
        <v>105</v>
      </c>
      <c r="F223" s="6">
        <v>93</v>
      </c>
      <c r="G223" s="6">
        <v>0.53030303030303005</v>
      </c>
    </row>
    <row r="224" spans="1:7" x14ac:dyDescent="0.25">
      <c r="A224" s="6">
        <v>223</v>
      </c>
      <c r="B224" s="6" t="s">
        <v>2015</v>
      </c>
      <c r="C224" s="6" t="s">
        <v>2016</v>
      </c>
      <c r="D224" s="6">
        <v>275</v>
      </c>
      <c r="E224" s="6">
        <v>106</v>
      </c>
      <c r="F224" s="6">
        <v>169</v>
      </c>
      <c r="G224" s="6">
        <v>0.38545454545454499</v>
      </c>
    </row>
    <row r="225" spans="1:7" x14ac:dyDescent="0.25">
      <c r="A225" s="6">
        <v>224</v>
      </c>
      <c r="B225" s="6" t="s">
        <v>1788</v>
      </c>
      <c r="C225" s="6" t="e">
        <f>------------HHHHHHHHHHHHHHHHHHHHHHHHHHHHHHHHHHHHHHHHHHHHHHHHHHHHHHHHHHHHHH----------HHHHHHHHHHHHHHHHHHHHHHHHHHHHHHHHHHHHHHHHHHHHHHHHHHHHH---------------------------HHHHHHHHHHHHHHHHHHHHHHHHHHHHHHHHHHHHHHH</f>
        <v>#NAME?</v>
      </c>
      <c r="D225" s="6">
        <v>203</v>
      </c>
      <c r="E225" s="6">
        <v>123</v>
      </c>
      <c r="F225" s="6">
        <v>80</v>
      </c>
      <c r="G225" s="6">
        <v>0.60591133004926101</v>
      </c>
    </row>
    <row r="226" spans="1:7" x14ac:dyDescent="0.25">
      <c r="A226" s="6">
        <v>225</v>
      </c>
      <c r="B226" s="6" t="s">
        <v>2215</v>
      </c>
      <c r="C226" s="6" t="e">
        <f>-------------HHHHHHHHHHHHHHHHHHHHHHHHHHHHHHHHHHHHHHHHHHHHHHHHHHHHHHHH--------------------HHHHHHHHHHHHHHHHHHHHHHHHHHHHHHHHHHHHHHHHHHHHHHHHHHHHHHHHHHHHHHHHHHHHHHHHHHHHHHHHHHHHHHHHHHHHHHHHHHHHHHHHHHHHHHHHHHHHHHHHHHHHHHHHHHHHHHHHHHHHHHHHH------------------------------------------------------HHHHHHHHHHHHHHHHHHHHHHHHHHHHHHHHH------------HHHHHHHHHHHH</f>
        <v>#NAME?</v>
      </c>
      <c r="D226" s="6">
        <v>345</v>
      </c>
      <c r="E226" s="6">
        <v>176</v>
      </c>
      <c r="F226" s="6">
        <v>169</v>
      </c>
      <c r="G226" s="6">
        <v>0.51014492753623197</v>
      </c>
    </row>
    <row r="227" spans="1:7" x14ac:dyDescent="0.25">
      <c r="A227" s="6">
        <v>226</v>
      </c>
      <c r="B227" s="6" t="s">
        <v>2353</v>
      </c>
      <c r="C227" s="6" t="e">
        <f>-------------HHHHHHHHHHHHHHHHHHHHHHHHHHHHHHHHHHHHHHHHHHHHHHHHHHHHHHHHHHHHHHHHHHHHHHHHHHHHHHHHHHHHHHHHHHHHHHHHHHHHHHHHHHHHHHHHHHHH-------------HHHHHHHHHHHHHHHHHHHHHHHHHHHHHHHHHHHHHHHHHHHHHHHHHHHHHHHHHHHHHHHHHHHHHHHHHHHHHHHHHHHHHHHHHHHHHHHHHHHHHHHHHHHHHHHHHHHHHHHHHHHHHHHHHHHHHHHHHHHHHHHHHHHHHHHHHHHHHHHHHHHHHHHH</f>
        <v>#NAME?</v>
      </c>
      <c r="D227" s="6">
        <v>310</v>
      </c>
      <c r="E227" s="6">
        <v>148</v>
      </c>
      <c r="F227" s="6">
        <v>162</v>
      </c>
      <c r="G227" s="6">
        <v>0.47741935483871001</v>
      </c>
    </row>
    <row r="228" spans="1:7" x14ac:dyDescent="0.25">
      <c r="A228" s="6">
        <v>227</v>
      </c>
      <c r="B228" s="6" t="s">
        <v>1388</v>
      </c>
      <c r="C228" s="6" t="e">
        <f>-------HHHHHHHHHHHHHHHHHHHHHHHHHHHHHHHHHHHHHHHHHHHHHHHHHHHHHHHHHHHHHHHHHHHHHHHHHHHHHHHHHHHHHHHHHHHHHHHHHHHHHHHHHHHHHHHHHHH</f>
        <v>#NAME?</v>
      </c>
      <c r="D228" s="6">
        <v>122</v>
      </c>
      <c r="E228" s="6">
        <v>37</v>
      </c>
      <c r="F228" s="6">
        <v>85</v>
      </c>
      <c r="G228" s="6">
        <v>0.30327868852459</v>
      </c>
    </row>
    <row r="229" spans="1:7" x14ac:dyDescent="0.25">
      <c r="A229" s="6">
        <v>228</v>
      </c>
      <c r="B229" s="6" t="s">
        <v>1429</v>
      </c>
      <c r="C229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229" s="6">
        <v>439</v>
      </c>
      <c r="E229" s="6">
        <v>131</v>
      </c>
      <c r="F229" s="6">
        <v>308</v>
      </c>
      <c r="G229" s="6">
        <v>0.298405466970387</v>
      </c>
    </row>
    <row r="230" spans="1:7" x14ac:dyDescent="0.25">
      <c r="A230" s="6">
        <v>229</v>
      </c>
      <c r="B230" s="6" t="s">
        <v>2248</v>
      </c>
      <c r="C230" s="6" t="e">
        <f>----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HHHHHHHHHHHHHHHHHHHHHHHHHHHHHHHHHHHHHH</f>
        <v>#NAME?</v>
      </c>
      <c r="D230" s="6">
        <v>327</v>
      </c>
      <c r="E230" s="6">
        <v>169</v>
      </c>
      <c r="F230" s="6">
        <v>158</v>
      </c>
      <c r="G230" s="6">
        <v>0.51681957186544303</v>
      </c>
    </row>
    <row r="231" spans="1:7" x14ac:dyDescent="0.25">
      <c r="A231" s="6">
        <v>230</v>
      </c>
      <c r="B231" s="6" t="s">
        <v>2279</v>
      </c>
      <c r="C231" s="6" t="e">
        <f>--------------HHHHHHHHHHHHHHHHHHHHHHHHHHHHHHHHHHHHHHHHHHHHHHHHHHHHHHHHHHHHHHHHHHHHHHHHHHHHHHHHHHHH---------------HHHHHHHHHHHHHHHHHHHHHHHHHHHHHHHHHHHHHHHHHHHHHHHHHHHHHHHHHHHHHHHHHHHHHHHHHHHHHHHHHHHHHHHHHHHHHHHHHHHHHHHHHHHHHHHHHHHHHHHHHH----------------------------------------HHHHHHHHHHHHHHHHHHHHHHHHHHHHHHHH----------HHHHHHHHHHHHHHHHH</f>
        <v>#NAME?</v>
      </c>
      <c r="D231" s="6">
        <v>334</v>
      </c>
      <c r="E231" s="6">
        <v>180</v>
      </c>
      <c r="F231" s="6">
        <v>154</v>
      </c>
      <c r="G231" s="6">
        <v>0.53892215568862301</v>
      </c>
    </row>
    <row r="232" spans="1:7" x14ac:dyDescent="0.25">
      <c r="A232" s="6">
        <v>231</v>
      </c>
      <c r="B232" s="6" t="s">
        <v>2162</v>
      </c>
      <c r="C232" s="6" t="e">
        <f>----HHHHHHHHHHHHHHHHHHHHHHHHHHHHHHHHHHHHHHHHHHHHHHHHHHHHHHHHHHHHHHHHHHHHHHHHHHHHHHHHHHHHHHHHHHHHHHHHHHHHHHHHHHHHHHHHHHHHHHHHHHHHHHHHHHHHHHHHHHHHHHHHHHHHHHH-----------------------------------HHHHHHHHHHHHHHHHHHHHHHHHHHHHHHHHHHHHH</f>
        <v>#NAME?</v>
      </c>
      <c r="D232" s="6">
        <v>227</v>
      </c>
      <c r="E232" s="6">
        <v>90</v>
      </c>
      <c r="F232" s="6">
        <v>137</v>
      </c>
      <c r="G232" s="6">
        <v>0.39647577092510999</v>
      </c>
    </row>
    <row r="233" spans="1:7" x14ac:dyDescent="0.25">
      <c r="A233" s="6">
        <v>232</v>
      </c>
      <c r="B233" s="6" t="s">
        <v>1437</v>
      </c>
      <c r="C233" s="6" t="e">
        <f>-HHHHHHHHHHHHHHHHHHHHHHHHHHHHHHHHHHHHHHHHHHHHHHHHHHHHHHHHHHHHHHHHHHHHHHHHHHHHHHHHHHHHHHHHHHHHHHHHHHHH</f>
        <v>#NAME?</v>
      </c>
      <c r="D233" s="6">
        <v>101</v>
      </c>
      <c r="E233" s="6">
        <v>29</v>
      </c>
      <c r="F233" s="6">
        <v>72</v>
      </c>
      <c r="G233" s="6">
        <v>0.287128712871287</v>
      </c>
    </row>
    <row r="234" spans="1:7" x14ac:dyDescent="0.25">
      <c r="A234" s="6">
        <v>233</v>
      </c>
      <c r="B234" s="6" t="s">
        <v>1899</v>
      </c>
      <c r="C234" s="6" t="e">
        <f>--HHHHHHHHHHHHHHHHHHHHHHHHHHHHHHHHH------------------HHHHHHHHHHHHHHHHHHHHHHHHHHHHHHHHHHHHHHHHHHHHHHHHHHHHHHHHHHHHHHHHHHHHHHHHHHHHHHHHHHHHHHHHHHHHHHHHHHHHHHHHHHHHHHHHHHHHHHHHHHHHHHHHHHHHHHHHHHHHHHHHHHHHHHHHHHHHHHHHHHHHHHHHHHHHHHHHHHHHHHHHHHHHHHHHHHHHH</f>
        <v>#NAME?</v>
      </c>
      <c r="D234" s="6">
        <v>250</v>
      </c>
      <c r="E234" s="6">
        <v>100</v>
      </c>
      <c r="F234" s="6">
        <v>150</v>
      </c>
      <c r="G234" s="6">
        <v>0.4</v>
      </c>
    </row>
    <row r="235" spans="1:7" x14ac:dyDescent="0.25">
      <c r="A235" s="6">
        <v>234</v>
      </c>
      <c r="B235" s="6" t="s">
        <v>2098</v>
      </c>
      <c r="C235" s="6" t="e">
        <f>-------------HHHHHHHHHHHHHHHHHHHHHHHHHHHHHHHHHHHHHHHHHHHHHHHHHHHHHHHH--------------------HHHHHHHHHHHHHHHHHHHHHHHHHHHHHHHHHHHHHHHHHHHHHHHHHHHHHHHHHHHHHHHHHHHHHHHHHHHHHHHHHHHHHHHHHHHHHHHHHHHHHHHHHHHHHHHHHHHHHHHHHHHHHHHHHHHHHHHHHHHHHHHHH------------------------------------------------------HHHHHHHHHHHHHHHHHHHHHHHHHHHHHHHHH------------HHHHHHHHHHHH</f>
        <v>#NAME?</v>
      </c>
      <c r="D235" s="6">
        <v>345</v>
      </c>
      <c r="E235" s="6">
        <v>171</v>
      </c>
      <c r="F235" s="6">
        <v>174</v>
      </c>
      <c r="G235" s="6">
        <v>0.495652173913044</v>
      </c>
    </row>
    <row r="236" spans="1:7" x14ac:dyDescent="0.25">
      <c r="A236" s="6">
        <v>235</v>
      </c>
      <c r="B236" s="6" t="s">
        <v>2286</v>
      </c>
      <c r="C236" s="6" t="e">
        <f>--------------HHHHHHHHHHHHHHHHHHHHHHHHHHHHHHHHHHHHHHHHHHHHHHHHHHHHHHHHHHHHHHHHHHHHHHHHHHHHHH</f>
        <v>#NAME?</v>
      </c>
      <c r="D236" s="6">
        <v>92</v>
      </c>
      <c r="E236" s="6">
        <v>38</v>
      </c>
      <c r="F236" s="6">
        <v>54</v>
      </c>
      <c r="G236" s="6">
        <v>0.41304347826087001</v>
      </c>
    </row>
    <row r="237" spans="1:7" x14ac:dyDescent="0.25">
      <c r="A237" s="6">
        <v>236</v>
      </c>
      <c r="B237" s="6" t="s">
        <v>2470</v>
      </c>
      <c r="C237" s="6" t="s">
        <v>882</v>
      </c>
      <c r="D237" s="6">
        <v>274</v>
      </c>
      <c r="E237" s="6">
        <v>104</v>
      </c>
      <c r="F237" s="6">
        <v>170</v>
      </c>
      <c r="G237" s="6">
        <v>0.37956204379561997</v>
      </c>
    </row>
    <row r="238" spans="1:7" x14ac:dyDescent="0.25">
      <c r="A238" s="6">
        <v>237</v>
      </c>
      <c r="B238" s="6" t="s">
        <v>2392</v>
      </c>
      <c r="C238" s="6" t="s">
        <v>59</v>
      </c>
      <c r="D238" s="6">
        <v>568</v>
      </c>
      <c r="E238" s="6">
        <v>387</v>
      </c>
      <c r="F238" s="6">
        <v>181</v>
      </c>
      <c r="G238" s="6">
        <v>0.68133802816901401</v>
      </c>
    </row>
    <row r="239" spans="1:7" x14ac:dyDescent="0.25">
      <c r="A239" s="6">
        <v>238</v>
      </c>
      <c r="B239" s="6" t="s">
        <v>1567</v>
      </c>
      <c r="C239" s="6" t="s">
        <v>21</v>
      </c>
      <c r="D239" s="6">
        <v>741</v>
      </c>
      <c r="E239" s="6">
        <v>450</v>
      </c>
      <c r="F239" s="6">
        <v>291</v>
      </c>
      <c r="G239" s="6">
        <v>0.60728744939271295</v>
      </c>
    </row>
    <row r="240" spans="1:7" x14ac:dyDescent="0.25">
      <c r="A240" s="6">
        <v>239</v>
      </c>
      <c r="B240" s="6" t="s">
        <v>1973</v>
      </c>
      <c r="C240" s="6" t="e">
        <f>--------EEEEEEEEEEEEEEEEEEEEEEEEEEEEEEEEEEEEEEEEEEEEEE----------HHHHHHHHHHHHHHHHHHHHHHHHHHHHHHHHHHHHHHHHHHHHHHHHHHHHHHHHHHHHHHHHHHHHHHHHHHHHHHHHHHHHHHHHHHHHHHHHHHHHHHHHHHHHHHHHHH</f>
        <v>#NAME?</v>
      </c>
      <c r="D240" s="6">
        <v>178</v>
      </c>
      <c r="E240" s="6">
        <v>108</v>
      </c>
      <c r="F240" s="6">
        <v>70</v>
      </c>
      <c r="G240" s="6">
        <v>0.60674157303370801</v>
      </c>
    </row>
    <row r="241" spans="1:7" x14ac:dyDescent="0.25">
      <c r="A241" s="6">
        <v>240</v>
      </c>
      <c r="B241" s="6" t="s">
        <v>1880</v>
      </c>
      <c r="C241" s="6" t="e">
        <f>---------------HHHHHHHHHHHHHHHHHHHHHHHHHHHHHHHHHHHHHHHHHHHHHHHHHHHHHHHHHHHHHHHHHHHHHHHHHHHHHHHHHHHHHHHHHHHHHHHHHHHHHHHHHHHHHHHHHHHHHHHHHHHHHHHHHHHHHHHHHHHHHHHHHHHHHHHHHHHHHHHHHHH---------------HHHHHHHHHHHHHHHHHHHHHHHHHHHHHHHHHHHHHHHHHHHHHHHHHHHHHHHHHHHHHHHHHHHHHHHHHHHHHHHHHHHHHHHHHHHHHHHHHHHHHHHHHHHHHHHHHHHHHHHHHHHHHHHHHHHHHHHHHHHHHHHHHHHHHHHHHHHHHHHHHHHHHHHHHHHHHHHHHHH----------------------------------------------HHHHHHHHHHHHHHHHHHHHHHHHHHHHHHHHHHHHHHHHHHHHHHHHHHHHHHHHHHHHHHHHHHHHHHHHHHHHHHHHHHHHHHHHHHHHHHHHHHHHHHHHHHHHHHHHHHHHHHHHHHH</f>
        <v>#NAME?</v>
      </c>
      <c r="D241" s="6">
        <v>541</v>
      </c>
      <c r="E241" s="6">
        <v>191</v>
      </c>
      <c r="F241" s="6">
        <v>350</v>
      </c>
      <c r="G241" s="6">
        <v>0.35304990757855798</v>
      </c>
    </row>
    <row r="242" spans="1:7" x14ac:dyDescent="0.25">
      <c r="A242" s="6">
        <v>241</v>
      </c>
      <c r="B242" s="6" t="s">
        <v>1634</v>
      </c>
      <c r="C242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242" s="6">
        <v>406</v>
      </c>
      <c r="E242" s="6">
        <v>235</v>
      </c>
      <c r="F242" s="6">
        <v>171</v>
      </c>
      <c r="G242" s="6">
        <v>0.57881773399014802</v>
      </c>
    </row>
    <row r="243" spans="1:7" x14ac:dyDescent="0.25">
      <c r="A243" s="6">
        <v>242</v>
      </c>
      <c r="B243" s="6" t="s">
        <v>2322</v>
      </c>
      <c r="C243" s="6" t="e">
        <f>-HHHHHHHHHHHHHHHHHHHHHHHHHHHHHHHHHHHHHHHHHHHHHHHHHHHHHHHHHHHHHHHHHHH</f>
        <v>#NAME?</v>
      </c>
      <c r="D243" s="6">
        <v>68</v>
      </c>
      <c r="E243" s="6">
        <v>16</v>
      </c>
      <c r="F243" s="6">
        <v>52</v>
      </c>
      <c r="G243" s="6">
        <v>0.23529411764705899</v>
      </c>
    </row>
    <row r="244" spans="1:7" x14ac:dyDescent="0.25">
      <c r="A244" s="6">
        <v>243</v>
      </c>
      <c r="B244" s="6" t="s">
        <v>1983</v>
      </c>
      <c r="C244" s="6" t="s">
        <v>2535</v>
      </c>
      <c r="D244" s="6">
        <v>158</v>
      </c>
      <c r="E244" s="6">
        <v>58</v>
      </c>
      <c r="F244" s="6">
        <v>100</v>
      </c>
      <c r="G244" s="6">
        <v>0.367088607594937</v>
      </c>
    </row>
    <row r="245" spans="1:7" x14ac:dyDescent="0.25">
      <c r="A245" s="6">
        <v>244</v>
      </c>
      <c r="B245" s="6" t="s">
        <v>2128</v>
      </c>
      <c r="C245" s="6" t="e">
        <f>------------------HHHHHHHHHHHHHHHHHHHHH------HHHHHHHHHHHHHHHHHHHHHHHHHHHHHHHHHHHHHHHHHHHHHHHHHHHHHHHHHHHHHHHHHHHHHHHHHHHHHHHHHHHHHHHHHHHHHHHHHHHHHHHHHHHHHHHHHHHHHHHHHHHHHHHHHHHHHHHHHHHHHHHHHHHHHHHHH</f>
        <v>#NAME?</v>
      </c>
      <c r="D245" s="6">
        <v>198</v>
      </c>
      <c r="E245" s="6">
        <v>102</v>
      </c>
      <c r="F245" s="6">
        <v>96</v>
      </c>
      <c r="G245" s="6">
        <v>0.51515151515151503</v>
      </c>
    </row>
    <row r="246" spans="1:7" x14ac:dyDescent="0.25">
      <c r="A246" s="6">
        <v>245</v>
      </c>
      <c r="B246" s="6" t="s">
        <v>1766</v>
      </c>
      <c r="C246" s="6" t="e">
        <f>--HHHHHHHHHHHHHHHHHHHHHHHHHHHHHHHHHHHHHHHHHHHHHHHHHHHHHHHHHHHHHHHHHHHHHHHHHHHHHHHHHHHHHHHHHHHHH----------HHHHHHHHHHHHHHHHHHHHHHHHHHHHHHHHHHHHHHHHHHHHHHHHHHHHHHHHHHHHHHHH----------------------------------------HHHHHHHHHHHHHHHHHHHHHHHHHHHHHHHHHHHHHHHHHHHHH</f>
        <v>#NAME?</v>
      </c>
      <c r="D246" s="6">
        <v>254</v>
      </c>
      <c r="E246" s="6">
        <v>139</v>
      </c>
      <c r="F246" s="6">
        <v>115</v>
      </c>
      <c r="G246" s="6">
        <v>0.547244094488189</v>
      </c>
    </row>
    <row r="247" spans="1:7" x14ac:dyDescent="0.25">
      <c r="A247" s="6">
        <v>246</v>
      </c>
      <c r="B247" s="6" t="s">
        <v>1319</v>
      </c>
      <c r="C247" s="6" t="e">
        <f>-HHHHHHHHHHHHHHHHHHHHHHHHHHHHHHHHHHHHHHHHHHHHHHHHHHHHHHHHHHHHHHHHHHHHHHHHHHHHHHHHHHHHHHHHHHHHHHHHHHH-------HHHHHHHHHHHHHHHHHHHHHHHHHHHHHHHHHHHHH----------HHHHHHHHHHHHHHHHHHHHHHH</f>
        <v>#NAME?</v>
      </c>
      <c r="D247" s="6">
        <v>177</v>
      </c>
      <c r="E247" s="6">
        <v>82</v>
      </c>
      <c r="F247" s="6">
        <v>95</v>
      </c>
      <c r="G247" s="6">
        <v>0.46327683615819198</v>
      </c>
    </row>
    <row r="248" spans="1:7" x14ac:dyDescent="0.25">
      <c r="A248" s="6">
        <v>247</v>
      </c>
      <c r="B248" s="6" t="s">
        <v>2114</v>
      </c>
      <c r="C248" s="6" t="e">
        <f>-------------------HHHHHHHHHHHHHHHHHHHHHHHHHHHHHHHHHHHHHHHHHHHHHHHHHHHHHHHHHHHHHHHHHHHHHHHHHHHHHHHHHHHHHHHHHH</f>
        <v>#NAME?</v>
      </c>
      <c r="D248" s="6">
        <v>109</v>
      </c>
      <c r="E248" s="6">
        <v>41</v>
      </c>
      <c r="F248" s="6">
        <v>68</v>
      </c>
      <c r="G248" s="6">
        <v>0.37614678899082599</v>
      </c>
    </row>
    <row r="249" spans="1:7" x14ac:dyDescent="0.25">
      <c r="A249" s="6">
        <v>248</v>
      </c>
      <c r="B249" s="6" t="s">
        <v>2422</v>
      </c>
      <c r="C249" s="6" t="e">
        <f>---------------------------------HHHHHHHHHHHHHHHHHHHHHHHHHHHHHHHHHHHHHHHHHHHHHHHHHHHHHHHHHHHHHHHHHHHHHHHHHHHHHHHHHHHHHHHHHHHHHHHHHHHHHHHHHHH</f>
        <v>#NAME?</v>
      </c>
      <c r="D249" s="6">
        <v>140</v>
      </c>
      <c r="E249" s="6">
        <v>67</v>
      </c>
      <c r="F249" s="6">
        <v>73</v>
      </c>
      <c r="G249" s="6">
        <v>0.47857142857142898</v>
      </c>
    </row>
    <row r="250" spans="1:7" x14ac:dyDescent="0.25">
      <c r="A250" s="6">
        <v>249</v>
      </c>
      <c r="B250" s="6" t="s">
        <v>1510</v>
      </c>
      <c r="C250" s="6" t="e">
        <f>----EEEEEEEEEEEEEEEEEEEEEEEEEE-------------EEEEEEEEEE------HHHHHHHHHHHHHHHHHHHHHHHHHHHHHHHHHHH</f>
        <v>#NAME?</v>
      </c>
      <c r="D250" s="6">
        <v>94</v>
      </c>
      <c r="E250" s="6">
        <v>42</v>
      </c>
      <c r="F250" s="6">
        <v>52</v>
      </c>
      <c r="G250" s="6">
        <v>0.44680851063829802</v>
      </c>
    </row>
    <row r="251" spans="1:7" x14ac:dyDescent="0.25">
      <c r="A251" s="6">
        <v>250</v>
      </c>
      <c r="B251" s="6" t="s">
        <v>1889</v>
      </c>
      <c r="C251" s="6" t="e">
        <f>--------------------------HHHHHHHHHHHHHHHHHHHHHHHHHHHHHHHHHHHHHHHHHHHHHHHHHHHHHHHHHHHHHHHHHHHHHHHHHHHHHHHHHHHHHHHHHHHHHHHHHHHHHHHHHHHHHHHHHHHHHHHHHHHHHHHHHHHHHHHHHHHHHHHHHHHHHHHHHHHHHHHHHHHHHHHHHHHHHHHHHHHHH</f>
        <v>#NAME?</v>
      </c>
      <c r="D251" s="6">
        <v>207</v>
      </c>
      <c r="E251" s="6">
        <v>93</v>
      </c>
      <c r="F251" s="6">
        <v>114</v>
      </c>
      <c r="G251" s="6">
        <v>0.44927536231884102</v>
      </c>
    </row>
    <row r="252" spans="1:7" x14ac:dyDescent="0.25">
      <c r="A252" s="6">
        <v>251</v>
      </c>
      <c r="B252" s="6" t="s">
        <v>2125</v>
      </c>
      <c r="C252" s="6" t="s">
        <v>274</v>
      </c>
      <c r="D252" s="6">
        <v>315</v>
      </c>
      <c r="E252" s="6">
        <v>52</v>
      </c>
      <c r="F252" s="6">
        <v>263</v>
      </c>
      <c r="G252" s="6">
        <v>0.16507936507936499</v>
      </c>
    </row>
    <row r="253" spans="1:7" x14ac:dyDescent="0.25">
      <c r="A253" s="6">
        <v>252</v>
      </c>
      <c r="B253" s="6" t="s">
        <v>1423</v>
      </c>
      <c r="C253" s="6" t="s">
        <v>1424</v>
      </c>
      <c r="D253" s="6">
        <v>136</v>
      </c>
      <c r="E253" s="6">
        <v>46</v>
      </c>
      <c r="F253" s="6">
        <v>90</v>
      </c>
      <c r="G253" s="6">
        <v>0.33823529411764702</v>
      </c>
    </row>
    <row r="254" spans="1:7" x14ac:dyDescent="0.25">
      <c r="A254" s="6">
        <v>253</v>
      </c>
      <c r="B254" s="6" t="s">
        <v>2181</v>
      </c>
      <c r="C254" s="6" t="e">
        <f>-------HHHHHHHHHHHHHHHHHHHHHHHHHHHHHHHHHHHHHHHHHHHHHHHHHHHHHHHHHHHHHHHHHHHHHHHHHHHHHHHHHHHHHHHHHHHHHHHHHHHHHHHHHHHHHHHHHHHHHHHHHHHHHHHHHHHH---------------------------------------------------------HHHHHHHHHHHHHHHHHHHHHHHHHHHHHHHHHHHHHHHHHHHHHHHHHHHHHHHHHHHHHHHHHHHHHHHHHHHHHHHHHHHHHHHHHHHHHHHHHHHHHHHHHHH-------------------------------EEEEE---------HHHHHHHHHHHHHHHHHHHHHHHHHHHHHHHHHHHHHHHHHHHHHHHHHHHHHHHHHHHHHHHHHHHHHHHHHHHHHHHHHHH</f>
        <v>#NAME?</v>
      </c>
      <c r="D254" s="6">
        <v>431</v>
      </c>
      <c r="E254" s="6">
        <v>210</v>
      </c>
      <c r="F254" s="6">
        <v>221</v>
      </c>
      <c r="G254" s="6">
        <v>0.48723897911832897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54"/>
  <sheetViews>
    <sheetView topLeftCell="A222" workbookViewId="0">
      <selection activeCell="L238" sqref="L238"/>
    </sheetView>
  </sheetViews>
  <sheetFormatPr defaultRowHeight="15" x14ac:dyDescent="0.25"/>
  <cols>
    <col min="1" max="7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2146</v>
      </c>
      <c r="C2" s="6" t="s">
        <v>2147</v>
      </c>
      <c r="D2" s="6">
        <v>421</v>
      </c>
      <c r="E2" s="6">
        <v>213</v>
      </c>
      <c r="F2" s="6">
        <v>208</v>
      </c>
      <c r="G2" s="6">
        <v>0.50593824228028506</v>
      </c>
    </row>
    <row r="3" spans="1:7" x14ac:dyDescent="0.25">
      <c r="A3" s="6">
        <v>2</v>
      </c>
      <c r="B3" s="6" t="s">
        <v>2484</v>
      </c>
      <c r="C3" s="6" t="s">
        <v>1963</v>
      </c>
      <c r="D3" s="6">
        <v>198</v>
      </c>
      <c r="E3" s="6">
        <v>87</v>
      </c>
      <c r="F3" s="6">
        <v>111</v>
      </c>
      <c r="G3" s="6">
        <v>0.439393939393939</v>
      </c>
    </row>
    <row r="4" spans="1:7" x14ac:dyDescent="0.25">
      <c r="A4" s="6">
        <v>3</v>
      </c>
      <c r="B4" s="6" t="s">
        <v>1937</v>
      </c>
      <c r="C4" s="6" t="e">
        <f>-----------HHHHHHHHHHHHHHHHHHHHHHHHHHHHHHHHH--------HHHHHHHHHHHHHHHHHHHHHHHHHHHHHHHHHHHHHHHHHHHHHHHHHHHHHHHHHHHHHHHHHHHHHHHHHHHHHHHHHHHHHHHHHHHHHHHHHHHHHHHHH</f>
        <v>#NAME?</v>
      </c>
      <c r="D4" s="6">
        <v>157</v>
      </c>
      <c r="E4" s="6">
        <v>64</v>
      </c>
      <c r="F4" s="6">
        <v>93</v>
      </c>
      <c r="G4" s="6">
        <v>0.40764331210191102</v>
      </c>
    </row>
    <row r="5" spans="1:7" x14ac:dyDescent="0.25">
      <c r="A5" s="6">
        <v>4</v>
      </c>
      <c r="B5" s="6" t="s">
        <v>1693</v>
      </c>
      <c r="C5" s="6" t="e">
        <f>-------------------------------EEEEEEEEEEEEE---------------HHHHHHHHHHHHHHHHHHHHH-----------------------------HHHHHHHHHHHHHHHHHHHHHHHHHHHHHHHHHHHHHHHHHHHHHH---------EEEEEEEEEEE------------------HHHHHHHHHHHHHHHHHHHHHHHHHHHHHHHHHHHHHHHHHHHHHHHHHHHHHHHHHHHHHHHHHHHHHHHHHHHHHHHHHHHHHHHHHHHHHHHHHHHHHHHHHHHHHHHHHHHHHHHHHHHHHHHHHHHHHHHHHHHHHHHH---------------HHHHHHHHHHHHHHHHHHHHHHHHHHHHHHHHHHHHHHHHHHHHHHHHHHHHHHHHHHHHHHHHHHHHHHHHHHHHHHHHHHHHHHHHHHHHHHHHHHHHHHHHHHHHHHHHHHHHHHHHHHHHHHHHHHHHHHHHHHHHHHHHHHHHHHHHHHHHHHHHHHHHHHHHHHHHHHHHHHHHHHHHHHHHHHHHHHHHHHHHHHHHHHHHHH</f>
        <v>#NAME?</v>
      </c>
      <c r="D5" s="6">
        <v>562</v>
      </c>
      <c r="E5" s="6">
        <v>275</v>
      </c>
      <c r="F5" s="6">
        <v>287</v>
      </c>
      <c r="G5" s="6">
        <v>0.48932384341636997</v>
      </c>
    </row>
    <row r="6" spans="1:7" x14ac:dyDescent="0.25">
      <c r="A6" s="6">
        <v>5</v>
      </c>
      <c r="B6" s="6" t="s">
        <v>2087</v>
      </c>
      <c r="C6" s="6" t="e">
        <f>----HHHHHHHHHHHHHHHHHHHHHHHHHHHHHHHHHHHHHHHHHHHHHHHHHHHHHHHHHHHHHHHHHHHHHHHHHHHHH--------------------------------------------HHHHHHHHHHHHHHHHHHHHHHHHHHHHHHHHHHHHHHHHHHHHHHHHHHHHHHHHHHHHHHHHHHHHHHHHHHHHHHHHHHHHHH</f>
        <v>#NAME?</v>
      </c>
      <c r="D6" s="6">
        <v>211</v>
      </c>
      <c r="E6" s="6">
        <v>110</v>
      </c>
      <c r="F6" s="6">
        <v>101</v>
      </c>
      <c r="G6" s="6">
        <v>0.52132701421800998</v>
      </c>
    </row>
    <row r="7" spans="1:7" x14ac:dyDescent="0.25">
      <c r="A7" s="6">
        <v>6</v>
      </c>
      <c r="B7" s="6" t="s">
        <v>1689</v>
      </c>
      <c r="C7" s="6" t="s">
        <v>7</v>
      </c>
      <c r="D7" s="6">
        <v>618</v>
      </c>
      <c r="E7" s="6">
        <v>370</v>
      </c>
      <c r="F7" s="6">
        <v>248</v>
      </c>
      <c r="G7" s="6">
        <v>0.59870550161812297</v>
      </c>
    </row>
    <row r="8" spans="1:7" x14ac:dyDescent="0.25">
      <c r="A8" s="6">
        <v>7</v>
      </c>
      <c r="B8" s="6" t="s">
        <v>1396</v>
      </c>
      <c r="C8" s="6" t="s">
        <v>1397</v>
      </c>
      <c r="D8" s="6">
        <v>130</v>
      </c>
      <c r="E8" s="6">
        <v>44</v>
      </c>
      <c r="F8" s="6">
        <v>86</v>
      </c>
      <c r="G8" s="6">
        <v>0.33846153846153798</v>
      </c>
    </row>
    <row r="9" spans="1:7" x14ac:dyDescent="0.25">
      <c r="A9" s="6">
        <v>8</v>
      </c>
      <c r="B9" s="6" t="s">
        <v>2378</v>
      </c>
      <c r="C9" s="6" t="e">
        <f>-EEEEE--HHHHHHHHHHHHHHHHHHHHHHHHHHHHHHHHHHHHHHHH------------HHHHHHHHHHHHHHHHHHHHHHHHHHHHHHHHHHHHHHHHHHHHHHHHHHHHHHHHHHHHHHHHHHHHHHHHHHHHHHHHHHHHHHHHHHHHHHHHHHHHHHHHHHHHHHHHHHHHHHHHHHHHHHHHHHHHHHHHHHHHHHHHHHHHHHHHHHHHHHHHHHHHHHHHHHHHHHHHHHHHHHHHHHHHHHHHHHHHHHHHHHHHHHHHH</f>
        <v>#NAME?</v>
      </c>
      <c r="D9" s="6">
        <v>269</v>
      </c>
      <c r="E9" s="6">
        <v>119</v>
      </c>
      <c r="F9" s="6">
        <v>150</v>
      </c>
      <c r="G9" s="6">
        <v>0.44237918215613398</v>
      </c>
    </row>
    <row r="10" spans="1:7" x14ac:dyDescent="0.25">
      <c r="A10" s="6">
        <v>9</v>
      </c>
      <c r="B10" s="6" t="s">
        <v>1361</v>
      </c>
      <c r="C10" s="6" t="e">
        <f>-------------HHHHHHHHHHHHHHHHHHHHHHHHHHHHHHHHHHHHHHHHHHHHHHHHHHHHHHHH------------------HHHHHHHHHHHHHHHHHHHHHHHHHHHHHHHHHHHHHHHHHHHHHHHHHHHHHHHHHHHHHHHHHHHHHHHHHHHHHHHHHHHHHHHHHHHHHHHHHHHHHHHHHHHHHHHHHHHHHHHHHHHHHHHHHHHHHHHHHHHHHHHHHHHHHHHHHHHHHHHHH--------------------------------------HHHHHHHHHHHHHHHHHHHHHHHHHHHHHHHHH------------HHHHHHHHHHHH</f>
        <v>#NAME?</v>
      </c>
      <c r="D10" s="6">
        <v>343</v>
      </c>
      <c r="E10" s="6">
        <v>190</v>
      </c>
      <c r="F10" s="6">
        <v>153</v>
      </c>
      <c r="G10" s="6">
        <v>0.55393586005830897</v>
      </c>
    </row>
    <row r="11" spans="1:7" x14ac:dyDescent="0.25">
      <c r="A11" s="6">
        <v>10</v>
      </c>
      <c r="B11" s="6" t="s">
        <v>2395</v>
      </c>
      <c r="C11" s="6" t="s">
        <v>7</v>
      </c>
      <c r="D11" s="6">
        <v>350</v>
      </c>
      <c r="E11" s="6">
        <v>84</v>
      </c>
      <c r="F11" s="6">
        <v>266</v>
      </c>
      <c r="G11" s="6">
        <v>0.24</v>
      </c>
    </row>
    <row r="12" spans="1:7" x14ac:dyDescent="0.25">
      <c r="A12" s="6">
        <v>11</v>
      </c>
      <c r="B12" s="6" t="s">
        <v>1413</v>
      </c>
      <c r="C12" s="6" t="e">
        <f>----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HHHHHHHHHHHHHHHHHHHHHHHHHHHHHHHHHHHHHH</f>
        <v>#NAME?</v>
      </c>
      <c r="D12" s="6">
        <v>327</v>
      </c>
      <c r="E12" s="6">
        <v>167</v>
      </c>
      <c r="F12" s="6">
        <v>160</v>
      </c>
      <c r="G12" s="6">
        <v>0.51070336391437299</v>
      </c>
    </row>
    <row r="13" spans="1:7" x14ac:dyDescent="0.25">
      <c r="A13" s="6">
        <v>12</v>
      </c>
      <c r="B13" s="6" t="s">
        <v>2133</v>
      </c>
      <c r="C13" s="6" t="e">
        <f>-----HHHHHHHHHHHHHHHHHHHHHHHHHHHHHHHHHHHHHHHHHHHHHHHHHHHHHHHHHHHHHHHHHHHHHHHHHHHHHHHHHHHHHHHHHHH</f>
        <v>#NAME?</v>
      </c>
      <c r="D13" s="6">
        <v>96</v>
      </c>
      <c r="E13" s="6">
        <v>36</v>
      </c>
      <c r="F13" s="6">
        <v>60</v>
      </c>
      <c r="G13" s="6">
        <v>0.375</v>
      </c>
    </row>
    <row r="14" spans="1:7" x14ac:dyDescent="0.25">
      <c r="A14" s="6">
        <v>13</v>
      </c>
      <c r="B14" s="6" t="s">
        <v>1525</v>
      </c>
      <c r="C14" s="6" t="s">
        <v>1331</v>
      </c>
      <c r="D14" s="6">
        <v>304</v>
      </c>
      <c r="E14" s="6">
        <v>160</v>
      </c>
      <c r="F14" s="6">
        <v>144</v>
      </c>
      <c r="G14" s="6">
        <v>0.52631578947368396</v>
      </c>
    </row>
    <row r="15" spans="1:7" x14ac:dyDescent="0.25">
      <c r="A15" s="6">
        <v>14</v>
      </c>
      <c r="B15" s="6" t="s">
        <v>2001</v>
      </c>
      <c r="C15" s="6" t="e">
        <f>--------------HHHHHHHHHHHHHHHHHHHHHHHHHHHHHHHHHHHHHHHHHHHHHHHHHHHH</f>
        <v>#NAME?</v>
      </c>
      <c r="D15" s="6">
        <v>66</v>
      </c>
      <c r="E15" s="6">
        <v>23</v>
      </c>
      <c r="F15" s="6">
        <v>43</v>
      </c>
      <c r="G15" s="6">
        <v>0.34848484848484901</v>
      </c>
    </row>
    <row r="16" spans="1:7" x14ac:dyDescent="0.25">
      <c r="A16" s="6">
        <v>15</v>
      </c>
      <c r="B16" s="6" t="s">
        <v>1635</v>
      </c>
      <c r="C16" s="6" t="s">
        <v>1636</v>
      </c>
      <c r="D16" s="6">
        <v>562</v>
      </c>
      <c r="E16" s="6">
        <v>266</v>
      </c>
      <c r="F16" s="6">
        <v>296</v>
      </c>
      <c r="G16" s="6">
        <v>0.47330960854092502</v>
      </c>
    </row>
    <row r="17" spans="1:7" x14ac:dyDescent="0.25">
      <c r="A17" s="6">
        <v>16</v>
      </c>
      <c r="B17" s="6" t="s">
        <v>1543</v>
      </c>
      <c r="C17" s="6" t="e">
        <f>---HHHHHHHHHHHHHHHHHHHHHHHHHHHHHHHHHHHHHHHHHHHHHHHHHHHHHHHHHHHHHHHHHHHHHHHHHHHHHHHHHHHHHHHHHHHHHHHHHHHHHHHHHHHHHHHHHHHHHHHHHHHHHHHHHHHHHHHHHHHHHHHH-------------------------------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7" s="6">
        <v>420</v>
      </c>
      <c r="E17" s="6">
        <v>249</v>
      </c>
      <c r="F17" s="6">
        <v>171</v>
      </c>
      <c r="G17" s="6">
        <v>0.59285714285714297</v>
      </c>
    </row>
    <row r="18" spans="1:7" x14ac:dyDescent="0.25">
      <c r="A18" s="6">
        <v>17</v>
      </c>
      <c r="B18" s="6" t="s">
        <v>1528</v>
      </c>
      <c r="C18" s="6" t="s">
        <v>1529</v>
      </c>
      <c r="D18" s="6">
        <v>235</v>
      </c>
      <c r="E18" s="6">
        <v>113</v>
      </c>
      <c r="F18" s="6">
        <v>122</v>
      </c>
      <c r="G18" s="6">
        <v>0.48085106382978698</v>
      </c>
    </row>
    <row r="19" spans="1:7" x14ac:dyDescent="0.25">
      <c r="A19" s="6">
        <v>18</v>
      </c>
      <c r="B19" s="6" t="s">
        <v>1441</v>
      </c>
      <c r="C19" s="6" t="e">
        <f>------------------HHHHHHHHHHHHHHHHHHHHHHHHHHHHHHHHHHHHHHHHHHHHHHHHHHHHHHHHHHHHHHHHHHHHHHHHHHHHHHHHHHHHHHHHHHHHHHHHHHHHHHHHHHHHHHHHHHHHHHHHHHHHHHHHHHHHHHHHHHHHHHHHHHHHHHHHHHHHHHHHHHHHHHHHHHHHHHHHHHHHHHHHHHHHHHHHHHHHHHHHHHHHHHHHHHHHHHHHHHHHHHHHHHHHHHHHHHHHHHHHHHHHHHHH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9" s="6">
        <v>266</v>
      </c>
      <c r="E19" s="6">
        <v>97</v>
      </c>
      <c r="F19" s="6">
        <v>169</v>
      </c>
      <c r="G19" s="6">
        <v>0.36466165413533802</v>
      </c>
    </row>
    <row r="20" spans="1:7" x14ac:dyDescent="0.25">
      <c r="A20" s="6">
        <v>19</v>
      </c>
      <c r="B20" s="6" t="s">
        <v>2481</v>
      </c>
      <c r="C20" s="6" t="s">
        <v>2539</v>
      </c>
      <c r="D20" s="6">
        <v>133</v>
      </c>
      <c r="E20" s="6">
        <v>46</v>
      </c>
      <c r="F20" s="6">
        <v>87</v>
      </c>
      <c r="G20" s="6">
        <v>0.34586466165413499</v>
      </c>
    </row>
    <row r="21" spans="1:7" x14ac:dyDescent="0.25">
      <c r="A21" s="6">
        <v>20</v>
      </c>
      <c r="B21" s="6" t="s">
        <v>2450</v>
      </c>
      <c r="C21" s="6" t="s">
        <v>1641</v>
      </c>
      <c r="D21" s="6">
        <v>239</v>
      </c>
      <c r="E21" s="6">
        <v>98</v>
      </c>
      <c r="F21" s="6">
        <v>141</v>
      </c>
      <c r="G21" s="6">
        <v>0.410041841004184</v>
      </c>
    </row>
    <row r="22" spans="1:7" x14ac:dyDescent="0.25">
      <c r="A22" s="6">
        <v>21</v>
      </c>
      <c r="B22" s="6" t="s">
        <v>2341</v>
      </c>
      <c r="C22" s="6" t="e">
        <f>----------EEEE--------------------EEEEEEEEEEEEEEEEEEEEEEEE</f>
        <v>#NAME?</v>
      </c>
      <c r="D22" s="6">
        <v>58</v>
      </c>
      <c r="E22" s="6">
        <v>35</v>
      </c>
      <c r="F22" s="6">
        <v>23</v>
      </c>
      <c r="G22" s="6">
        <v>0.60344827586206895</v>
      </c>
    </row>
    <row r="23" spans="1:7" x14ac:dyDescent="0.25">
      <c r="A23" s="6">
        <v>22</v>
      </c>
      <c r="B23" s="6" t="s">
        <v>2060</v>
      </c>
      <c r="C23" s="6" t="e">
        <f>---------------HHHHHHHHHHHHHHHHHHHHHHHHHHHHHHHHHHHHHHHHHHHHHHHHHHHHHHHHHHHHHHHHHHHHHHHHHHHHHHHHHHHHHHHHHHHHHHHHHHHHHHHHHHHHHHHHHHHHHHHHHHHHHHHHHHHHHHHHHHHHHHHHHHHHHHHHHHHHHHHHHHHHHHHHHHHHHHHHHHHHHHHHHHHHHHHHHHHHHHHHHHHHHHHHHHHHHHHHHHHHHHHHHHHHHHHHHHHHHHHH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3" s="6">
        <v>255</v>
      </c>
      <c r="E23" s="6">
        <v>61</v>
      </c>
      <c r="F23" s="6">
        <v>194</v>
      </c>
      <c r="G23" s="6">
        <v>0.23921568627451001</v>
      </c>
    </row>
    <row r="24" spans="1:7" x14ac:dyDescent="0.25">
      <c r="A24" s="6">
        <v>23</v>
      </c>
      <c r="B24" s="6" t="s">
        <v>1429</v>
      </c>
      <c r="C24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24" s="6">
        <v>439</v>
      </c>
      <c r="E24" s="6">
        <v>131</v>
      </c>
      <c r="F24" s="6">
        <v>308</v>
      </c>
      <c r="G24" s="6">
        <v>0.298405466970387</v>
      </c>
    </row>
    <row r="25" spans="1:7" x14ac:dyDescent="0.25">
      <c r="A25" s="6">
        <v>24</v>
      </c>
      <c r="B25" s="6" t="s">
        <v>2362</v>
      </c>
      <c r="C25" s="6" t="e">
        <f>-HHHHHHHHHHHHHHHHHHHHHHHHHHHHHHHHHHHHHH---------------HHHHHHHHHHHHHHHHHHHHHHHHHHHHHHHHHHHHHHHHHHHHHHHHHHHH</f>
        <v>#NAME?</v>
      </c>
      <c r="D25" s="6">
        <v>106</v>
      </c>
      <c r="E25" s="6">
        <v>38</v>
      </c>
      <c r="F25" s="6">
        <v>68</v>
      </c>
      <c r="G25" s="6">
        <v>0.35849056603773599</v>
      </c>
    </row>
    <row r="26" spans="1:7" x14ac:dyDescent="0.25">
      <c r="A26" s="6">
        <v>25</v>
      </c>
      <c r="B26" s="6" t="s">
        <v>2050</v>
      </c>
      <c r="C26" s="6" t="e">
        <f>-HHHHHHHHHHHHHHHHHHHHHHHHHHHHHHHHHHHHHHHHHHHHHHHHHHHHHHHHHHHHHHHHHHHHHHHHHHHHHHHHHHHHHHHHHHHHHHHHHHHHHHHHHHHHHHHHHHHHHHHHHHHHHHHHHHHHHHHHHHHHHHHHHHHHHHHHHHHHHHHHHHHHHHHHHHHHHHHHHHH-----------HHHHHHHHHHHHHHHHHHHHHHHHHHHHHHHHHHHHHHHHHHHHHHHHHHHHH---------------------------------HHHHHHHHHHHHHHHHHHHHHHHHHHHHHHHHHHHHHHHHHHHHHHHHHHHHHHHH</f>
        <v>#NAME?</v>
      </c>
      <c r="D26" s="6">
        <v>333</v>
      </c>
      <c r="E26" s="6">
        <v>109</v>
      </c>
      <c r="F26" s="6">
        <v>224</v>
      </c>
      <c r="G26" s="6">
        <v>0.327327327327327</v>
      </c>
    </row>
    <row r="27" spans="1:7" x14ac:dyDescent="0.25">
      <c r="A27" s="6">
        <v>26</v>
      </c>
      <c r="B27" s="6" t="s">
        <v>1750</v>
      </c>
      <c r="C27" s="6" t="e">
        <f>-------------------------------------HHHHHHHHHHHHHHHHHHHHHHHHHHHHHHHHHHHHHHHHHHHHHHHHHHHHHHHHHHHHHHHHHHHHHHHHHHHHHHHHHHHHHHHHHHHHHHHHHHHHHHHHHHHHHHHHHHHH----------------HHHHHHHHHHHHHHHHHHHHHHHHHHHHHHHHHHHHHHHHHHHHHHHHHHHHHHHHHHHHHHHHHHHHHHHHHHHHHHH</f>
        <v>#NAME?</v>
      </c>
      <c r="D27" s="6">
        <v>248</v>
      </c>
      <c r="E27" s="6">
        <v>73</v>
      </c>
      <c r="F27" s="6">
        <v>175</v>
      </c>
      <c r="G27" s="6">
        <v>0.29435483870967699</v>
      </c>
    </row>
    <row r="28" spans="1:7" x14ac:dyDescent="0.25">
      <c r="A28" s="6">
        <v>27</v>
      </c>
      <c r="B28" s="6" t="s">
        <v>2238</v>
      </c>
      <c r="C28" s="6" t="e">
        <f>-HHHHHHHHHHHHHHHHHHHHHHHHHHHHHHHHHHHHHHHHHHHHHHHHHHHHHHHHHHHHHHHHHHHHHHHHHHHHHHHHHHHHHHHHHHHHHH</f>
        <v>#NAME?</v>
      </c>
      <c r="D28" s="6">
        <v>95</v>
      </c>
      <c r="E28" s="6">
        <v>33</v>
      </c>
      <c r="F28" s="6">
        <v>62</v>
      </c>
      <c r="G28" s="6">
        <v>0.34736842105263199</v>
      </c>
    </row>
    <row r="29" spans="1:7" x14ac:dyDescent="0.25">
      <c r="A29" s="6">
        <v>28</v>
      </c>
      <c r="B29" s="6" t="s">
        <v>2410</v>
      </c>
      <c r="C29" s="6" t="e">
        <f>-------------HHHHHHHHHHHHHHHHHHHHHHHHHHHHHHHHHHHHHHHHHHHHHHHHHHHHHHHH--------------------HHHHHHHHHHHHHHHHHHHHHHHHHHHHHHHHHHHHHHHHHHHHHHHHHHHHHHHHHHHHHHHHHHHHHHHHHHHHHHHHHHHHHHHHHHHHHHHHHHHHHHHHHHHHHHHHHHHHHHHHHHHHHHHHHHHHHHHHHHHHHHHHHHHHHHHHHHHHHHHHH--------------------------------------HHHHHHHHHHHHHHHHHHHHHHHHHHHHHHHHH------------HHHHHHHHHHHH</f>
        <v>#NAME?</v>
      </c>
      <c r="D29" s="6">
        <v>345</v>
      </c>
      <c r="E29" s="6">
        <v>183</v>
      </c>
      <c r="F29" s="6">
        <v>162</v>
      </c>
      <c r="G29" s="6">
        <v>0.53043478260869603</v>
      </c>
    </row>
    <row r="30" spans="1:7" x14ac:dyDescent="0.25">
      <c r="A30" s="6">
        <v>29</v>
      </c>
      <c r="B30" s="6" t="s">
        <v>1819</v>
      </c>
      <c r="C30" s="6" t="e">
        <f>----------HHHHHHHHHHHHHHHHHHHHHHHHHHHHHHHHHHHHHHHHHHHHHHHHHH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30" s="6">
        <v>516</v>
      </c>
      <c r="E30" s="6">
        <v>249</v>
      </c>
      <c r="F30" s="6">
        <v>267</v>
      </c>
      <c r="G30" s="6">
        <v>0.48255813953488402</v>
      </c>
    </row>
    <row r="31" spans="1:7" x14ac:dyDescent="0.25">
      <c r="A31" s="6">
        <v>30</v>
      </c>
      <c r="B31" s="6" t="s">
        <v>1656</v>
      </c>
      <c r="C31" s="6" t="e">
        <f>--------------------------HHHHHHHHHHHHHHHHHHHHHHHHHHHHHHHHHHHHHHHHHHHHHHHHHHHHHHHHHHHHHHHHHHHHHHHHHHHHHHHHHHHHHHHHHHHHHHHHHHHHHHHHHHHHHHHHHHHHHHHHHHHHHHHHHHHHHHHHHHHHHHHHHHHHHHHHHHHHHHHHHHHHHHHHHHHHHHHHHHHHH-----EEEEEE--------HHHHHHHHHHHHHHHHHHHHHHHHHHHHHHHHHHHHHHHHHHHHHHHHHHHHHHHHHHHHHHHHHHHHHHHHHHHHHHHHHHHHHHHHHHHHHHHHHHHHHHHHHHHHHHHHHHHHHHHHHHHHHHHHHHHHHHHHHHHHHHHHHHHHHHHHHHHHHHHHHHHHHHHHHHHHHHHHHHHHHHHHHHHHHHHHHHHHHHHHHHHHHHHHHHHHHHHHHHHHHHHHHHHHHHHHHHHHHHHHHHHHHHHHH----------------HHHHHHHHHHHHHHHHHHHHHHHHHH</f>
        <v>#NAME?</v>
      </c>
      <c r="D31" s="6">
        <v>517</v>
      </c>
      <c r="E31" s="6">
        <v>240</v>
      </c>
      <c r="F31" s="6">
        <v>277</v>
      </c>
      <c r="G31" s="6">
        <v>0.46421663442939998</v>
      </c>
    </row>
    <row r="32" spans="1:7" x14ac:dyDescent="0.25">
      <c r="A32" s="6">
        <v>31</v>
      </c>
      <c r="B32" s="6" t="s">
        <v>1906</v>
      </c>
      <c r="C32" s="6" t="s">
        <v>7</v>
      </c>
      <c r="D32" s="6">
        <v>422</v>
      </c>
      <c r="E32" s="6">
        <v>138</v>
      </c>
      <c r="F32" s="6">
        <v>284</v>
      </c>
      <c r="G32" s="6">
        <v>0.327014218009479</v>
      </c>
    </row>
    <row r="33" spans="1:7" x14ac:dyDescent="0.25">
      <c r="A33" s="6">
        <v>32</v>
      </c>
      <c r="B33" s="6" t="s">
        <v>2459</v>
      </c>
      <c r="C33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33" s="6">
        <v>254</v>
      </c>
      <c r="E33" s="6">
        <v>83</v>
      </c>
      <c r="F33" s="6">
        <v>171</v>
      </c>
      <c r="G33" s="6">
        <v>0.32677165354330701</v>
      </c>
    </row>
    <row r="34" spans="1:7" x14ac:dyDescent="0.25">
      <c r="A34" s="6">
        <v>33</v>
      </c>
      <c r="B34" s="6" t="s">
        <v>1964</v>
      </c>
      <c r="C34" s="6" t="s">
        <v>1965</v>
      </c>
      <c r="D34" s="6">
        <v>473</v>
      </c>
      <c r="E34" s="6">
        <v>167</v>
      </c>
      <c r="F34" s="6">
        <v>306</v>
      </c>
      <c r="G34" s="6">
        <v>0.35306553911205102</v>
      </c>
    </row>
    <row r="35" spans="1:7" x14ac:dyDescent="0.25">
      <c r="A35" s="6">
        <v>34</v>
      </c>
      <c r="B35" s="6" t="s">
        <v>2383</v>
      </c>
      <c r="C35" s="6" t="s">
        <v>539</v>
      </c>
      <c r="D35" s="6">
        <v>611</v>
      </c>
      <c r="E35" s="6">
        <v>395</v>
      </c>
      <c r="F35" s="6">
        <v>216</v>
      </c>
      <c r="G35" s="6">
        <v>0.646481178396072</v>
      </c>
    </row>
    <row r="36" spans="1:7" x14ac:dyDescent="0.25">
      <c r="A36" s="6">
        <v>35</v>
      </c>
      <c r="B36" s="6" t="s">
        <v>2219</v>
      </c>
      <c r="C36" s="6" t="e">
        <f>-----EEEEEEEEE-----------HHHHHHHHHHHHHHHHHHHHHHHHHHHHHHHHHHHHHHHHHHHHHHHHHHHHHHHHHHHHHHHHHHHHHHHHHHHHHHHHHHHHHHHHHHHHHHHHHHHHHHHHHHHH</f>
        <v>#NAME?</v>
      </c>
      <c r="D36" s="6">
        <v>133</v>
      </c>
      <c r="E36" s="6">
        <v>48</v>
      </c>
      <c r="F36" s="6">
        <v>85</v>
      </c>
      <c r="G36" s="6">
        <v>0.360902255639098</v>
      </c>
    </row>
    <row r="37" spans="1:7" x14ac:dyDescent="0.25">
      <c r="A37" s="6">
        <v>36</v>
      </c>
      <c r="B37" s="6" t="s">
        <v>1867</v>
      </c>
      <c r="C37" s="6" t="e">
        <f>-HHHHHHHHHHHHHHHHHHHHHHHHHHHHHHHHHHHHHHHHHHHHHHHHHHHHHHHHHHHHHHHHHHHHHHHHHHHHHHHHHHHHHHHHHHHHHHHHHHH-------HHHHHHHHHHHHHHHHHHHHHHHHHHHHHHHHHHHHHHHHHHHHHHHHHHHHHHHHHHHHHHHHHHHHHH</f>
        <v>#NAME?</v>
      </c>
      <c r="D37" s="6">
        <v>177</v>
      </c>
      <c r="E37" s="6">
        <v>70</v>
      </c>
      <c r="F37" s="6">
        <v>107</v>
      </c>
      <c r="G37" s="6">
        <v>0.39548022598870097</v>
      </c>
    </row>
    <row r="38" spans="1:7" x14ac:dyDescent="0.25">
      <c r="A38" s="6">
        <v>37</v>
      </c>
      <c r="B38" s="6" t="s">
        <v>2078</v>
      </c>
      <c r="C38" s="6" t="s">
        <v>1573</v>
      </c>
      <c r="D38" s="6">
        <v>344</v>
      </c>
      <c r="E38" s="6">
        <v>129</v>
      </c>
      <c r="F38" s="6">
        <v>215</v>
      </c>
      <c r="G38" s="6">
        <v>0.375</v>
      </c>
    </row>
    <row r="39" spans="1:7" x14ac:dyDescent="0.25">
      <c r="A39" s="6">
        <v>38</v>
      </c>
      <c r="B39" s="6" t="s">
        <v>2388</v>
      </c>
      <c r="C39" s="6" t="e">
        <f>-HHHHHHHHHHHHHHHHHHHHHHHHHHHHHHHHHHHHHHHHHHHHHHHHHHHHHHHHHHHHHHHHHHHHHHHHHHHHHHHHHHHHHHHHHHHHHHHHHHHHHHHHHHHHHHHHHHHHHHHHHHHHHHHHHHHHHHHHHHHHHHHHHHHHHHHHHHHHHHHHHHHHHHHHHHHHHHHHHHHHHHHHHHHHHH</f>
        <v>#NAME?</v>
      </c>
      <c r="D39" s="6">
        <v>191</v>
      </c>
      <c r="E39" s="6">
        <v>52</v>
      </c>
      <c r="F39" s="6">
        <v>139</v>
      </c>
      <c r="G39" s="6">
        <v>0.27225130890052401</v>
      </c>
    </row>
    <row r="40" spans="1:7" x14ac:dyDescent="0.25">
      <c r="A40" s="6">
        <v>39</v>
      </c>
      <c r="B40" s="6" t="s">
        <v>1881</v>
      </c>
      <c r="C40" s="6" t="s">
        <v>2127</v>
      </c>
      <c r="D40" s="6">
        <v>259</v>
      </c>
      <c r="E40" s="6">
        <v>130</v>
      </c>
      <c r="F40" s="6">
        <v>129</v>
      </c>
      <c r="G40" s="6">
        <v>0.50193050193050204</v>
      </c>
    </row>
    <row r="41" spans="1:7" x14ac:dyDescent="0.25">
      <c r="A41" s="6">
        <v>40</v>
      </c>
      <c r="B41" s="6" t="s">
        <v>1500</v>
      </c>
      <c r="C41" s="6" t="e">
        <f>--HHHHHHHHHHHHHHHHHHHHHHHHHHHHHHHHHHHHHHHHHHHHHHHHHHHHHHHHHHHHHHHHHHH</f>
        <v>#NAME?</v>
      </c>
      <c r="D41" s="6">
        <v>69</v>
      </c>
      <c r="E41" s="6">
        <v>17</v>
      </c>
      <c r="F41" s="6">
        <v>52</v>
      </c>
      <c r="G41" s="6">
        <v>0.24637681159420299</v>
      </c>
    </row>
    <row r="42" spans="1:7" x14ac:dyDescent="0.25">
      <c r="A42" s="6">
        <v>41</v>
      </c>
      <c r="B42" s="6" t="s">
        <v>1394</v>
      </c>
      <c r="C42" s="6" t="s">
        <v>274</v>
      </c>
      <c r="D42" s="6">
        <v>315</v>
      </c>
      <c r="E42" s="6">
        <v>49</v>
      </c>
      <c r="F42" s="6">
        <v>266</v>
      </c>
      <c r="G42" s="6">
        <v>0.155555555555556</v>
      </c>
    </row>
    <row r="43" spans="1:7" x14ac:dyDescent="0.25">
      <c r="A43" s="6">
        <v>42</v>
      </c>
      <c r="B43" s="6" t="s">
        <v>2177</v>
      </c>
      <c r="C43" s="6" t="e">
        <f>-HHHHHHHHHHHHHHHHHHHHHHHHHHHHHHHHHHHHHHHHHHHHHHHHHHHHHHHHHHHHHHHHHHHHHHHHHHHHHHHHHHHHHHHHHHHHHHHHHHHHHHHHH--------------------------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43" s="6">
        <v>376</v>
      </c>
      <c r="E43" s="6">
        <v>242</v>
      </c>
      <c r="F43" s="6">
        <v>134</v>
      </c>
      <c r="G43" s="6">
        <v>0.64361702127659604</v>
      </c>
    </row>
    <row r="44" spans="1:7" x14ac:dyDescent="0.25">
      <c r="A44" s="6">
        <v>43</v>
      </c>
      <c r="B44" s="6" t="s">
        <v>1679</v>
      </c>
      <c r="C44" s="6" t="e">
        <f>---EEEEEEEEEEE--------HHHH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HHHHHHHHHHHHHHHHHHHHHHHHHHHHHHHHHHHHHHHHHHHHHHHHHHHHHHHHHHHHHHHHHHHHHHHHHHHHHHHHHHHHHHHHHHHHHHHHHHHHHHHHHHHHHHHHHHHHHHHHHHHHHHHHHHHHHHHHHHHHHHHHHHHHHHHHHHHHHHHHHHHHHHHHHHHHHHHHHHHHHHHHHHHHHHHH</f>
        <v>#NAME?</v>
      </c>
      <c r="D44" s="6">
        <v>500</v>
      </c>
      <c r="E44" s="6">
        <v>291</v>
      </c>
      <c r="F44" s="6">
        <v>209</v>
      </c>
      <c r="G44" s="6">
        <v>0.58199999999999996</v>
      </c>
    </row>
    <row r="45" spans="1:7" x14ac:dyDescent="0.25">
      <c r="A45" s="6">
        <v>44</v>
      </c>
      <c r="B45" s="6" t="s">
        <v>1997</v>
      </c>
      <c r="C45" s="6" t="s">
        <v>274</v>
      </c>
      <c r="D45" s="6">
        <v>315</v>
      </c>
      <c r="E45" s="6">
        <v>53</v>
      </c>
      <c r="F45" s="6">
        <v>262</v>
      </c>
      <c r="G45" s="6">
        <v>0.16825396825396799</v>
      </c>
    </row>
    <row r="46" spans="1:7" x14ac:dyDescent="0.25">
      <c r="A46" s="6">
        <v>45</v>
      </c>
      <c r="B46" s="6" t="s">
        <v>2465</v>
      </c>
      <c r="C46" s="6" t="e">
        <f>--HHHHHHHHHHHHHHHHHHHHHHHHHHHHHHHHHHHHHHHHHHHHHHHHHHHHHHHHHHHHHHHHHHHHHHHHHHHHHHHHHHHHHHHHHHHHHHHHHHHHHHHHHHHHHHHHHHHHHHHHHHH----------HHHHHHHHHHHHHHHHHHHHHHHHHHHHHHHHHHHHHH-------------HHHHHHHHHHHHHHHHHHHHHHHHHHHHHHHHHHHHHHHHHHHHHHHHHHHHHHHHHHHHHHHHHHHHHHHHHHHHHHHHHHHHHHHHHHHHHHHHHHHHHHHHHHHHHHHHHHHHHHHHHHHHHHHHHHHHHHHHHHHHHHHHHHHHHHHHHHHHHHHHHHHHHHHHHHHHHHHHHHHHHHHHHHHHHHHHHHHHHHHHH</f>
        <v>#NAME?</v>
      </c>
      <c r="D46" s="6">
        <v>387</v>
      </c>
      <c r="E46" s="6">
        <v>243</v>
      </c>
      <c r="F46" s="6">
        <v>144</v>
      </c>
      <c r="G46" s="6">
        <v>0.62790697674418605</v>
      </c>
    </row>
    <row r="47" spans="1:7" x14ac:dyDescent="0.25">
      <c r="A47" s="6">
        <v>46</v>
      </c>
      <c r="B47" s="6" t="s">
        <v>1763</v>
      </c>
      <c r="C47" s="6" t="e">
        <f>--------HHHHHHHHHHHHHHHHHHHHHHHHHHHHHHHHHHHHHHHHHHHHHHHHHHHHHHHHHHHHHHHHHHHHHHHHHHHHHHHHHHHHHHHHHHHHHHHHHHHHHHHHHHHHHHHHHHHHHHHHHHHHHHHHHHHHHHHHHHHHHHHHHHHHHHHHHHHHHHHHHH</f>
        <v>#NAME?</v>
      </c>
      <c r="D47" s="6">
        <v>170</v>
      </c>
      <c r="E47" s="6">
        <v>40</v>
      </c>
      <c r="F47" s="6">
        <v>130</v>
      </c>
      <c r="G47" s="6">
        <v>0.23529411764705899</v>
      </c>
    </row>
    <row r="48" spans="1:7" x14ac:dyDescent="0.25">
      <c r="A48" s="6">
        <v>47</v>
      </c>
      <c r="B48" s="6" t="s">
        <v>1660</v>
      </c>
      <c r="C48" s="6" t="e">
        <f>---EEEEEEEEE-------------------HHHHHHHHHHHHHHHHHHHHHHHHHHHHHHHHHHHHHHHHHHHHHHHHHHHHHHHHHHHHHHHHHHHHHHHHHHHHHHHHHHHHHHHHHHHHHHHHHHHHHHHHHHHHHHHHHHHH</f>
        <v>#NAME?</v>
      </c>
      <c r="D48" s="6">
        <v>147</v>
      </c>
      <c r="E48" s="6">
        <v>71</v>
      </c>
      <c r="F48" s="6">
        <v>76</v>
      </c>
      <c r="G48" s="6">
        <v>0.48299319727891199</v>
      </c>
    </row>
    <row r="49" spans="1:7" x14ac:dyDescent="0.25">
      <c r="A49" s="6">
        <v>48</v>
      </c>
      <c r="B49" s="6" t="s">
        <v>1546</v>
      </c>
      <c r="C49" s="6" t="e">
        <f>--HHHHHHHHHHHHHHHHHHHHHHHHHHHHHHHHHHHHHHHHHHHHHHHHHHHHHHHHHHHHHHHHHHHHHHHHHHH--------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49" s="6">
        <v>329</v>
      </c>
      <c r="E49" s="6">
        <v>181</v>
      </c>
      <c r="F49" s="6">
        <v>148</v>
      </c>
      <c r="G49" s="6">
        <v>0.55015197568389096</v>
      </c>
    </row>
    <row r="50" spans="1:7" x14ac:dyDescent="0.25">
      <c r="A50" s="6">
        <v>49</v>
      </c>
      <c r="B50" s="6" t="s">
        <v>1367</v>
      </c>
      <c r="C50" s="6" t="e">
        <f>---------HHHHHHHHHHHHHHHHHHHHHHHHHHHHHHHHHHHHHHHHHHHHHHHHHHHHHHHHHHHHHHHHHHHHHHHHHHHHHHHHHHHHH</f>
        <v>#NAME?</v>
      </c>
      <c r="D50" s="6">
        <v>94</v>
      </c>
      <c r="E50" s="6">
        <v>40</v>
      </c>
      <c r="F50" s="6">
        <v>54</v>
      </c>
      <c r="G50" s="6">
        <v>0.42553191489361702</v>
      </c>
    </row>
    <row r="51" spans="1:7" x14ac:dyDescent="0.25">
      <c r="A51" s="6">
        <v>50</v>
      </c>
      <c r="B51" s="6" t="s">
        <v>2097</v>
      </c>
      <c r="C51" s="6" t="s">
        <v>88</v>
      </c>
      <c r="D51" s="6">
        <v>386</v>
      </c>
      <c r="E51" s="6">
        <v>286</v>
      </c>
      <c r="F51" s="6">
        <v>100</v>
      </c>
      <c r="G51" s="6">
        <v>0.74093264248704704</v>
      </c>
    </row>
    <row r="52" spans="1:7" x14ac:dyDescent="0.25">
      <c r="A52" s="6">
        <v>51</v>
      </c>
      <c r="B52" s="6" t="s">
        <v>1309</v>
      </c>
      <c r="C52" s="6" t="e">
        <f>---HHHHHHHHHHHHHHHHHHHHHHHHHH-------------------------------HHHHHHHHHHHHHHHHHHHHHHHHHHHHHHHHHHHHHHHHHHHHHHHHHHHHHH----------------HHHHHHHHHHHHHHHHHHHHHHHHHHHHHHHHHHHHHHHHHHHHHHHHHHHHHHHHHHHHHHHHHHHHHHHHHHHHHHHHHHHHHHHHHHHHHHHHHHHHHHHHHHHHHHHHHHHHHHHHHHHHHHHHHHHHHHHHHHHHHHHHHHHHHHHHHHHHHHHHHHHHHHHHHHHHH</f>
        <v>#NAME?</v>
      </c>
      <c r="D52" s="6">
        <v>303</v>
      </c>
      <c r="E52" s="6">
        <v>217</v>
      </c>
      <c r="F52" s="6">
        <v>86</v>
      </c>
      <c r="G52" s="6">
        <v>0.71617161716171596</v>
      </c>
    </row>
    <row r="53" spans="1:7" x14ac:dyDescent="0.25">
      <c r="A53" s="6">
        <v>52</v>
      </c>
      <c r="B53" s="6" t="s">
        <v>2021</v>
      </c>
      <c r="C53" s="6" t="s">
        <v>7</v>
      </c>
      <c r="D53" s="6">
        <v>308</v>
      </c>
      <c r="E53" s="6">
        <v>93</v>
      </c>
      <c r="F53" s="6">
        <v>215</v>
      </c>
      <c r="G53" s="6">
        <v>0.30194805194805202</v>
      </c>
    </row>
    <row r="54" spans="1:7" x14ac:dyDescent="0.25">
      <c r="A54" s="6">
        <v>53</v>
      </c>
      <c r="B54" s="6" t="s">
        <v>2391</v>
      </c>
      <c r="C54" s="6" t="e">
        <f>---HHHHHHHHHHHHHHHHHHHHHHHHHHHHHHHHHHHHHHHHHHHHHHHHHHHHHHHHHHHHHHHHHHHHHHHHHHHHHHHHHHHHHHHHHHHHHHHHHHHHHHHHHH</f>
        <v>#NAME?</v>
      </c>
      <c r="D54" s="6">
        <v>109</v>
      </c>
      <c r="E54" s="6">
        <v>52</v>
      </c>
      <c r="F54" s="6">
        <v>57</v>
      </c>
      <c r="G54" s="6">
        <v>0.47706422018348599</v>
      </c>
    </row>
    <row r="55" spans="1:7" x14ac:dyDescent="0.25">
      <c r="A55" s="6">
        <v>54</v>
      </c>
      <c r="B55" s="6" t="s">
        <v>2110</v>
      </c>
      <c r="C55" s="6" t="e">
        <f>----HHHHHHHHHHHHHHHHHHHHHHHHHHHHHHHHHHHHHHHHHHHHHHHHHHHHHHHHHHHHHHHHHHHHHHHHHHHHHHHHHHHHHHHHHHHHHHHHHHHHHHHHHHHHHHHHHHHHHHHHHH------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55" s="6">
        <v>379</v>
      </c>
      <c r="E55" s="6">
        <v>230</v>
      </c>
      <c r="F55" s="6">
        <v>149</v>
      </c>
      <c r="G55" s="6">
        <v>0.60686015831134599</v>
      </c>
    </row>
    <row r="56" spans="1:7" x14ac:dyDescent="0.25">
      <c r="A56" s="6">
        <v>55</v>
      </c>
      <c r="B56" s="6" t="s">
        <v>1926</v>
      </c>
      <c r="C56" s="6" t="s">
        <v>1927</v>
      </c>
      <c r="D56" s="6">
        <v>229</v>
      </c>
      <c r="E56" s="6">
        <v>106</v>
      </c>
      <c r="F56" s="6">
        <v>123</v>
      </c>
      <c r="G56" s="6">
        <v>0.46288209606986902</v>
      </c>
    </row>
    <row r="57" spans="1:7" x14ac:dyDescent="0.25">
      <c r="A57" s="6">
        <v>56</v>
      </c>
      <c r="B57" s="6" t="s">
        <v>1918</v>
      </c>
      <c r="C57" s="6" t="e">
        <f>---HHHHHHHHHHHHHHHHHHHHHHHHHHHHHHHHHHHHHHHH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</f>
        <v>#NAME?</v>
      </c>
      <c r="D57" s="6">
        <v>345</v>
      </c>
      <c r="E57" s="6">
        <v>85</v>
      </c>
      <c r="F57" s="6">
        <v>260</v>
      </c>
      <c r="G57" s="6">
        <v>0.24637681159420299</v>
      </c>
    </row>
    <row r="58" spans="1:7" x14ac:dyDescent="0.25">
      <c r="A58" s="6">
        <v>57</v>
      </c>
      <c r="B58" s="6" t="s">
        <v>1581</v>
      </c>
      <c r="C58" s="6" t="s">
        <v>1582</v>
      </c>
      <c r="D58" s="6">
        <v>159</v>
      </c>
      <c r="E58" s="6">
        <v>47</v>
      </c>
      <c r="F58" s="6">
        <v>112</v>
      </c>
      <c r="G58" s="6">
        <v>0.29559748427672999</v>
      </c>
    </row>
    <row r="59" spans="1:7" x14ac:dyDescent="0.25">
      <c r="A59" s="6">
        <v>58</v>
      </c>
      <c r="B59" s="6" t="s">
        <v>1854</v>
      </c>
      <c r="C59" s="6" t="e">
        <f>----------------------HHHHHHHHHHHHHHHHHHHHHHHHHHHHHHHHHHHHHHHHHHHHHHHHHHHHHHHHHHHHHHHHHHHHHHHHHHHHHHHHHHHHHHHHHHH-----------------------------EEEEEE---HHHHHHHHHHHHHHHHHHHHHHHHHHHHHHHHHHHHHHHHHHHHHHHHHHHHHHHHHHHHHHHHHHHHHHHHHHHHHHHHHHHHHHHHHHHHHHHHHHHHHHHHHHHHH</f>
        <v>#NAME?</v>
      </c>
      <c r="D59" s="6">
        <v>260</v>
      </c>
      <c r="E59" s="6">
        <v>128</v>
      </c>
      <c r="F59" s="6">
        <v>132</v>
      </c>
      <c r="G59" s="6">
        <v>0.492307692307692</v>
      </c>
    </row>
    <row r="60" spans="1:7" x14ac:dyDescent="0.25">
      <c r="A60" s="6">
        <v>59</v>
      </c>
      <c r="B60" s="6" t="s">
        <v>1369</v>
      </c>
      <c r="C60" s="6" t="e">
        <f>------------HHHHHHHHHHHHHHHHHHHHHHHHHHHHHHHHHHHHHHHHHHHHHHHHHHHHHHHHHHHHHHHHHHHHHHHHHHHHHHHHHHHHHHHHHHHHHHHHHHHHHHHHHHHHHHHHHHHHHHHHHHHHH</f>
        <v>#NAME?</v>
      </c>
      <c r="D60" s="6">
        <v>137</v>
      </c>
      <c r="E60" s="6">
        <v>65</v>
      </c>
      <c r="F60" s="6">
        <v>72</v>
      </c>
      <c r="G60" s="6">
        <v>0.47445255474452602</v>
      </c>
    </row>
    <row r="61" spans="1:7" x14ac:dyDescent="0.25">
      <c r="A61" s="6">
        <v>60</v>
      </c>
      <c r="B61" s="6" t="s">
        <v>2176</v>
      </c>
      <c r="C61" s="6" t="e">
        <f>--------HHHHHHHHHHHHHHHHHHHHHHHHHHHHHHHHHHHHHHHHHHHHHHHHHHHHHHHHHHHHHHHHHHHHHHHHHHHHHHHHHHHHHHHHHHHHHHHHHHHHHHHHHHHHHHHHHHHHHHHHHHHHHHHHHHHHHHHHHHHHHHHHHHHHHHHHHHHHHHHHHHHHHHHHHHHHHHHHHHHHHHHHHHHHHHHHHHHHHHHHHHHHHHHHHHHHHHHHHHHHHHHHHHHHHHHHHHHHHHHHHHHHHHHHHHHHH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61" s="6">
        <v>261</v>
      </c>
      <c r="E61" s="6">
        <v>133</v>
      </c>
      <c r="F61" s="6">
        <v>128</v>
      </c>
      <c r="G61" s="6">
        <v>0.50957854406130298</v>
      </c>
    </row>
    <row r="62" spans="1:7" x14ac:dyDescent="0.25">
      <c r="A62" s="6">
        <v>61</v>
      </c>
      <c r="B62" s="6" t="s">
        <v>1520</v>
      </c>
      <c r="C62" s="6" t="s">
        <v>88</v>
      </c>
      <c r="D62" s="6">
        <v>397</v>
      </c>
      <c r="E62" s="6">
        <v>245</v>
      </c>
      <c r="F62" s="6">
        <v>152</v>
      </c>
      <c r="G62" s="6">
        <v>0.61712846347607098</v>
      </c>
    </row>
    <row r="63" spans="1:7" x14ac:dyDescent="0.25">
      <c r="A63" s="6">
        <v>62</v>
      </c>
      <c r="B63" s="6" t="s">
        <v>2432</v>
      </c>
      <c r="C63" s="6" t="e">
        <f>-HHHHHHHHHHHHHHHHHHHHHHHHHHHHHHHHHHHHHHHHHHHHHHHHHHHHHHHHHHHHHHHHHHHHHHHHHHHHHHHHHHHHHHHHHHHHHHHHHHHH</f>
        <v>#NAME?</v>
      </c>
      <c r="D63" s="6">
        <v>101</v>
      </c>
      <c r="E63" s="6">
        <v>29</v>
      </c>
      <c r="F63" s="6">
        <v>72</v>
      </c>
      <c r="G63" s="6">
        <v>0.287128712871287</v>
      </c>
    </row>
    <row r="64" spans="1:7" x14ac:dyDescent="0.25">
      <c r="A64" s="6">
        <v>63</v>
      </c>
      <c r="B64" s="6" t="s">
        <v>1298</v>
      </c>
      <c r="C64" s="6" t="s">
        <v>1299</v>
      </c>
      <c r="D64" s="6">
        <v>510</v>
      </c>
      <c r="E64" s="6">
        <v>356</v>
      </c>
      <c r="F64" s="6">
        <v>154</v>
      </c>
      <c r="G64" s="6">
        <v>0.69803921568627403</v>
      </c>
    </row>
    <row r="65" spans="1:7" x14ac:dyDescent="0.25">
      <c r="A65" s="6">
        <v>64</v>
      </c>
      <c r="B65" s="6" t="s">
        <v>1357</v>
      </c>
      <c r="C65" s="6" t="e">
        <f>-------------HHHHHHHHHHHHHHHHHHHHHHHHHHHHHHHHHHHHHHHHHHHHHHHHHHHHHHHHHHHHHHHHHHHHHHHHHHHHHHHHHHHHHHHHHHHHHHHHHHHHHHHHHHHHHHHHHHHH-------------HHHHHHHHHHHHHHHHHHHHHHHHHHHHHHHHHHHHHHHHHHHHHHHHHHHHHHHHHHHHHHHHHHHHHHHHHHHHHHHHHHHHHHHHHHHHHHHHHHHHHHHHHHHHHHHHHHHHHHHHHHHHHHHHHHHHHHHHHHHHHHHHHHHHHHHHHHHHHHHHHHHHHHHH</f>
        <v>#NAME?</v>
      </c>
      <c r="D65" s="6">
        <v>310</v>
      </c>
      <c r="E65" s="6">
        <v>151</v>
      </c>
      <c r="F65" s="6">
        <v>159</v>
      </c>
      <c r="G65" s="6">
        <v>0.48709677419354802</v>
      </c>
    </row>
    <row r="66" spans="1:7" x14ac:dyDescent="0.25">
      <c r="A66" s="6">
        <v>65</v>
      </c>
      <c r="B66" s="6" t="s">
        <v>2456</v>
      </c>
      <c r="C66" s="6" t="s">
        <v>2457</v>
      </c>
      <c r="D66" s="6">
        <v>496</v>
      </c>
      <c r="E66" s="6">
        <v>199</v>
      </c>
      <c r="F66" s="6">
        <v>297</v>
      </c>
      <c r="G66" s="6">
        <v>0.40120967741935498</v>
      </c>
    </row>
    <row r="67" spans="1:7" x14ac:dyDescent="0.25">
      <c r="A67" s="6">
        <v>66</v>
      </c>
      <c r="B67" s="6" t="s">
        <v>2185</v>
      </c>
      <c r="C67" s="6" t="s">
        <v>274</v>
      </c>
      <c r="D67" s="6">
        <v>376</v>
      </c>
      <c r="E67" s="6">
        <v>191</v>
      </c>
      <c r="F67" s="6">
        <v>185</v>
      </c>
      <c r="G67" s="6">
        <v>0.50797872340425498</v>
      </c>
    </row>
    <row r="68" spans="1:7" x14ac:dyDescent="0.25">
      <c r="A68" s="6">
        <v>67</v>
      </c>
      <c r="B68" s="6" t="s">
        <v>1722</v>
      </c>
      <c r="C68" s="6" t="e">
        <f>-HHHHHHHHHHHHHHHHHHHHHHHHHHHHHHHHHHHHHHHHHHHHHHHHHHHHHHHHHHHHHHHHHHHHHHHHHHHHHHHHHHHHHHHHHHHHHHHHHHHHHHHHHHHHHHHHHHH</f>
        <v>#NAME?</v>
      </c>
      <c r="D68" s="6">
        <v>116</v>
      </c>
      <c r="E68" s="6">
        <v>37</v>
      </c>
      <c r="F68" s="6">
        <v>79</v>
      </c>
      <c r="G68" s="6">
        <v>0.318965517241379</v>
      </c>
    </row>
    <row r="69" spans="1:7" x14ac:dyDescent="0.25">
      <c r="A69" s="6">
        <v>68</v>
      </c>
      <c r="B69" s="6" t="s">
        <v>1339</v>
      </c>
      <c r="C69" s="6" t="e">
        <f>-HHHHHHHHHHHHHHHHHHHH------------------------------------------------------------------------------------HHHHHHHHHHHHHHHHHHHHHHHHHHHHHHHHHHHHHHHHHHHHHHHHHHHHHHHHHHHHHHHHHHHHHHHHHHHHHHHHHHHHHHHHHHHHHHHHHHHHHHHHHHHHHHHHHHHHHHHHH--------------HHHHHHHHHHHHHHHHHHHHHHHH</f>
        <v>#NAME?</v>
      </c>
      <c r="D69" s="6">
        <v>264</v>
      </c>
      <c r="E69" s="6">
        <v>91</v>
      </c>
      <c r="F69" s="6">
        <v>173</v>
      </c>
      <c r="G69" s="6">
        <v>0.34469696969697</v>
      </c>
    </row>
    <row r="70" spans="1:7" x14ac:dyDescent="0.25">
      <c r="A70" s="6">
        <v>69</v>
      </c>
      <c r="B70" s="6" t="s">
        <v>1456</v>
      </c>
      <c r="C70" s="6" t="s">
        <v>1457</v>
      </c>
      <c r="D70" s="6">
        <v>577</v>
      </c>
      <c r="E70" s="6">
        <v>342</v>
      </c>
      <c r="F70" s="6">
        <v>235</v>
      </c>
      <c r="G70" s="6">
        <v>0.59272097053726203</v>
      </c>
    </row>
    <row r="71" spans="1:7" x14ac:dyDescent="0.25">
      <c r="A71" s="6">
        <v>70</v>
      </c>
      <c r="B71" s="6" t="s">
        <v>1429</v>
      </c>
      <c r="C71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71" s="6">
        <v>439</v>
      </c>
      <c r="E71" s="6">
        <v>131</v>
      </c>
      <c r="F71" s="6">
        <v>308</v>
      </c>
      <c r="G71" s="6">
        <v>0.298405466970387</v>
      </c>
    </row>
    <row r="72" spans="1:7" x14ac:dyDescent="0.25">
      <c r="A72" s="6">
        <v>71</v>
      </c>
      <c r="B72" s="6" t="s">
        <v>1597</v>
      </c>
      <c r="C72" s="6" t="e">
        <f>-HHHHHHHHHHHHHHHHHHHHHHHHHHHHHHHHHHHHHHHHHH---------------------HHHHHHHHHHHHHHHHHHHHHHHHHHHHHHHHHHHHHHHHHHHHHHHHHHHHHHHHHHHHHHHHHHHHHHHHHHHHHHHHHHHHHHHHHHHHHHHHHHHHHHHHHHHHHHHHHHHHHHHHHHHHHHHHHHHHHHHHHHHHHHHHHHHHHHHHHHHHHHHHHHHHHHHHHHHHHHHHHHHHHHHHHHHHHHHHHHHHHHHHHHHHHHHHH---------------HHHHHHHHHHHHHHHHHHHHHHHHHHHHHHHHHHHHHHHHHHHHHHHHHHHHHHHHHHHHHHHHHHHHHHHHHHHHHHHHHHHHHHHHHHHHHHHHHHHHHHHHHHH</f>
        <v>#NAME?</v>
      </c>
      <c r="D72" s="6">
        <v>395</v>
      </c>
      <c r="E72" s="6">
        <v>180</v>
      </c>
      <c r="F72" s="6">
        <v>215</v>
      </c>
      <c r="G72" s="6">
        <v>0.455696202531646</v>
      </c>
    </row>
    <row r="73" spans="1:7" x14ac:dyDescent="0.25">
      <c r="A73" s="6">
        <v>72</v>
      </c>
      <c r="B73" s="6" t="s">
        <v>2178</v>
      </c>
      <c r="C73" s="6" t="s">
        <v>2540</v>
      </c>
      <c r="D73" s="6">
        <v>464</v>
      </c>
      <c r="E73" s="6">
        <v>168</v>
      </c>
      <c r="F73" s="6">
        <v>296</v>
      </c>
      <c r="G73" s="6">
        <v>0.36206896551724099</v>
      </c>
    </row>
    <row r="74" spans="1:7" x14ac:dyDescent="0.25">
      <c r="A74" s="6">
        <v>73</v>
      </c>
      <c r="B74" s="6" t="s">
        <v>2092</v>
      </c>
      <c r="C74" s="6" t="e">
        <f>-HHHHHHHHHHHHHHHHHHHHHHHHHHHHHHHHHHHHHHHHHHHHHHHHHHHHHHHHHHHHHHHHHHHHH-----------------------HHHHHHHHHHHHHHHHHHHHHHHHHHHHHHHHHHHHHHHHHHHHHHHHHHHHHHHHHHHHHHHHHHHHHHHHHHHHHHHHHHHHHHHHHHHHHHHHHHHHHHHHHHHHHHHHHHHHHHHHHHHHHHHHHHHHHHHHHHHHHHHHHHHHHHHHHHHHHHHHHHHHHHHHHHHHHHHHHHHHHHHHHHHHHHHHHHHHHHHHHHHHHHHHHHHHHHHHHHHHHHHHHHHHHHHHHHH------------EEEEEEEEEEEEEE------------------------------------------------------HHHHHHHHHHHHHHHHHHHHHHHHHHH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</f>
        <v>#NAME?</v>
      </c>
      <c r="D74" s="6">
        <v>765</v>
      </c>
      <c r="E74" s="6">
        <v>278</v>
      </c>
      <c r="F74" s="6">
        <v>487</v>
      </c>
      <c r="G74" s="6">
        <v>0.363398692810458</v>
      </c>
    </row>
    <row r="75" spans="1:7" x14ac:dyDescent="0.25">
      <c r="A75" s="6">
        <v>74</v>
      </c>
      <c r="B75" s="6" t="s">
        <v>1490</v>
      </c>
      <c r="C75" s="6" t="e">
        <f>-HHHHHHHHHHHHHHHHHHHHHHHHHHHHHHHHHHHHHHHHHHHHHHHHHHHHHHHHHHHHHHHHHHHHHHHHHHHHHHHHHHHHHHHHHHHHHHHHHHHHHHHHHHHHHHHHHHHHHHHHHHH</f>
        <v>#NAME?</v>
      </c>
      <c r="D75" s="6">
        <v>124</v>
      </c>
      <c r="E75" s="6">
        <v>39</v>
      </c>
      <c r="F75" s="6">
        <v>85</v>
      </c>
      <c r="G75" s="6">
        <v>0.31451612903225801</v>
      </c>
    </row>
    <row r="76" spans="1:7" x14ac:dyDescent="0.25">
      <c r="A76" s="6">
        <v>75</v>
      </c>
      <c r="B76" s="6" t="s">
        <v>2037</v>
      </c>
      <c r="C76" s="6" t="e">
        <f>--HHHHHHHHHHHHHHHHHHHHHHHHHHHHHH---------HHHHHHHHHHHHHHHHHHHHHHHHHHHHHHHHHHHHHHHHHHHHHHHHHHHHHHHHHH----------HHHHHHHHHHHHHHHHHHHHHHHHHHHHH</f>
        <v>#NAME?</v>
      </c>
      <c r="D76" s="6">
        <v>138</v>
      </c>
      <c r="E76" s="6">
        <v>84</v>
      </c>
      <c r="F76" s="6">
        <v>54</v>
      </c>
      <c r="G76" s="6">
        <v>0.60869565217391297</v>
      </c>
    </row>
    <row r="77" spans="1:7" x14ac:dyDescent="0.25">
      <c r="A77" s="6">
        <v>76</v>
      </c>
      <c r="B77" s="6" t="s">
        <v>1755</v>
      </c>
      <c r="C77" s="6" t="s">
        <v>539</v>
      </c>
      <c r="D77" s="6">
        <v>381</v>
      </c>
      <c r="E77" s="6">
        <v>159</v>
      </c>
      <c r="F77" s="6">
        <v>222</v>
      </c>
      <c r="G77" s="6">
        <v>0.41732283464566899</v>
      </c>
    </row>
    <row r="78" spans="1:7" x14ac:dyDescent="0.25">
      <c r="A78" s="6">
        <v>77</v>
      </c>
      <c r="B78" s="6" t="s">
        <v>2140</v>
      </c>
      <c r="C78" s="6" t="e">
        <f>--------HHHHHHHHHHHHHHHHHHHHHHHHHHHHHHHHHHHHHHHHHHHHHHHHHHHHHHHHHHHHHHHHHHHHHHHHHHHHHHHHHHHHHHHHHHHHHHHHHHHHHHHHHHHHHHHHHHHHHHHHHHHHHH---------------------HHHHHHHHHHHHHHHHHHHHHHHHHHHHHHHHHHHHHHHHHHHHHHHHHHHHHHHHHHHHHHHHHHHHHHHHHHHHHHHHHHHHHHHHHHHHHHHHHHHHHHHHHHHHHHHHHHHHHHHHHHHHHHHHHHHHHHHHHHHHHHHHHHHHHHHHHHHHHHH----------------HHHHHHHHHHHHHHHHHHHHHHHHHHHHHHHHHHHHHHHHHHHHHHHHHHHHHHHHHHHHHHHHHHHHHHHHHHHHHHHHHHHHHHHHHHHHHHHHHHHHHHHHHHHHHHHHHHHHHHHHHHHHHHHHHHHHHHHHHHHHHHHHHH--------------------------HHHHHHHHHHHHHHHHHHHHHHHHHHHHHHHHHHHHHHHHHHHHHHHHHHHHHHHHHHHHHHHHHHHHHHHHHHHHHHHHHHHHHHHHHHHHHHHHHHHHHHHHHHHHHHHHHHHHHHHHHHHHHHHHHHHHHHHHHHHHHHH</f>
        <v>#NAME?</v>
      </c>
      <c r="D78" s="6">
        <v>645</v>
      </c>
      <c r="E78" s="6">
        <v>272</v>
      </c>
      <c r="F78" s="6">
        <v>373</v>
      </c>
      <c r="G78" s="6">
        <v>0.42170542635658897</v>
      </c>
    </row>
    <row r="79" spans="1:7" x14ac:dyDescent="0.25">
      <c r="A79" s="6">
        <v>78</v>
      </c>
      <c r="B79" s="6" t="s">
        <v>1314</v>
      </c>
      <c r="C79" s="6" t="e">
        <f>-------HHHHHHHHHHHHHHHHHHHHH--------HHHHHHHHHHHHHHHHHHHHHHHHHHHHHHHHHHHHHHHHHHHHHHHHHHHHHHHHHHHHHHHHHHHHHHHHHHHHHHHHHHHHHHHHHH</f>
        <v>#NAME?</v>
      </c>
      <c r="D79" s="6">
        <v>126</v>
      </c>
      <c r="E79" s="6">
        <v>40</v>
      </c>
      <c r="F79" s="6">
        <v>86</v>
      </c>
      <c r="G79" s="6">
        <v>0.317460317460317</v>
      </c>
    </row>
    <row r="80" spans="1:7" x14ac:dyDescent="0.25">
      <c r="A80" s="6">
        <v>79</v>
      </c>
      <c r="B80" s="6" t="s">
        <v>1898</v>
      </c>
      <c r="C80" s="6" t="s">
        <v>1687</v>
      </c>
      <c r="D80" s="6">
        <v>188</v>
      </c>
      <c r="E80" s="6">
        <v>97</v>
      </c>
      <c r="F80" s="6">
        <v>91</v>
      </c>
      <c r="G80" s="6">
        <v>0.51595744680851097</v>
      </c>
    </row>
    <row r="81" spans="1:7" x14ac:dyDescent="0.25">
      <c r="A81" s="6">
        <v>80</v>
      </c>
      <c r="B81" s="6" t="s">
        <v>1448</v>
      </c>
      <c r="C81" s="6" t="e">
        <f>--------HHHHHHHHHHHHHHHHHHHHHHHHHHHHHHHHHHHHHHHHHHHHHHHHHHHHHHHHHHHHHHHHHHHHHHHHHHHHHHHHHHHHHHHHHHHHHHHHHHHHHHHHHHHHHHHHHHHHHHHHHHHHHHHHHHHHHHHHHHHHHHHHHHHHHHHHHHHHHHHHHH</f>
        <v>#NAME?</v>
      </c>
      <c r="D81" s="6">
        <v>170</v>
      </c>
      <c r="E81" s="6">
        <v>43</v>
      </c>
      <c r="F81" s="6">
        <v>127</v>
      </c>
      <c r="G81" s="6">
        <v>0.252941176470588</v>
      </c>
    </row>
    <row r="82" spans="1:7" x14ac:dyDescent="0.25">
      <c r="A82" s="6">
        <v>81</v>
      </c>
      <c r="B82" s="6" t="s">
        <v>1857</v>
      </c>
      <c r="C82" s="6" t="e">
        <f>--HHHHHHHHHHHHHHHHHHHHHHHHHHHHHHHHHHHHHHHHHHHHHHHHHHHHHHHHHHHHHHHHHHHHHHHHHHHHHHHHHHHHHHHHHHHHHHHHHHHHHHHHHHHHHHHHHHHHHHHHHHH----------HHHHHHHHHHHHHHHHHHHHHHHHHHHHHHHHHHHHHH-------------HHHHHHHHHHHHHHHHHHHHHHHHHHHHHHHHHHHHHHHHHHHHHHHHHHHHHHHHHHHHHHHHHHHHHHHHHHHHHHHHHHHHHHHHHHHHHHHHHHHHHHHHHHHHHHHHHHHHHHHHHHHHHHHHHHHHHHHHHHHHHHHHHHHHHHHHHHHHHHHHHHHHHHHHHHHHHHHHHHHHHHHHHHHHHHHHHHHHHHHHH</f>
        <v>#NAME?</v>
      </c>
      <c r="D82" s="6">
        <v>387</v>
      </c>
      <c r="E82" s="6">
        <v>238</v>
      </c>
      <c r="F82" s="6">
        <v>149</v>
      </c>
      <c r="G82" s="6">
        <v>0.61498708010335901</v>
      </c>
    </row>
    <row r="83" spans="1:7" x14ac:dyDescent="0.25">
      <c r="A83" s="6">
        <v>82</v>
      </c>
      <c r="B83" s="6" t="s">
        <v>1659</v>
      </c>
      <c r="C83" s="6" t="e">
        <f>--------HHHHHHHHHHHHHHHHHHHHHHHHHHHHHHHHHHHHHHHHHHHHHHHHHHHHHHHHHHHHHHHHHHHHHHHHHHHHHHHHHHHHHHHHHHHHHHHHHHHHHHHHHHHHHHHHHHHHHHHHHHHHHHHHHHHHHHHHHHHHHHHHHHHHHHHHHHHHHHHHHHHHHHHHHHHHHHHHHHHHHHHHHHHHHHHHHHHHHHHHHHHHHHHHHHHHHHHHHHHHHHHHHHHHHHHHHHHHHHHHHHHHHHHHHHHHH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83" s="6">
        <v>261</v>
      </c>
      <c r="E83" s="6">
        <v>121</v>
      </c>
      <c r="F83" s="6">
        <v>140</v>
      </c>
      <c r="G83" s="6">
        <v>0.46360153256705</v>
      </c>
    </row>
    <row r="84" spans="1:7" x14ac:dyDescent="0.25">
      <c r="A84" s="6">
        <v>83</v>
      </c>
      <c r="B84" s="6" t="s">
        <v>1333</v>
      </c>
      <c r="C84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84" s="6">
        <v>406</v>
      </c>
      <c r="E84" s="6">
        <v>239</v>
      </c>
      <c r="F84" s="6">
        <v>167</v>
      </c>
      <c r="G84" s="6">
        <v>0.58866995073891604</v>
      </c>
    </row>
    <row r="85" spans="1:7" x14ac:dyDescent="0.25">
      <c r="A85" s="6">
        <v>84</v>
      </c>
      <c r="B85" s="6" t="s">
        <v>1511</v>
      </c>
      <c r="C85" s="6" t="s">
        <v>1512</v>
      </c>
      <c r="D85" s="6">
        <v>218</v>
      </c>
      <c r="E85" s="6">
        <v>125</v>
      </c>
      <c r="F85" s="6">
        <v>93</v>
      </c>
      <c r="G85" s="6">
        <v>0.57339449541284404</v>
      </c>
    </row>
    <row r="86" spans="1:7" x14ac:dyDescent="0.25">
      <c r="A86" s="6">
        <v>85</v>
      </c>
      <c r="B86" s="6" t="s">
        <v>2326</v>
      </c>
      <c r="C86" s="6" t="s">
        <v>2541</v>
      </c>
      <c r="D86" s="6">
        <v>268</v>
      </c>
      <c r="E86" s="6">
        <v>116</v>
      </c>
      <c r="F86" s="6">
        <v>152</v>
      </c>
      <c r="G86" s="6">
        <v>0.43283582089552203</v>
      </c>
    </row>
    <row r="87" spans="1:7" x14ac:dyDescent="0.25">
      <c r="A87" s="6">
        <v>86</v>
      </c>
      <c r="B87" s="6" t="s">
        <v>1326</v>
      </c>
      <c r="C87" s="6" t="e">
        <f>---------------------------------------HHHHHHHHHHHHHHHHHHHHHHHHHHHHHHHHHHHHHHHHHHHHHHHHHHHHHHHHHHHHHHHHHHHHHHHHHHHHHHHH---------------HHHHHHHHHHHHHHHHHHHHHHHHHHHHHHHHHHHHHHHHHHHHHHHHHHHHHHHHHHHHHHHHHHHHHHHHHHHHHHHHHHHHHHHHHHHHHHHHHHHHHHHHHHHHHHHHHHHHHHHHHHHHHHHHHHHHHHHHHHHHHHHHHHHHHHHHHHHHHHHHHHHHHHH</f>
        <v>#NAME?</v>
      </c>
      <c r="D87" s="6">
        <v>301</v>
      </c>
      <c r="E87" s="6">
        <v>168</v>
      </c>
      <c r="F87" s="6">
        <v>133</v>
      </c>
      <c r="G87" s="6">
        <v>0.55813953488372103</v>
      </c>
    </row>
    <row r="88" spans="1:7" x14ac:dyDescent="0.25">
      <c r="A88" s="6">
        <v>87</v>
      </c>
      <c r="B88" s="6" t="s">
        <v>2295</v>
      </c>
      <c r="C88" s="6" t="e">
        <f>----HHHHHHHHHHHHHHHHHHHHHHHHHHHHHHHHHHHHHHHHH--------------------------HHHHHHHHHHHHHHHHHHHHHHHHHHHHHHHHHHHHHHHHHHHHHHHHHHHHHHHHHHHHHHHHHHHHHHHHHHHHHHHHHHHHHHHHHHHHHHHHHHHHHHHHHHHHHHHHHHHHHHHHHHHHHHHHHHHHHHHHHHHHHHHHHHHHHHHHHHHHHHHHH</f>
        <v>#NAME?</v>
      </c>
      <c r="D88" s="6">
        <v>232</v>
      </c>
      <c r="E88" s="6">
        <v>113</v>
      </c>
      <c r="F88" s="6">
        <v>119</v>
      </c>
      <c r="G88" s="6">
        <v>0.48706896551724099</v>
      </c>
    </row>
    <row r="89" spans="1:7" x14ac:dyDescent="0.25">
      <c r="A89" s="6">
        <v>88</v>
      </c>
      <c r="B89" s="6" t="s">
        <v>1939</v>
      </c>
      <c r="C89" s="6" t="s">
        <v>88</v>
      </c>
      <c r="D89" s="6">
        <v>263</v>
      </c>
      <c r="E89" s="6">
        <v>108</v>
      </c>
      <c r="F89" s="6">
        <v>155</v>
      </c>
      <c r="G89" s="6">
        <v>0.41064638783270002</v>
      </c>
    </row>
    <row r="90" spans="1:7" x14ac:dyDescent="0.25">
      <c r="A90" s="6">
        <v>89</v>
      </c>
      <c r="B90" s="6" t="s">
        <v>1448</v>
      </c>
      <c r="C90" s="6" t="e">
        <f>--------HHHHHHHHHHHHHHHHHHHHHHHHHHHHHHHHHHHHHHHHHHHHHHHHHHHHHHHHHHHHHHHHHHHHHHHHHHHHHHHHHHHHHHHHHHHHHHHHHHHHHHHHHHHHHHHHHHHHHHHHHHHHHHHHHHHHHHHHHHHHHHHHHHHHHHHHHHHHHHHHHH</f>
        <v>#NAME?</v>
      </c>
      <c r="D90" s="6">
        <v>170</v>
      </c>
      <c r="E90" s="6">
        <v>43</v>
      </c>
      <c r="F90" s="6">
        <v>127</v>
      </c>
      <c r="G90" s="6">
        <v>0.252941176470588</v>
      </c>
    </row>
    <row r="91" spans="1:7" x14ac:dyDescent="0.25">
      <c r="A91" s="6">
        <v>90</v>
      </c>
      <c r="B91" s="6" t="s">
        <v>2153</v>
      </c>
      <c r="C91" s="6" t="e">
        <f>---HHHHHHHHHHHHHHHHHHHHHHHHHHHHHHHHHHHHHHHHHHHHHHHHHHHHHHHHHHHHHHHHHHHHHHHHHHHHHHHHHHHHHHHHHHHHHHHHHHHHHHHHHHHHHHHHHHHHHHHHHHHHHHHHHHHHHHHHHHHHHHHHHHHHHHHHHHHHHHHHHHHHHHHHHHHHHHHHHHHHHHHHHHHHHHHHHHHHH</f>
        <v>#NAME?</v>
      </c>
      <c r="D91" s="6">
        <v>200</v>
      </c>
      <c r="E91" s="6">
        <v>22</v>
      </c>
      <c r="F91" s="6">
        <v>178</v>
      </c>
      <c r="G91" s="6">
        <v>0.11</v>
      </c>
    </row>
    <row r="92" spans="1:7" x14ac:dyDescent="0.25">
      <c r="A92" s="6">
        <v>91</v>
      </c>
      <c r="B92" s="6" t="s">
        <v>1527</v>
      </c>
      <c r="C92" s="6" t="e">
        <f>-HHHHHHHHHHHHHHHHHHHHHHHHHHHHHHHHHHHHHHHHHHHHHHHHHHHHHHHHHHHHHHHHHHHHHHHHHHHHHHHHHHHHHHHHHHHHHHHHHHHHHHHHHHHHHHHHHHHHHHHHHHHHHHHHHHH</f>
        <v>#NAME?</v>
      </c>
      <c r="D92" s="6">
        <v>132</v>
      </c>
      <c r="E92" s="6">
        <v>35</v>
      </c>
      <c r="F92" s="6">
        <v>97</v>
      </c>
      <c r="G92" s="6">
        <v>0.26515151515151503</v>
      </c>
    </row>
    <row r="93" spans="1:7" x14ac:dyDescent="0.25">
      <c r="A93" s="6">
        <v>92</v>
      </c>
      <c r="B93" s="6" t="s">
        <v>2186</v>
      </c>
      <c r="C93" s="6" t="s">
        <v>1684</v>
      </c>
      <c r="D93" s="6">
        <v>167</v>
      </c>
      <c r="E93" s="6">
        <v>78</v>
      </c>
      <c r="F93" s="6">
        <v>89</v>
      </c>
      <c r="G93" s="6">
        <v>0.46706586826347302</v>
      </c>
    </row>
    <row r="94" spans="1:7" x14ac:dyDescent="0.25">
      <c r="A94" s="6">
        <v>93</v>
      </c>
      <c r="B94" s="6" t="s">
        <v>1824</v>
      </c>
      <c r="C94" s="6" t="e">
        <f>-HHHHHHHHHHHHHHHHHHHHHHHHHHHHHHHHHHHHHHHHHHHHHHHHHHHHHHHHHHHHHHHHHHHHH-----------------------HHHHHHHHHHHHHHHHHHHHHHHHHHHHHHHHHHHHHHHHHHHHHHHHHHHHHHHHHHHHHHHHHHHHHHHHHHHHHHHHHHHHHHHHHHHHHHHHHHHHHHHHHHHHHHHHHHHHHHHHHHHHHHHHHHHHHHHHHHHHHHHHHHHHHHHHHHHHHHHHHHHHHHHHHHHHHHHHHHHHHHHHHHHHHHHHHHHHHHHHHHHHHHHHHHHHHHHHHHHHHHHHHHHHHHHHHHH------------EEEEEEEEEEEEEE------------------------------------------------------HHHHHHHHHHHHHHHHHHHHHHHHHHH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</f>
        <v>#NAME?</v>
      </c>
      <c r="D94" s="6">
        <v>765</v>
      </c>
      <c r="E94" s="6">
        <v>277</v>
      </c>
      <c r="F94" s="6">
        <v>488</v>
      </c>
      <c r="G94" s="6">
        <v>0.36209150326797401</v>
      </c>
    </row>
    <row r="95" spans="1:7" x14ac:dyDescent="0.25">
      <c r="A95" s="6">
        <v>94</v>
      </c>
      <c r="B95" s="6" t="s">
        <v>1957</v>
      </c>
      <c r="C95" s="6" t="e">
        <f>-HHHHHHHHHHHHHHHHHHHHHHHHHHHHHHHHHHHH-------------------HHHHHHHHHHHHHHHHHHHHHHHHHHHHHHHHHHHHHHHHHHHHHHHHHHHHHHHHHHHHHHHHHHHHHHHHHHHHHHHHHHHHHHHHHHHHHHHHHHHHHHHHHHHHHHHHHHHHHHHHHHHHHHHHHHHHHHHHHHHHHHHHHHHHHHH--------------------------------------------------------------HHHHHHHHHHHHHHHHHHHHHHHHHHHHHHHHHHHHHHHHHHHHHHHHHHHHHHHHHHHHHHHHHHHHHHHHHHHHHHHHHHHHHHHHHHHHHHHHHHHHHHHHHHHHHHHHHHHHHHHHHHHHHHHHHHHHHHHHHHHHHHHHHHHHHHHHHHH------------------HHHHHHHHHHHHHHHHHHHHHHHHHHHHHHHHHHHHHHHHHHHHHHHHHHHHHHHHHHHHHHHHHHHHHHHHHHHHHHHHHHHHHHH</f>
        <v>#NAME?</v>
      </c>
      <c r="D95" s="6">
        <v>529</v>
      </c>
      <c r="E95" s="6">
        <v>196</v>
      </c>
      <c r="F95" s="6">
        <v>333</v>
      </c>
      <c r="G95" s="6">
        <v>0.37051039697542498</v>
      </c>
    </row>
    <row r="96" spans="1:7" x14ac:dyDescent="0.25">
      <c r="A96" s="6">
        <v>95</v>
      </c>
      <c r="B96" s="6" t="s">
        <v>1686</v>
      </c>
      <c r="C96" s="6" t="s">
        <v>1687</v>
      </c>
      <c r="D96" s="6">
        <v>188</v>
      </c>
      <c r="E96" s="6">
        <v>96</v>
      </c>
      <c r="F96" s="6">
        <v>92</v>
      </c>
      <c r="G96" s="6">
        <v>0.51063829787234005</v>
      </c>
    </row>
    <row r="97" spans="1:7" x14ac:dyDescent="0.25">
      <c r="A97" s="6">
        <v>96</v>
      </c>
      <c r="B97" s="6" t="s">
        <v>1588</v>
      </c>
      <c r="C97" s="6" t="s">
        <v>274</v>
      </c>
      <c r="D97" s="6">
        <v>315</v>
      </c>
      <c r="E97" s="6">
        <v>35</v>
      </c>
      <c r="F97" s="6">
        <v>280</v>
      </c>
      <c r="G97" s="6">
        <v>0.11111111111111099</v>
      </c>
    </row>
    <row r="98" spans="1:7" x14ac:dyDescent="0.25">
      <c r="A98" s="6">
        <v>97</v>
      </c>
      <c r="B98" s="6" t="s">
        <v>2195</v>
      </c>
      <c r="C98" s="6" t="e">
        <f>---------------------------------------HHHHHHHHHHHHHHHHHHHHHHHHHHHHHHHHHHHHHHHHHHHHHHHHHHHHHHHHHHHHHHHHHHHHHHHHHHHHHHHH---------------HHHHHHHHHHHHHHHHHHHHHHHHHHHHHHHHHHHHHHHHHHHHHHHHHHHHHHHHHHHHHHHHHHHHHHHHHHHHHHHHHHHHHHHHHHHHHHHHHHHHHHHHHHHHHHHHHHHHHHHHHHHHHHHHHHHHHHHHHHHHHHHHHHHHHHHHHHHHHHHHHHHHHHH</f>
        <v>#NAME?</v>
      </c>
      <c r="D98" s="6">
        <v>301</v>
      </c>
      <c r="E98" s="6">
        <v>162</v>
      </c>
      <c r="F98" s="6">
        <v>139</v>
      </c>
      <c r="G98" s="6">
        <v>0.53820598006644504</v>
      </c>
    </row>
    <row r="99" spans="1:7" x14ac:dyDescent="0.25">
      <c r="A99" s="6">
        <v>98</v>
      </c>
      <c r="B99" s="6" t="s">
        <v>1261</v>
      </c>
      <c r="C99" s="6" t="e">
        <f>--------------HHHHHHHHHHHHHHHHHHHHHHHHHHHHHHHHHHHHHHHHHHHHHHHHHHHHHHHHHHHHHHHHHHHHHHHHHHHHHHHHHHHHHHHHHHHHHHHHHHHHHHHHHHHHHHHHHHHHHHHHHHHHHHHHHHHHHHHHHHHHHHHHHHHHHHHHHHHHHHHHHHHHHHHHHHHHHHHHHHHHHHHHHHHHHHHHHHHHHHHHHHHHHHHHHHHHHHHHHHHHHHHHHHHHHHH-------------------------------HHHHHHHHHHHHHHHHHHHHHHHHHHHHHHHHHHHHHHHHHHHHHHHHHHHHHHHHHHHHHHHHHHHHHHHHHHHHHHHHHHHHHHHHHHHHHHHHHHHHHHHHHHHHHHHHHHHHHHHHHHHH</f>
        <v>#NAME?</v>
      </c>
      <c r="D99" s="6">
        <v>400</v>
      </c>
      <c r="E99" s="6">
        <v>175</v>
      </c>
      <c r="F99" s="6">
        <v>225</v>
      </c>
      <c r="G99" s="6">
        <v>0.4375</v>
      </c>
    </row>
    <row r="100" spans="1:7" x14ac:dyDescent="0.25">
      <c r="A100" s="6">
        <v>99</v>
      </c>
      <c r="B100" s="6" t="s">
        <v>2331</v>
      </c>
      <c r="C100" s="6" t="s">
        <v>274</v>
      </c>
      <c r="D100" s="6">
        <v>315</v>
      </c>
      <c r="E100" s="6">
        <v>51</v>
      </c>
      <c r="F100" s="6">
        <v>264</v>
      </c>
      <c r="G100" s="6">
        <v>0.161904761904762</v>
      </c>
    </row>
    <row r="101" spans="1:7" x14ac:dyDescent="0.25">
      <c r="A101" s="6">
        <v>100</v>
      </c>
      <c r="B101" s="6" t="s">
        <v>1644</v>
      </c>
      <c r="C101" s="6" t="e">
        <f>-HHHHHHHHHHHHHHHHHHHHHHHHHHHHHHHHHHHHHHHHHH---------------------HHHHHHHHHHHHHHHHHHHHHHHHHHHHHHHHHHHHHHHHHHHHHHHHHHHHHHHHHHHHHHHHHHHHHHHHHHHHHHHHHHHHHHHHHHHHHHHHHHHHHHHHHHHHHHHHHHHHHHHHHHHHHHHHHHHHHHHHHHHHHHHHHHHHHHHHHHHHHHHHHHHHHHHHHHHHHHHHHHHHHHHHHHHHHHHHHHHHHHHHHHHHHHHHH---------------HHHHHHHHHHHHHHHHHHHHHHHHHHHHHHHHHHHHHHHHHHHHHHHHHHHHHHHHHHHHHHHHHHHHHHHHHHHHHHHHHHHHHHHHHHHHHHHHHHHHHHHHHHH</f>
        <v>#NAME?</v>
      </c>
      <c r="D101" s="6">
        <v>395</v>
      </c>
      <c r="E101" s="6">
        <v>177</v>
      </c>
      <c r="F101" s="6">
        <v>218</v>
      </c>
      <c r="G101" s="6">
        <v>0.44810126582278498</v>
      </c>
    </row>
    <row r="102" spans="1:7" x14ac:dyDescent="0.25">
      <c r="A102" s="6">
        <v>101</v>
      </c>
      <c r="B102" s="6" t="s">
        <v>1350</v>
      </c>
      <c r="C102" s="6" t="e">
        <f>--------HHHHHHHHHHHHHHHHHHHHHHHHHHHHHHHHHHHHHHHHHHHHHHHHHHHHHHHHHHHHHHHHHHHHHHHHHHHHHHHHHHHHHHHHHHHHHHHHHHHHHHHHHHHHHHHHHHHHHHHHHHHHHHHHHHHHHHHHHHHHHHHHHHHHHHHHHHHHHHHHHH</f>
        <v>#NAME?</v>
      </c>
      <c r="D102" s="6">
        <v>170</v>
      </c>
      <c r="E102" s="6">
        <v>40</v>
      </c>
      <c r="F102" s="6">
        <v>130</v>
      </c>
      <c r="G102" s="6">
        <v>0.23529411764705899</v>
      </c>
    </row>
    <row r="103" spans="1:7" x14ac:dyDescent="0.25">
      <c r="A103" s="6">
        <v>102</v>
      </c>
      <c r="B103" s="6" t="s">
        <v>2303</v>
      </c>
      <c r="C103" s="6" t="s">
        <v>2542</v>
      </c>
      <c r="D103" s="6">
        <v>130</v>
      </c>
      <c r="E103" s="6">
        <v>66</v>
      </c>
      <c r="F103" s="6">
        <v>64</v>
      </c>
      <c r="G103" s="6">
        <v>0.507692307692308</v>
      </c>
    </row>
    <row r="104" spans="1:7" x14ac:dyDescent="0.25">
      <c r="A104" s="6">
        <v>103</v>
      </c>
      <c r="B104" s="6" t="s">
        <v>1850</v>
      </c>
      <c r="C104" s="6" t="s">
        <v>1851</v>
      </c>
      <c r="D104" s="6">
        <v>302</v>
      </c>
      <c r="E104" s="6">
        <v>201</v>
      </c>
      <c r="F104" s="6">
        <v>101</v>
      </c>
      <c r="G104" s="6">
        <v>0.66556291390728495</v>
      </c>
    </row>
    <row r="105" spans="1:7" x14ac:dyDescent="0.25">
      <c r="A105" s="6">
        <v>104</v>
      </c>
      <c r="B105" s="6" t="s">
        <v>1700</v>
      </c>
      <c r="C105" s="6" t="e">
        <f>-HHHHHHHHHHHHHHHHHHHHHHHHHHHHHHHHHHHHHHHHHHHHHHHHHHHHHHHHH----------HHHHHHHHHHHHHHHHHHHHHHHHHHHHHHHHHHHHHHHHHHHHHHHHHHHHHHHHHHHHHHHHHHHHHH------------------------HHHHHHHHHHHHHHHHHHHHHHHHHHHHHHHHHHHHHHHHHHHHHHHHHHHHHHHHHHHHHHHHHHHHHHHHHHHHHHHHHHHHHHHHHHHHHHHHHHHHHHHHHHHHHHHHHHHHHHHHHHHHHHHHHHHHHHHHHHHHHHHHHHHHHHHHHHHHH</f>
        <v>#NAME?</v>
      </c>
      <c r="D105" s="6">
        <v>319</v>
      </c>
      <c r="E105" s="6">
        <v>127</v>
      </c>
      <c r="F105" s="6">
        <v>192</v>
      </c>
      <c r="G105" s="6">
        <v>0.39811912225705298</v>
      </c>
    </row>
    <row r="106" spans="1:7" x14ac:dyDescent="0.25">
      <c r="A106" s="6">
        <v>105</v>
      </c>
      <c r="B106" s="6" t="s">
        <v>1670</v>
      </c>
      <c r="C106" s="6" t="e">
        <f>----HHHHHHHHHHHHHHHHHHHHHHHHHHHHHHHHHHHHHHHHHHHHHHHHHHHHHHHHHHHHHHHHHHHHHHHHHHHHHHHHHHHHHHHHHH</f>
        <v>#NAME?</v>
      </c>
      <c r="D106" s="6">
        <v>94</v>
      </c>
      <c r="E106" s="6">
        <v>71</v>
      </c>
      <c r="F106" s="6">
        <v>23</v>
      </c>
      <c r="G106" s="6">
        <v>0.75531914893617003</v>
      </c>
    </row>
    <row r="107" spans="1:7" x14ac:dyDescent="0.25">
      <c r="A107" s="6">
        <v>106</v>
      </c>
      <c r="B107" s="6" t="s">
        <v>2469</v>
      </c>
      <c r="C107" s="6" t="s">
        <v>59</v>
      </c>
      <c r="D107" s="6">
        <v>568</v>
      </c>
      <c r="E107" s="6">
        <v>390</v>
      </c>
      <c r="F107" s="6">
        <v>178</v>
      </c>
      <c r="G107" s="6">
        <v>0.68661971830985902</v>
      </c>
    </row>
    <row r="108" spans="1:7" x14ac:dyDescent="0.25">
      <c r="A108" s="6">
        <v>107</v>
      </c>
      <c r="B108" s="6" t="s">
        <v>1302</v>
      </c>
      <c r="C108" s="6" t="s">
        <v>33</v>
      </c>
      <c r="D108" s="6">
        <v>307</v>
      </c>
      <c r="E108" s="6">
        <v>112</v>
      </c>
      <c r="F108" s="6">
        <v>195</v>
      </c>
      <c r="G108" s="6">
        <v>0.36482084690553701</v>
      </c>
    </row>
    <row r="109" spans="1:7" x14ac:dyDescent="0.25">
      <c r="A109" s="6">
        <v>108</v>
      </c>
      <c r="B109" s="6" t="s">
        <v>2236</v>
      </c>
      <c r="C109" s="6" t="e">
        <f>-----------HHHHHHHHHHHHHHHHHHHHHHHHHHHHHHHHHHHHHHHHHHHHHHHHHHHHHHHHHHHHHHHHHHHHHHHHHHHHHHHHHHHHHHHHHHHHHHHHHHHHHHHH-----------------HHHHHHHHHHHHHHHHHHHHHHHHHHHHHHHHHHHHHHHHHHHHHHHHHHHHHHHHHHHHHHHHHHHHHHHHHHHHHHHHHHHHHHHHHHHHHHHHHHHHHHHHHHHHHHHHHHHHHHHHHHHHHHHHHHHHHHHH</f>
        <v>#NAME?</v>
      </c>
      <c r="D109" s="6">
        <v>268</v>
      </c>
      <c r="E109" s="6">
        <v>123</v>
      </c>
      <c r="F109" s="6">
        <v>145</v>
      </c>
      <c r="G109" s="6">
        <v>0.45895522388059701</v>
      </c>
    </row>
    <row r="110" spans="1:7" x14ac:dyDescent="0.25">
      <c r="A110" s="6">
        <v>109</v>
      </c>
      <c r="B110" s="6" t="s">
        <v>2398</v>
      </c>
      <c r="C110" s="6" t="s">
        <v>1481</v>
      </c>
      <c r="D110" s="6">
        <v>341</v>
      </c>
      <c r="E110" s="6">
        <v>170</v>
      </c>
      <c r="F110" s="6">
        <v>171</v>
      </c>
      <c r="G110" s="6">
        <v>0.49853372434017601</v>
      </c>
    </row>
    <row r="111" spans="1:7" x14ac:dyDescent="0.25">
      <c r="A111" s="6">
        <v>110</v>
      </c>
      <c r="B111" s="6" t="s">
        <v>2058</v>
      </c>
      <c r="C111" s="6" t="e">
        <f>---------------------------------HHHHHHHHHHHHHHHHHHHHHHHHHHHHHHHHHHHHHHHHHHHHHHHHHHHHHHHHHHHHHHHHHHHHHHHHHHHHHHHHHHHHHHHHH---------------------------------------HHHHHHHHHHHHH-----------------HHHHHHHHHHHHHHHH</f>
        <v>#NAME?</v>
      </c>
      <c r="D111" s="6">
        <v>207</v>
      </c>
      <c r="E111" s="6">
        <v>95</v>
      </c>
      <c r="F111" s="6">
        <v>112</v>
      </c>
      <c r="G111" s="6">
        <v>0.458937198067633</v>
      </c>
    </row>
    <row r="112" spans="1:7" x14ac:dyDescent="0.25">
      <c r="A112" s="6">
        <v>111</v>
      </c>
      <c r="B112" s="6" t="s">
        <v>1275</v>
      </c>
      <c r="C112" s="6" t="e">
        <f>------------------HHHHHHHHHHHHHHHHHHHHHHHHHHHHHHHHHHHHHHHHHHHHHHHHHHHHHHHHHHHHHHHHHHHHHHHHHHHHHHHHHHHHHHHHHHHHHHHHHHHHHHHHHHHHHHHHHHHHHHHHHHHHHHHHHHHHHHHHHHHHHHHHHHHHHHHHHHHHHHHHHHHHHHHHHHHHHHHHHHHHHHHHHHHHHHHHHHHHHHHHHHHHHHHHHHHHHHHHHHHHHHHHHHHHHHHHHHHHHHHHHHHHHHHH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12" s="6">
        <v>266</v>
      </c>
      <c r="E112" s="6">
        <v>99</v>
      </c>
      <c r="F112" s="6">
        <v>167</v>
      </c>
      <c r="G112" s="6">
        <v>0.37218045112782</v>
      </c>
    </row>
    <row r="113" spans="1:7" x14ac:dyDescent="0.25">
      <c r="A113" s="6">
        <v>112</v>
      </c>
      <c r="B113" s="6" t="s">
        <v>2509</v>
      </c>
      <c r="C113" s="6" t="s">
        <v>2510</v>
      </c>
      <c r="D113" s="6">
        <v>345</v>
      </c>
      <c r="E113" s="6">
        <v>142</v>
      </c>
      <c r="F113" s="6">
        <v>203</v>
      </c>
      <c r="G113" s="6">
        <v>0.41159420289855098</v>
      </c>
    </row>
    <row r="114" spans="1:7" x14ac:dyDescent="0.25">
      <c r="A114" s="6">
        <v>113</v>
      </c>
      <c r="B114" s="6" t="s">
        <v>1379</v>
      </c>
      <c r="C114" s="6" t="e">
        <f>---------------------------------HHHHHHHHHHHHHHHHHHHHHHHHHHHHHHHHHHHH-----------------------EEEEE---HHHHHHHHHHHHHHHHHHHHHHHHHHHHHHHHHHHHHHHHH</f>
        <v>#NAME?</v>
      </c>
      <c r="D114" s="6">
        <v>141</v>
      </c>
      <c r="E114" s="6">
        <v>87</v>
      </c>
      <c r="F114" s="6">
        <v>54</v>
      </c>
      <c r="G114" s="6">
        <v>0.61702127659574502</v>
      </c>
    </row>
    <row r="115" spans="1:7" x14ac:dyDescent="0.25">
      <c r="A115" s="6">
        <v>114</v>
      </c>
      <c r="B115" s="6" t="s">
        <v>1754</v>
      </c>
      <c r="C115" s="6" t="e">
        <f>-----HHHHHHHHHHHHHHHHHHHHHHHHHHHHHHHHHHHHHHHHHHHHHHHHHHHHHHHHHHHHHHHHHHHHHHHHHHHHHHHHHHHHHHHHHHHHHHHHHHHHHHHHHHHHHHHHHHHHHHHHHHHHHHHHHHHHHHHHHHHH</f>
        <v>#NAME?</v>
      </c>
      <c r="D115" s="6">
        <v>145</v>
      </c>
      <c r="E115" s="6">
        <v>96</v>
      </c>
      <c r="F115" s="6">
        <v>49</v>
      </c>
      <c r="G115" s="6">
        <v>0.66206896551724104</v>
      </c>
    </row>
    <row r="116" spans="1:7" x14ac:dyDescent="0.25">
      <c r="A116" s="6">
        <v>115</v>
      </c>
      <c r="B116" s="6" t="s">
        <v>1827</v>
      </c>
      <c r="C116" s="6" t="e">
        <f>---------------HHHHHHHHHHHHHHHHHHHHHHHHHHHHHHHHHHHHHHH--------------------------------------------------------HHHHHHHHHHHHHHHHHHHHHHHHHHHHHHHHHHHHHHHHHHHHHHHHHHHHHHHHHHHHHHHHHHHHHHHHHHHHH---------HHHHHHHHHHHHHHHHHHHHHHHHHHHHHHHHHHHHHHHHHHHHHHHH</f>
        <v>#NAME?</v>
      </c>
      <c r="D116" s="6">
        <v>244</v>
      </c>
      <c r="E116" s="6">
        <v>74</v>
      </c>
      <c r="F116" s="6">
        <v>170</v>
      </c>
      <c r="G116" s="6">
        <v>0.30327868852459</v>
      </c>
    </row>
    <row r="117" spans="1:7" x14ac:dyDescent="0.25">
      <c r="A117" s="6">
        <v>116</v>
      </c>
      <c r="B117" s="6" t="s">
        <v>1577</v>
      </c>
      <c r="C117" s="6" t="e">
        <f>--------------------------HHHHHHHHHHHHHHHHHHHHHHHHHHHHHHHHHHHHHHHHHHHHHHHHHHHHHHHHHHHHHHHHHHHHHHHHHHHHHHHHHHHHHHHHHHHHHHHHHHHHHHHHHHHHHHHHHHHHHHHHHHHHHHHHHHHHHHHHHHHHHHHHHHHHHHHHHHHHHHHHHHHHHHHHHHHHHHHHHHHHH</f>
        <v>#NAME?</v>
      </c>
      <c r="D117" s="6">
        <v>207</v>
      </c>
      <c r="E117" s="6">
        <v>92</v>
      </c>
      <c r="F117" s="6">
        <v>115</v>
      </c>
      <c r="G117" s="6">
        <v>0.44444444444444398</v>
      </c>
    </row>
    <row r="118" spans="1:7" x14ac:dyDescent="0.25">
      <c r="A118" s="6">
        <v>117</v>
      </c>
      <c r="B118" s="6" t="s">
        <v>1385</v>
      </c>
      <c r="C118" s="6" t="e">
        <f>------------------HHHHHHHHHHHHHHHHHHHHHHHHHHHHHHHHHHHHHHHHHHHHHHHHHHHHHHHHHHHHHHHHHHHHHHHHHHHHHHHHHHHHHHHHHHHHHHHHHHHHHHHHHHHHHHHHHHHHHHHHHHHHHHHHHHHHHHHHHHHHHHHHHHHHHHHHHHHHHHHHHHHHHHHHHHHHHHHHHHHH</f>
        <v>#NAME?</v>
      </c>
      <c r="D118" s="6">
        <v>198</v>
      </c>
      <c r="E118" s="6">
        <v>98</v>
      </c>
      <c r="F118" s="6">
        <v>100</v>
      </c>
      <c r="G118" s="6">
        <v>0.49494949494949497</v>
      </c>
    </row>
    <row r="119" spans="1:7" x14ac:dyDescent="0.25">
      <c r="A119" s="6">
        <v>118</v>
      </c>
      <c r="B119" s="6" t="s">
        <v>2237</v>
      </c>
      <c r="C119" s="6" t="e">
        <f>--------------------------HHHHHHHHHHHHHHHHHHHHHHHHHHHHHHHHHHHHHHHHHHHHHHHHHHHHHHHHHHHHHHHHHHHHHHHHHHHHHHHHHHHHHHHHHHHHHHHHHHHHHHHHHHHHHHHHHHHHHHHHHHHHHHHHHHHHHHHHHHHHHHHHHHHHHHHHHHHHHHHHHHHHHHHHHHHHHHHH</f>
        <v>#NAME?</v>
      </c>
      <c r="D119" s="6">
        <v>202</v>
      </c>
      <c r="E119" s="6">
        <v>91</v>
      </c>
      <c r="F119" s="6">
        <v>111</v>
      </c>
      <c r="G119" s="6">
        <v>0.45049504950495101</v>
      </c>
    </row>
    <row r="120" spans="1:7" x14ac:dyDescent="0.25">
      <c r="A120" s="6">
        <v>119</v>
      </c>
      <c r="B120" s="6" t="s">
        <v>1925</v>
      </c>
      <c r="C120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120" s="6">
        <v>254</v>
      </c>
      <c r="E120" s="6">
        <v>93</v>
      </c>
      <c r="F120" s="6">
        <v>161</v>
      </c>
      <c r="G120" s="6">
        <v>0.36614173228346503</v>
      </c>
    </row>
    <row r="121" spans="1:7" x14ac:dyDescent="0.25">
      <c r="A121" s="6">
        <v>120</v>
      </c>
      <c r="B121" s="6" t="s">
        <v>1266</v>
      </c>
      <c r="C121" s="6" t="e">
        <f>---EEEEEEEEEEEEEEEEEEEEEEEEEEEE---------------------HHHHHHHHHHHHHHHHHHHHHHHHHHHHHHHHHHHHHHHHHHHHHHHHHHHHHHHHHHHHHHHHHHH</f>
        <v>#NAME?</v>
      </c>
      <c r="D121" s="6">
        <v>119</v>
      </c>
      <c r="E121" s="6">
        <v>76</v>
      </c>
      <c r="F121" s="6">
        <v>43</v>
      </c>
      <c r="G121" s="6">
        <v>0.63865546218487401</v>
      </c>
    </row>
    <row r="122" spans="1:7" x14ac:dyDescent="0.25">
      <c r="A122" s="6">
        <v>121</v>
      </c>
      <c r="B122" s="6" t="s">
        <v>1409</v>
      </c>
      <c r="C122" s="6" t="s">
        <v>1410</v>
      </c>
      <c r="D122" s="6">
        <v>332</v>
      </c>
      <c r="E122" s="6">
        <v>141</v>
      </c>
      <c r="F122" s="6">
        <v>191</v>
      </c>
      <c r="G122" s="6">
        <v>0.42469879518072301</v>
      </c>
    </row>
    <row r="123" spans="1:7" x14ac:dyDescent="0.25">
      <c r="A123" s="6">
        <v>122</v>
      </c>
      <c r="B123" s="6" t="s">
        <v>1284</v>
      </c>
      <c r="C123" s="6" t="s">
        <v>1285</v>
      </c>
      <c r="D123" s="6">
        <v>375</v>
      </c>
      <c r="E123" s="6">
        <v>132</v>
      </c>
      <c r="F123" s="6">
        <v>243</v>
      </c>
      <c r="G123" s="6">
        <v>0.35199999999999998</v>
      </c>
    </row>
    <row r="124" spans="1:7" x14ac:dyDescent="0.25">
      <c r="A124" s="6">
        <v>123</v>
      </c>
      <c r="B124" s="6" t="s">
        <v>2224</v>
      </c>
      <c r="C124" s="6" t="s">
        <v>7</v>
      </c>
      <c r="D124" s="6">
        <v>309</v>
      </c>
      <c r="E124" s="6">
        <v>120</v>
      </c>
      <c r="F124" s="6">
        <v>189</v>
      </c>
      <c r="G124" s="6">
        <v>0.38834951456310701</v>
      </c>
    </row>
    <row r="125" spans="1:7" x14ac:dyDescent="0.25">
      <c r="A125" s="6">
        <v>124</v>
      </c>
      <c r="B125" s="6" t="s">
        <v>1407</v>
      </c>
      <c r="C125" s="6" t="e">
        <f>-HHHHHHHHHHHHHHHHHHHHHHHHHHHHHHHHHHHHHHHHHHHHHHHHHHHHHHHHHHHHHHHHHHHHHHHHHHHHHHHHHHHHHHHHHHHHHHHHHHH-------HHHHHHHHHHHHHHHHHHHHHHHHHHHHHHHHHHHHHHHHHHHHHHHHHHHHHHHHHHHHHHHHHHHHHH</f>
        <v>#NAME?</v>
      </c>
      <c r="D125" s="6">
        <v>177</v>
      </c>
      <c r="E125" s="6">
        <v>71</v>
      </c>
      <c r="F125" s="6">
        <v>106</v>
      </c>
      <c r="G125" s="6">
        <v>0.40112994350282499</v>
      </c>
    </row>
    <row r="126" spans="1:7" x14ac:dyDescent="0.25">
      <c r="A126" s="6">
        <v>125</v>
      </c>
      <c r="B126" s="6" t="s">
        <v>2359</v>
      </c>
      <c r="C126" s="6" t="s">
        <v>1804</v>
      </c>
      <c r="D126" s="6">
        <v>381</v>
      </c>
      <c r="E126" s="6">
        <v>174</v>
      </c>
      <c r="F126" s="6">
        <v>207</v>
      </c>
      <c r="G126" s="6">
        <v>0.45669291338582702</v>
      </c>
    </row>
    <row r="127" spans="1:7" x14ac:dyDescent="0.25">
      <c r="A127" s="6">
        <v>126</v>
      </c>
      <c r="B127" s="6" t="s">
        <v>1756</v>
      </c>
      <c r="C127" s="6" t="s">
        <v>1757</v>
      </c>
      <c r="D127" s="6">
        <v>113</v>
      </c>
      <c r="E127" s="6">
        <v>82</v>
      </c>
      <c r="F127" s="6">
        <v>31</v>
      </c>
      <c r="G127" s="6">
        <v>0.72566371681415898</v>
      </c>
    </row>
    <row r="128" spans="1:7" x14ac:dyDescent="0.25">
      <c r="A128" s="6">
        <v>127</v>
      </c>
      <c r="B128" s="6" t="s">
        <v>2188</v>
      </c>
      <c r="C128" s="6" t="e">
        <f>-----------------HHHHHHHHHHHHHHHHHHHHHHHHHHHHHHHHHHHHHHHHHHHHHHHHHHHHHHHHHHHHHHHHHHHHHHHHHHHHHHHHHHHHHHHHHHHHHHHHHHHHHHHHHHHHHHHHHHHHHHHHHHHHHHHHHHHHHHHHHHHHHHHHHHHHHHHHHHHHHHHHHHHHHHHHHHHHHHHHHHHHH</f>
        <v>#NAME?</v>
      </c>
      <c r="D128" s="6">
        <v>198</v>
      </c>
      <c r="E128" s="6">
        <v>103</v>
      </c>
      <c r="F128" s="6">
        <v>95</v>
      </c>
      <c r="G128" s="6">
        <v>0.52020202020202</v>
      </c>
    </row>
    <row r="129" spans="1:7" x14ac:dyDescent="0.25">
      <c r="A129" s="6">
        <v>128</v>
      </c>
      <c r="B129" s="6" t="s">
        <v>2430</v>
      </c>
      <c r="C129" s="6" t="e">
        <f>---------------HHHHHHHHHHHHHHHHHHHHHHHHHHHHHHHHHHHHHHHHHHHHHHHHHHHHHHHHHHHHHHHHHHHHHHHHHHHHHHHHHHHHHHHHHHHHHHHHHHHHHHHHHHHHHHHH---------------HHHHHHHHHHHHHHHHHHHHHHHHHHHHHHHHHHHHHHHHHHHHHHHHHHHHHHHHHHHHHHHHHHHHHHHHHHHHHHHHHHHHHHHHHHHHHHHHH</f>
        <v>#NAME?</v>
      </c>
      <c r="D129" s="6">
        <v>239</v>
      </c>
      <c r="E129" s="6">
        <v>124</v>
      </c>
      <c r="F129" s="6">
        <v>115</v>
      </c>
      <c r="G129" s="6">
        <v>0.51882845188284499</v>
      </c>
    </row>
    <row r="130" spans="1:7" x14ac:dyDescent="0.25">
      <c r="A130" s="6">
        <v>129</v>
      </c>
      <c r="B130" s="6" t="s">
        <v>1669</v>
      </c>
      <c r="C130" s="6" t="e">
        <f>----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HHHHHHHHHHHHHHHHHHHHHHHHHHHHHHHHHHHHHH</f>
        <v>#NAME?</v>
      </c>
      <c r="D130" s="6">
        <v>327</v>
      </c>
      <c r="E130" s="6">
        <v>164</v>
      </c>
      <c r="F130" s="6">
        <v>163</v>
      </c>
      <c r="G130" s="6">
        <v>0.50152905198776798</v>
      </c>
    </row>
    <row r="131" spans="1:7" x14ac:dyDescent="0.25">
      <c r="A131" s="6">
        <v>130</v>
      </c>
      <c r="B131" s="6" t="s">
        <v>2232</v>
      </c>
      <c r="C131" s="6" t="e">
        <f>-HHHHHHHHHHHHHHHHHHHHHHHHHHHHHHHHHHHHHHHHHHHHHHHHHHHHHHHHHHHHHHHHHHHHHHHHHHHHHHHHHHHHHHHHHHHHH</f>
        <v>#NAME?</v>
      </c>
      <c r="D131" s="6">
        <v>94</v>
      </c>
      <c r="E131" s="6">
        <v>30</v>
      </c>
      <c r="F131" s="6">
        <v>64</v>
      </c>
      <c r="G131" s="6">
        <v>0.319148936170213</v>
      </c>
    </row>
    <row r="132" spans="1:7" x14ac:dyDescent="0.25">
      <c r="A132" s="6">
        <v>131</v>
      </c>
      <c r="B132" s="6" t="s">
        <v>1325</v>
      </c>
      <c r="C132" s="6" t="e">
        <f>-HHHHHHHHHHHHHHHHHHHHHHHHHHHHHHHHHHHHHHHHHHHHHHHHHHHHHHHHHHHHHHHHHHHHHHHHHHHHHHHHHHHHHHHHHHHHHHHHHHHHHHHHHHHHHHHHHHHHHHHHHHHHHHHHHHHHHHHHHHHHHHHHHHHHHHHHHHHHHHHHHHHHHHHHHHHHHHHHHHHHHHHHHHHHHHHHHHHHHHHHHHHHHHHHHHHHHHHHHHHHHHHHHHHHHHHHHHHHHHHHHHHHHHHHHHHHH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32" s="6">
        <v>254</v>
      </c>
      <c r="E132" s="6">
        <v>133</v>
      </c>
      <c r="F132" s="6">
        <v>121</v>
      </c>
      <c r="G132" s="6">
        <v>0.523622047244094</v>
      </c>
    </row>
    <row r="133" spans="1:7" x14ac:dyDescent="0.25">
      <c r="A133" s="6">
        <v>132</v>
      </c>
      <c r="B133" s="6" t="s">
        <v>1776</v>
      </c>
      <c r="C133" s="6" t="e">
        <f>----HHHHHHHHHHHHHHHHHHHHHHHHHHHHHHHHHHHHHHHHHHHHHHHHHHHHHHHHHHHHHHHHHHHHHHHHHHHHHHHHHHHHHHHHHHHHHHHHHHHHHHHHHHHHHHHHHHHHHHHHHHHHHHHHHHHHHHHHHHHHHHHHHHHHHHH-----------------------------------HHHHHHHHHHHHHHHHHHHHHHHHHHHHHHHHHHHHH</f>
        <v>#NAME?</v>
      </c>
      <c r="D133" s="6">
        <v>227</v>
      </c>
      <c r="E133" s="6">
        <v>91</v>
      </c>
      <c r="F133" s="6">
        <v>136</v>
      </c>
      <c r="G133" s="6">
        <v>0.40088105726872197</v>
      </c>
    </row>
    <row r="134" spans="1:7" x14ac:dyDescent="0.25">
      <c r="A134" s="6">
        <v>133</v>
      </c>
      <c r="B134" s="6" t="s">
        <v>1943</v>
      </c>
      <c r="C134" s="6" t="s">
        <v>1305</v>
      </c>
      <c r="D134" s="6">
        <v>359</v>
      </c>
      <c r="E134" s="6">
        <v>206</v>
      </c>
      <c r="F134" s="6">
        <v>153</v>
      </c>
      <c r="G134" s="6">
        <v>0.57381615598885805</v>
      </c>
    </row>
    <row r="135" spans="1:7" x14ac:dyDescent="0.25">
      <c r="A135" s="6">
        <v>134</v>
      </c>
      <c r="B135" s="6" t="s">
        <v>2006</v>
      </c>
      <c r="C135" s="6" t="e">
        <f>--HHHHHHHHHHHHHHHHHHHHHHHHHHHHHHHHHHHHH----------------HHHHHHHHHHHHHHHHHHHHHHHHHHHHHHHHHHHHHHHHHHHHHHHHHHHHHHHHHHHHHHHHHHHHHHHHHHHHHHHHHHHHHHHHHHHHHHHHHHHHHHHHHHHHHHHHHHHHHHHHHHHHHHHHHHHHHHHHHHHHHHHHHHHHHHHHHHHHHHHHHHHHHHHHHHHHHHHHHHHHHHHHHHHH--------------------HHHHHHHHHHHHHHHHHHHHHHHHHHH----------------HHHHHHHHHHHHHHHHHHHHHHHHHHHHHHHHHHHHHHHHHHHHHHHHHHHHHHHHHHHHHHHHHHHHHHHHHHHHHHHHHHHHHHHHHHHHHHHHHHHHHHHHHHHHHHHHHHHHHHHHHHHHH</f>
        <v>#NAME?</v>
      </c>
      <c r="D135" s="6">
        <v>431</v>
      </c>
      <c r="E135" s="6">
        <v>218</v>
      </c>
      <c r="F135" s="6">
        <v>213</v>
      </c>
      <c r="G135" s="6">
        <v>0.50580046403712298</v>
      </c>
    </row>
    <row r="136" spans="1:7" x14ac:dyDescent="0.25">
      <c r="A136" s="6">
        <v>135</v>
      </c>
      <c r="B136" s="6" t="s">
        <v>2022</v>
      </c>
      <c r="C136" s="6" t="e">
        <f>--HHHHHHHHHHHHHHHHHHHHHHHHHHHHHHHHHHHHHHHHHHHHHHHHHHHHHHHHHHHHHHHHHHHHHHHHHHHHHH</f>
        <v>#NAME?</v>
      </c>
      <c r="D136" s="6">
        <v>80</v>
      </c>
      <c r="E136" s="6">
        <v>31</v>
      </c>
      <c r="F136" s="6">
        <v>49</v>
      </c>
      <c r="G136" s="6">
        <v>0.38750000000000001</v>
      </c>
    </row>
    <row r="137" spans="1:7" x14ac:dyDescent="0.25">
      <c r="A137" s="6">
        <v>136</v>
      </c>
      <c r="B137" s="6" t="s">
        <v>2319</v>
      </c>
      <c r="C137" s="6" t="e">
        <f>----------HHHHHHHHHHHHHHHHHHHHHHHHHHHHHHHHHHHHHHHHHHHHHHHHHH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137" s="6">
        <v>516</v>
      </c>
      <c r="E137" s="6">
        <v>248</v>
      </c>
      <c r="F137" s="6">
        <v>268</v>
      </c>
      <c r="G137" s="6">
        <v>0.48062015503875999</v>
      </c>
    </row>
    <row r="138" spans="1:7" x14ac:dyDescent="0.25">
      <c r="A138" s="6">
        <v>137</v>
      </c>
      <c r="B138" s="6" t="s">
        <v>1683</v>
      </c>
      <c r="C138" s="6" t="s">
        <v>1684</v>
      </c>
      <c r="D138" s="6">
        <v>167</v>
      </c>
      <c r="E138" s="6">
        <v>85</v>
      </c>
      <c r="F138" s="6">
        <v>82</v>
      </c>
      <c r="G138" s="6">
        <v>0.50898203592814395</v>
      </c>
    </row>
    <row r="139" spans="1:7" x14ac:dyDescent="0.25">
      <c r="A139" s="6">
        <v>138</v>
      </c>
      <c r="B139" s="6" t="s">
        <v>1422</v>
      </c>
      <c r="C139" s="6" t="e">
        <f>-HHHHHHHHHHHHHHHHHHHHHHHHHHHHHHHHHHHHHHHHHHHHHHHHHHHHHHHHHHHHHHHHHHHHHHHHHHHHHHHHHHHHHHHHHHHHHHHHHHHH</f>
        <v>#NAME?</v>
      </c>
      <c r="D139" s="6">
        <v>101</v>
      </c>
      <c r="E139" s="6">
        <v>30</v>
      </c>
      <c r="F139" s="6">
        <v>71</v>
      </c>
      <c r="G139" s="6">
        <v>0.29702970297029702</v>
      </c>
    </row>
    <row r="140" spans="1:7" x14ac:dyDescent="0.25">
      <c r="A140" s="6">
        <v>139</v>
      </c>
      <c r="B140" s="6" t="s">
        <v>1865</v>
      </c>
      <c r="C140" s="6" t="s">
        <v>1299</v>
      </c>
      <c r="D140" s="6">
        <v>509</v>
      </c>
      <c r="E140" s="6">
        <v>361</v>
      </c>
      <c r="F140" s="6">
        <v>148</v>
      </c>
      <c r="G140" s="6">
        <v>0.70923379174852696</v>
      </c>
    </row>
    <row r="141" spans="1:7" x14ac:dyDescent="0.25">
      <c r="A141" s="6">
        <v>140</v>
      </c>
      <c r="B141" s="6" t="s">
        <v>2243</v>
      </c>
      <c r="C141" s="6" t="e">
        <f>--------------------------------------HHHHHHHHHHHHHHHHHHHHHHHHHHHHHHHHHHHHHHHHHHHHHHHHHHHHHHHHHHHHHHHHHHHHHHHHHHHHHHHHHHHHHHHHHHHHHHHHHHHHHHHHHHHHHHHHHHHHHHHHHHHHHHHHHHHHHHHHHHHHHHHHHHHHHHHHHHHHHHHHHHHHHHHHHHHHHHHHHHHHHHHHHHHHHHHHHHHHHHHHHHHHHHHHHHHHHHHHHHHHHHHHHHHHHHHHHHHHHHHH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41" s="6">
        <v>278</v>
      </c>
      <c r="E141" s="6">
        <v>144</v>
      </c>
      <c r="F141" s="6">
        <v>134</v>
      </c>
      <c r="G141" s="6">
        <v>0.51798561151079103</v>
      </c>
    </row>
    <row r="142" spans="1:7" x14ac:dyDescent="0.25">
      <c r="A142" s="6">
        <v>141</v>
      </c>
      <c r="B142" s="6" t="s">
        <v>2255</v>
      </c>
      <c r="C142" s="6" t="e">
        <f>-HHHHHHHHHHHHHHHHHHHHHHHHHHHHHHHHHHHHHHHHHHHHHHHHHHHHHHHHHHHHHHHHHHHHHHHHHHHHHHHHHHHHHHHHHHH</f>
        <v>#NAME?</v>
      </c>
      <c r="D142" s="6">
        <v>92</v>
      </c>
      <c r="E142" s="6">
        <v>24</v>
      </c>
      <c r="F142" s="6">
        <v>68</v>
      </c>
      <c r="G142" s="6">
        <v>0.26086956521739102</v>
      </c>
    </row>
    <row r="143" spans="1:7" x14ac:dyDescent="0.25">
      <c r="A143" s="6">
        <v>142</v>
      </c>
      <c r="B143" s="6" t="s">
        <v>1888</v>
      </c>
      <c r="C143" s="6" t="e">
        <f>------------------HHHHHHHHHHHHHHHHHHHHHHHHHHHHHHHHHHHHHHHHHHHHHHHHHHHHHHHHHHHHHHHHHHHHHHHHHHHHHHHHHHHHHHHHHHHHHHHHHHHHHHHHHHHHHHHHHHHHHHHHHHHHHHHHHHHHHHHHHHHHHHHHHHHHHHHHHHHHHHHHHHHHHHHHHHHHHHHHHHHH</f>
        <v>#NAME?</v>
      </c>
      <c r="D143" s="6">
        <v>198</v>
      </c>
      <c r="E143" s="6">
        <v>100</v>
      </c>
      <c r="F143" s="6">
        <v>98</v>
      </c>
      <c r="G143" s="6">
        <v>0.50505050505050497</v>
      </c>
    </row>
    <row r="144" spans="1:7" x14ac:dyDescent="0.25">
      <c r="A144" s="6">
        <v>143</v>
      </c>
      <c r="B144" s="6" t="s">
        <v>1292</v>
      </c>
      <c r="C144" s="6" t="s">
        <v>21</v>
      </c>
      <c r="D144" s="6">
        <v>854</v>
      </c>
      <c r="E144" s="6">
        <v>483</v>
      </c>
      <c r="F144" s="6">
        <v>371</v>
      </c>
      <c r="G144" s="6">
        <v>0.56557377049180302</v>
      </c>
    </row>
    <row r="145" spans="1:7" x14ac:dyDescent="0.25">
      <c r="A145" s="6">
        <v>144</v>
      </c>
      <c r="B145" s="6" t="s">
        <v>2399</v>
      </c>
      <c r="C145" s="6" t="e">
        <f>-HHHHHHHHHHHHHHHHHHHHHHHHHHHHHHHHHHHHHHHHHHHHHHHHHHHHHHHHHHHHHHHHHHHH-----EEEE----------HHHHHHHHHHHHHH------------------EEEEE-----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45" s="6">
        <v>363</v>
      </c>
      <c r="E145" s="6">
        <v>149</v>
      </c>
      <c r="F145" s="6">
        <v>214</v>
      </c>
      <c r="G145" s="6">
        <v>0.41046831955922902</v>
      </c>
    </row>
    <row r="146" spans="1:7" x14ac:dyDescent="0.25">
      <c r="A146" s="6">
        <v>145</v>
      </c>
      <c r="B146" s="6" t="s">
        <v>1814</v>
      </c>
      <c r="C146" s="6" t="e">
        <f>---HHHHHHHHHHHHHHHHHHHHHHHHHHHHHHHHHHHHHHHHHHHHHHHHHHHHHHHHHHHHHHHHHHHHHHHHHHHHHHHHHHHHHHHHHHHHH</f>
        <v>#NAME?</v>
      </c>
      <c r="D146" s="6">
        <v>96</v>
      </c>
      <c r="E146" s="6">
        <v>25</v>
      </c>
      <c r="F146" s="6">
        <v>71</v>
      </c>
      <c r="G146" s="6">
        <v>0.26041666666666702</v>
      </c>
    </row>
    <row r="147" spans="1:7" x14ac:dyDescent="0.25">
      <c r="A147" s="6">
        <v>146</v>
      </c>
      <c r="B147" s="6" t="s">
        <v>1443</v>
      </c>
      <c r="C147" s="6" t="e">
        <f>-HHHHHHHHHHHHHHHHHHHHHHHHHHHHHHHHHHHHHHHHHHHHHHHHHHHHHHHHHHHHHHHHHHHHHHHHHHHHHHHHHHHHHHHHHHHHHHHHHHHHHHHHHHHHHHHH</f>
        <v>#NAME?</v>
      </c>
      <c r="D147" s="6">
        <v>113</v>
      </c>
      <c r="E147" s="6">
        <v>42</v>
      </c>
      <c r="F147" s="6">
        <v>71</v>
      </c>
      <c r="G147" s="6">
        <v>0.37168141592920401</v>
      </c>
    </row>
    <row r="148" spans="1:7" x14ac:dyDescent="0.25">
      <c r="A148" s="6">
        <v>147</v>
      </c>
      <c r="B148" s="6" t="s">
        <v>1996</v>
      </c>
      <c r="C148" s="6" t="s">
        <v>33</v>
      </c>
      <c r="D148" s="6">
        <v>331</v>
      </c>
      <c r="E148" s="6">
        <v>91</v>
      </c>
      <c r="F148" s="6">
        <v>240</v>
      </c>
      <c r="G148" s="6">
        <v>0.27492447129909398</v>
      </c>
    </row>
    <row r="149" spans="1:7" x14ac:dyDescent="0.25">
      <c r="A149" s="6">
        <v>148</v>
      </c>
      <c r="B149" s="6" t="s">
        <v>2439</v>
      </c>
      <c r="C149" s="6" t="e">
        <f>-------HHHHHHHHHHHHHHHHHHHHHHHHHHHHHHHHHHHHHHHHHHHHHHHHHHHHHHHHHHHHHH-----------HHHHHHHHHHHHHHHHHHHHHHHHHHHHHHHHHHHHHHHHHHHHHHHHHHHHHHHHHHHHHHHHHHHHHHHHHHHHHHHHHHHHHHHHHHHHHHHHHHHHHHHHHHHHHHHHHHHHHHHHHHHHHHHHHHHHHHHHHHHHHHHHHHHHHHHH--------------------------------------HHHHHHHHHHHHHHHHHHHHHHHHHHHHHHHHHHHHHHHHHHHHHHHHHHHHHHHHHHHHHHHHHHHHHHHHHHHHHHHHHHHHHHHHHHHHHHHHHHHHHHHHHHHHHHHHHHHHHHHHHHHHHHHHHHHHHHHHHHHHHHHHHHHHHHHHHHHHHHHHHHHHHHHH</f>
        <v>#NAME?</v>
      </c>
      <c r="D149" s="6">
        <v>438</v>
      </c>
      <c r="E149" s="6">
        <v>208</v>
      </c>
      <c r="F149" s="6">
        <v>230</v>
      </c>
      <c r="G149" s="6">
        <v>0.47488584474885798</v>
      </c>
    </row>
    <row r="150" spans="1:7" x14ac:dyDescent="0.25">
      <c r="A150" s="6">
        <v>149</v>
      </c>
      <c r="B150" s="6" t="s">
        <v>2446</v>
      </c>
      <c r="C150" s="6" t="e">
        <f>--HHHHHHHHHHHHHHHHHHHHHHHHHHHHHHHHHHHHHHHHHHHHHHHHHHHHHHHHHHHHHHHHHHHHHHHHHHHHHHHHHHHHHHHHHHHHHHHHHHHHHHHHHHHHHHHHHHHHHHHHHH</f>
        <v>#NAME?</v>
      </c>
      <c r="D150" s="6">
        <v>124</v>
      </c>
      <c r="E150" s="6">
        <v>27</v>
      </c>
      <c r="F150" s="6">
        <v>97</v>
      </c>
      <c r="G150" s="6">
        <v>0.217741935483871</v>
      </c>
    </row>
    <row r="151" spans="1:7" x14ac:dyDescent="0.25">
      <c r="A151" s="6">
        <v>150</v>
      </c>
      <c r="B151" s="6" t="s">
        <v>1967</v>
      </c>
      <c r="C151" s="6" t="s">
        <v>7</v>
      </c>
      <c r="D151" s="6">
        <v>350</v>
      </c>
      <c r="E151" s="6">
        <v>82</v>
      </c>
      <c r="F151" s="6">
        <v>268</v>
      </c>
      <c r="G151" s="6">
        <v>0.23428571428571399</v>
      </c>
    </row>
    <row r="152" spans="1:7" x14ac:dyDescent="0.25">
      <c r="A152" s="6">
        <v>151</v>
      </c>
      <c r="B152" s="6" t="s">
        <v>2487</v>
      </c>
      <c r="C152" s="6" t="s">
        <v>274</v>
      </c>
      <c r="D152" s="6">
        <v>315</v>
      </c>
      <c r="E152" s="6">
        <v>51</v>
      </c>
      <c r="F152" s="6">
        <v>264</v>
      </c>
      <c r="G152" s="6">
        <v>0.161904761904762</v>
      </c>
    </row>
    <row r="153" spans="1:7" x14ac:dyDescent="0.25">
      <c r="A153" s="6">
        <v>152</v>
      </c>
      <c r="B153" s="6" t="s">
        <v>2150</v>
      </c>
      <c r="C153" s="6" t="s">
        <v>7</v>
      </c>
      <c r="D153" s="6">
        <v>691</v>
      </c>
      <c r="E153" s="6">
        <v>201</v>
      </c>
      <c r="F153" s="6">
        <v>490</v>
      </c>
      <c r="G153" s="6">
        <v>0.29088277858176598</v>
      </c>
    </row>
    <row r="154" spans="1:7" x14ac:dyDescent="0.25">
      <c r="A154" s="6">
        <v>153</v>
      </c>
      <c r="B154" s="6" t="s">
        <v>2211</v>
      </c>
      <c r="C154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H</f>
        <v>#NAME?</v>
      </c>
      <c r="D154" s="6">
        <v>578</v>
      </c>
      <c r="E154" s="6">
        <v>287</v>
      </c>
      <c r="F154" s="6">
        <v>291</v>
      </c>
      <c r="G154" s="6">
        <v>0.49653979238754298</v>
      </c>
    </row>
    <row r="155" spans="1:7" x14ac:dyDescent="0.25">
      <c r="A155" s="6">
        <v>154</v>
      </c>
      <c r="B155" s="6" t="s">
        <v>1772</v>
      </c>
      <c r="C155" s="6" t="e">
        <f>-----HHHHHHHHHHHHHHHHHHHHHHHHHHHHHHHHHHHHHHHHHHHHHHHHHHHHHHHHHHHHHHHHHHHHHHHHHHHHHHHHHHHHHHHHHHHHH</f>
        <v>#NAME?</v>
      </c>
      <c r="D155" s="6">
        <v>98</v>
      </c>
      <c r="E155" s="6">
        <v>51</v>
      </c>
      <c r="F155" s="6">
        <v>47</v>
      </c>
      <c r="G155" s="6">
        <v>0.52040816326530603</v>
      </c>
    </row>
    <row r="156" spans="1:7" x14ac:dyDescent="0.25">
      <c r="A156" s="6">
        <v>155</v>
      </c>
      <c r="B156" s="6" t="s">
        <v>2241</v>
      </c>
      <c r="C156" s="6" t="e">
        <f>--------HHHHHHHHHHHHHHHHHHHHHHHHHHHHHHHHHHHHHHHHHHHHHHHHHHHHHHHHHHHHHHHHHHHHHHHHHHHHHHHHHHHHHHHHHHHHHHHHHHHHHHHHHHHHHHHHHHHHHHHHHHHHHHHHHHHHHHHHHHHHHHHHHHHHHHHHHHHHHHHHHHHHHHHHHHHHHHHHHHHHHHHHHHHHHHHHHHHHHHHHHHHHHHHHHHHHHHHHHHHHHHHHHHHHHHHHHHHHHHHHHHHHHHHHHHHHH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56" s="6">
        <v>261</v>
      </c>
      <c r="E156" s="6">
        <v>131</v>
      </c>
      <c r="F156" s="6">
        <v>130</v>
      </c>
      <c r="G156" s="6">
        <v>0.501915708812261</v>
      </c>
    </row>
    <row r="157" spans="1:7" x14ac:dyDescent="0.25">
      <c r="A157" s="6">
        <v>156</v>
      </c>
      <c r="B157" s="6" t="s">
        <v>2517</v>
      </c>
      <c r="C157" s="6" t="e">
        <f>------------HHHHHHHHHHHHHHHHHHHHHHHHHHHHHHHHHHHHHHHHHHHHHHHHHHHHHHHHHHHHHH----------HHHHHHHHHHHHHHHHHHHHHHHHHHHHHHHHHHHHHHHHHHHHHHHHHHHHH---------------------------HHHHHHHHHHHHHHHHHHHHHHHHHHHHHHHHHHHHHHH</f>
        <v>#NAME?</v>
      </c>
      <c r="D157" s="6">
        <v>203</v>
      </c>
      <c r="E157" s="6">
        <v>124</v>
      </c>
      <c r="F157" s="6">
        <v>79</v>
      </c>
      <c r="G157" s="6">
        <v>0.61083743842364502</v>
      </c>
    </row>
    <row r="158" spans="1:7" x14ac:dyDescent="0.25">
      <c r="A158" s="6">
        <v>157</v>
      </c>
      <c r="B158" s="6" t="s">
        <v>2502</v>
      </c>
      <c r="C158" s="6" t="s">
        <v>792</v>
      </c>
      <c r="D158" s="6">
        <v>404</v>
      </c>
      <c r="E158" s="6">
        <v>142</v>
      </c>
      <c r="F158" s="6">
        <v>262</v>
      </c>
      <c r="G158" s="6">
        <v>0.35148514851485102</v>
      </c>
    </row>
    <row r="159" spans="1:7" x14ac:dyDescent="0.25">
      <c r="A159" s="6">
        <v>158</v>
      </c>
      <c r="B159" s="6" t="s">
        <v>2386</v>
      </c>
      <c r="C159" s="6" t="e">
        <f>-------HHHHHHHHHHHHHHHHHHHHHHHHHHHHHHHHHHHHHHHHHHHHHHHHHHHHHHHHHHHHHHHHHHHHHHHHHHHHHHHHHHHHHHHHHHHHHHHHHHHHHHHHHHHHHHHHHHHHHHHHHHHHHHHHHHHHHHHHHHHHHHHHHHHHHHHHHHHHHHHHHHHH</f>
        <v>#NAME?</v>
      </c>
      <c r="D159" s="6">
        <v>171</v>
      </c>
      <c r="E159" s="6">
        <v>61</v>
      </c>
      <c r="F159" s="6">
        <v>110</v>
      </c>
      <c r="G159" s="6">
        <v>0.35672514619883</v>
      </c>
    </row>
    <row r="160" spans="1:7" x14ac:dyDescent="0.25">
      <c r="A160" s="6">
        <v>159</v>
      </c>
      <c r="B160" s="6" t="s">
        <v>1362</v>
      </c>
      <c r="C160" s="6" t="s">
        <v>88</v>
      </c>
      <c r="D160" s="6">
        <v>335</v>
      </c>
      <c r="E160" s="6">
        <v>175</v>
      </c>
      <c r="F160" s="6">
        <v>160</v>
      </c>
      <c r="G160" s="6">
        <v>0.52238805970149205</v>
      </c>
    </row>
    <row r="161" spans="1:7" x14ac:dyDescent="0.25">
      <c r="A161" s="6">
        <v>160</v>
      </c>
      <c r="B161" s="6" t="s">
        <v>2495</v>
      </c>
      <c r="C161" s="6" t="e">
        <f>-HHHHHHHHHHHHHHHHHHHHHHHHHHHHHHHHHHHHHHHHHHHHHHHHHHHHHHHHHHHHHHHHHHHHHHHHHHHHHHHHHHHHHHHHHHHHHHHHHHHHHHHHHHHHHHHHHHHHHHHHHHHHHHHHH</f>
        <v>#NAME?</v>
      </c>
      <c r="D161" s="6">
        <v>130</v>
      </c>
      <c r="E161" s="6">
        <v>55</v>
      </c>
      <c r="F161" s="6">
        <v>75</v>
      </c>
      <c r="G161" s="6">
        <v>0.42307692307692302</v>
      </c>
    </row>
    <row r="162" spans="1:7" x14ac:dyDescent="0.25">
      <c r="A162" s="6">
        <v>161</v>
      </c>
      <c r="B162" s="6" t="s">
        <v>1385</v>
      </c>
      <c r="C162" s="6" t="e">
        <f>------------------HHHHHHHHHHHHHHHHHHHHHHHHHHHHHHHHHHHHHHHHHHHHHHHHHHHHHHHHHHHHHHHHHHHHHHHHHHHHHHHHHHHHHHHHHHHHHHHHHHHHHHHHHHHHHHHHHHHHHHHHHHHHHHHHHHHHHHHHHHHHHHHHHHHHHHHHHHHHHHHHHHHHHHHHHHHHHHHHHHHH</f>
        <v>#NAME?</v>
      </c>
      <c r="D162" s="6">
        <v>198</v>
      </c>
      <c r="E162" s="6">
        <v>98</v>
      </c>
      <c r="F162" s="6">
        <v>100</v>
      </c>
      <c r="G162" s="6">
        <v>0.49494949494949497</v>
      </c>
    </row>
    <row r="163" spans="1:7" x14ac:dyDescent="0.25">
      <c r="A163" s="6">
        <v>162</v>
      </c>
      <c r="B163" s="6" t="s">
        <v>2245</v>
      </c>
      <c r="C163" s="6" t="s">
        <v>1896</v>
      </c>
      <c r="D163" s="6">
        <v>382</v>
      </c>
      <c r="E163" s="6">
        <v>169</v>
      </c>
      <c r="F163" s="6">
        <v>213</v>
      </c>
      <c r="G163" s="6">
        <v>0.442408376963351</v>
      </c>
    </row>
    <row r="164" spans="1:7" x14ac:dyDescent="0.25">
      <c r="A164" s="6">
        <v>163</v>
      </c>
      <c r="B164" s="6" t="s">
        <v>1794</v>
      </c>
      <c r="C164" s="6" t="e">
        <f>--HHHHHHHHHHHHHHHHHHHHHHHHHHHHHHHHHHHHH----------------HHHHHHHHHHHHHHHHHHHHHHHHHHHHHHHHHHHHHHHHHHHHHHHHHHHHHHHHHHHHHHHHHHHHHHHHHHHHHHHHHHHHHHHHHHHHHHHHHHHHHHHHHHHHHHHHHHHHHHHHHHHHHHHHHHHHHHHHHHHHHHHHHHHHHHHHHHHHHHHHHHHHHHHHHHHHHHHHHHHHHHHHHHHH--------------------HHHHHHHHHHHHHHHHHHHHHHHHHHH----------------HHHHHHHHHHHHHHHHHHHHHHHHHHHHHHHHHHHHHHHHHHHHHHHHHHHHHHHHHHHHHHHHHHHHHHHHHHHHHHHHHHHHHHHHHHHHHHHHHHHHHHHHHHHHHHHHHHHHHHHHHHHHH</f>
        <v>#NAME?</v>
      </c>
      <c r="D164" s="6">
        <v>431</v>
      </c>
      <c r="E164" s="6">
        <v>209</v>
      </c>
      <c r="F164" s="6">
        <v>222</v>
      </c>
      <c r="G164" s="6">
        <v>0.48491879350347999</v>
      </c>
    </row>
    <row r="165" spans="1:7" x14ac:dyDescent="0.25">
      <c r="A165" s="6">
        <v>164</v>
      </c>
      <c r="B165" s="6" t="s">
        <v>2084</v>
      </c>
      <c r="C165" s="6" t="e">
        <f>-------------------------------------------HHHHHHHHHHHHHHHHHHHHHHHHHHHHHHHHHHHHHHHHHHHHHHHHHHHHHHHHHHHHHHHHHHHHHHHHHHHHHHHHHHHHHHHHHHHHHHHHHHHHHHHHHHHHHHHHHHHHHHHHHHHHHHHHHHHHHHH</f>
        <v>#NAME?</v>
      </c>
      <c r="D165" s="6">
        <v>178</v>
      </c>
      <c r="E165" s="6">
        <v>23</v>
      </c>
      <c r="F165" s="6">
        <v>155</v>
      </c>
      <c r="G165" s="6">
        <v>0.12921348314606701</v>
      </c>
    </row>
    <row r="166" spans="1:7" x14ac:dyDescent="0.25">
      <c r="A166" s="6">
        <v>165</v>
      </c>
      <c r="B166" s="6" t="s">
        <v>1710</v>
      </c>
      <c r="C166" s="6" t="e">
        <f>-HHHHHHHHHHHHHHHHHHHHHHHHHHHHHHHHHHHHHHHHHHHHHHHHHHHHHHHHHHHHHHHHHHHHHHHHHHHHHHHHHHHHHHHHHHHHHHHHHHHHH</f>
        <v>#NAME?</v>
      </c>
      <c r="D166" s="6">
        <v>102</v>
      </c>
      <c r="E166" s="6">
        <v>36</v>
      </c>
      <c r="F166" s="6">
        <v>66</v>
      </c>
      <c r="G166" s="6">
        <v>0.35294117647058798</v>
      </c>
    </row>
    <row r="167" spans="1:7" x14ac:dyDescent="0.25">
      <c r="A167" s="6">
        <v>166</v>
      </c>
      <c r="B167" s="6" t="s">
        <v>2468</v>
      </c>
      <c r="C167" s="6" t="e">
        <f>-HHHHHHHHHHHHHHHHHHHHHHHHHHHHHHHHHHHHHHHHHHHHHHHHHHHHHHHHHHHHHHHHHHHHHHHHHHHHHHHHHHHHHHHHHHHHHHHHHHHHHHHHHHHHHHHHHHHHHHHHHHHHHHHHHHHHHHHHHHHHHHHHHHHHHHHHHHHHHHHHHHHHHHHHHHHHHHHHHHHHHHHHHHHHHHHHHHHHHHHHHHHHHHHHHHH--------------HHHHHHHHHHHHHHHHHHHH</f>
        <v>#NAME?</v>
      </c>
      <c r="D167" s="6">
        <v>246</v>
      </c>
      <c r="E167" s="6">
        <v>45</v>
      </c>
      <c r="F167" s="6">
        <v>201</v>
      </c>
      <c r="G167" s="6">
        <v>0.18292682926829301</v>
      </c>
    </row>
    <row r="168" spans="1:7" x14ac:dyDescent="0.25">
      <c r="A168" s="6">
        <v>167</v>
      </c>
      <c r="B168" s="6" t="s">
        <v>1464</v>
      </c>
      <c r="C168" s="6" t="e">
        <f>--HHHHHHHHHHHHHHHHHHHHHHHHHHHHHHHHHHHHHHHHHHHHHHHHHHHHHHHHHHHHHHHHHHHHHHHHHHHHHHHHHHHHHHHHHHHHHHHHHHHHHHHHHHHHHHHHHHHHHHHHHH----------------------HHHHHHHHHHHHHHHHHHHHHHHHHHHH--------------------------------------------------------------------------------------------------HHHHHHHHHHHHHHHHHHHHHHHHHHHHHHHHHHHHHHHHHHHHHHHHHH------------------------HHHHHH</f>
        <v>#NAME?</v>
      </c>
      <c r="D168" s="6">
        <v>352</v>
      </c>
      <c r="E168" s="6">
        <v>114</v>
      </c>
      <c r="F168" s="6">
        <v>238</v>
      </c>
      <c r="G168" s="6">
        <v>0.32386363636363602</v>
      </c>
    </row>
    <row r="169" spans="1:7" x14ac:dyDescent="0.25">
      <c r="A169" s="6">
        <v>168</v>
      </c>
      <c r="B169" s="6" t="s">
        <v>1337</v>
      </c>
      <c r="C169" s="6" t="e">
        <f>-----------------HHHHHHHHHHHHHHHHHHHHHHHHHHHHHHHHHHHHHHHHHHHHHHHHHHHHHHHHHHHHHHHHHHHHHHHHHHHHHHHHHHHHHHHHHHHHHHHHHHHHHHHHHHHHHHHHHHHHHHHHHHHHHHHHHHHHHHHHHHHHHHHHHHHHHHHHHHHHHHHHHHHHHHHHHHHHHHHHHHHHHHHHHHHHHHH</f>
        <v>#NAME?</v>
      </c>
      <c r="D169" s="6">
        <v>208</v>
      </c>
      <c r="E169" s="6">
        <v>113</v>
      </c>
      <c r="F169" s="6">
        <v>95</v>
      </c>
      <c r="G169" s="6">
        <v>0.54326923076923095</v>
      </c>
    </row>
    <row r="170" spans="1:7" x14ac:dyDescent="0.25">
      <c r="A170" s="6">
        <v>169</v>
      </c>
      <c r="B170" s="6" t="s">
        <v>1402</v>
      </c>
      <c r="C170" s="6" t="e">
        <f>--------------HHHHHHHHHHHHHHHHHHHHHHHHHHHHHHHHHHHHHHHHHHHHHHHHHHHHHHHHHHHHHHHHHHHHHHHHHHHHHHHHHHHHHHHHHHHHHHHHHHHHHHHHHHHHHHHHHHHHHHHHHHHHHHHHHHHHHHHHHHHHHHHHHHHHHHHHHHHHHHHHHHHHHHHHHHHHHHHHHHHHHHHHHHHHHHHHHHHHHHHHHHHHHH</f>
        <v>#NAME?</v>
      </c>
      <c r="D170" s="6">
        <v>220</v>
      </c>
      <c r="E170" s="6">
        <v>98</v>
      </c>
      <c r="F170" s="6">
        <v>122</v>
      </c>
      <c r="G170" s="6">
        <v>0.44545454545454499</v>
      </c>
    </row>
    <row r="171" spans="1:7" x14ac:dyDescent="0.25">
      <c r="A171" s="6">
        <v>170</v>
      </c>
      <c r="B171" s="6" t="s">
        <v>2518</v>
      </c>
      <c r="C171" s="6" t="e">
        <f>-------------------------HHHHHHHHHH---------------------------------------------------------------------------------------HHHHHHHHHHHHHHHHHHHHHHHHHHHHHHHHHHHHHHHHHHHHHHHHHH-----------------HHHHHHHHHHHHHHHHHHHHHHHHH</f>
        <v>#NAME?</v>
      </c>
      <c r="D171" s="6">
        <v>214</v>
      </c>
      <c r="E171" s="6">
        <v>61</v>
      </c>
      <c r="F171" s="6">
        <v>153</v>
      </c>
      <c r="G171" s="6">
        <v>0.28504672897196298</v>
      </c>
    </row>
    <row r="172" spans="1:7" x14ac:dyDescent="0.25">
      <c r="A172" s="6">
        <v>171</v>
      </c>
      <c r="B172" s="6" t="s">
        <v>2436</v>
      </c>
      <c r="C172" s="6" t="e">
        <f>-----HHHHHHHHHHHHHHHHHHHHHHHHHHHHHHHHHHHHHHHHHHHHHHHHHHHHHHHHHHHHHHHHHHHHHHHHHHHHHHHHHHHHHHH</f>
        <v>#NAME?</v>
      </c>
      <c r="D172" s="6">
        <v>92</v>
      </c>
      <c r="E172" s="6">
        <v>32</v>
      </c>
      <c r="F172" s="6">
        <v>60</v>
      </c>
      <c r="G172" s="6">
        <v>0.34782608695652201</v>
      </c>
    </row>
    <row r="173" spans="1:7" x14ac:dyDescent="0.25">
      <c r="A173" s="6">
        <v>172</v>
      </c>
      <c r="B173" s="6" t="s">
        <v>1473</v>
      </c>
      <c r="C173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H</f>
        <v>#NAME?</v>
      </c>
      <c r="D173" s="6">
        <v>578</v>
      </c>
      <c r="E173" s="6">
        <v>264</v>
      </c>
      <c r="F173" s="6">
        <v>314</v>
      </c>
      <c r="G173" s="6">
        <v>0.45674740484429099</v>
      </c>
    </row>
    <row r="174" spans="1:7" x14ac:dyDescent="0.25">
      <c r="A174" s="6">
        <v>173</v>
      </c>
      <c r="B174" s="6" t="s">
        <v>1497</v>
      </c>
      <c r="C174" s="6" t="e">
        <f>---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HHHHHHHHHHH--------------HHHHHHHHHHHHHHHHHHHHHHHHHHHHHHH</f>
        <v>#NAME?</v>
      </c>
      <c r="D174" s="6">
        <v>397</v>
      </c>
      <c r="E174" s="6">
        <v>208</v>
      </c>
      <c r="F174" s="6">
        <v>189</v>
      </c>
      <c r="G174" s="6">
        <v>0.52392947103274601</v>
      </c>
    </row>
    <row r="175" spans="1:7" x14ac:dyDescent="0.25">
      <c r="A175" s="6">
        <v>174</v>
      </c>
      <c r="B175" s="6" t="s">
        <v>2490</v>
      </c>
      <c r="C175" s="6" t="e">
        <f>-HHHHHHHHHHHHHHHHHHHHHHHHHHHHHHHHHHHHHH---------------HHHHHHHHHHHHHHHHHHHHHHHHHHHHHHHHHHHHHHHHHHHHHHHHHHHH</f>
        <v>#NAME?</v>
      </c>
      <c r="D175" s="6">
        <v>106</v>
      </c>
      <c r="E175" s="6">
        <v>37</v>
      </c>
      <c r="F175" s="6">
        <v>69</v>
      </c>
      <c r="G175" s="6">
        <v>0.34905660377358499</v>
      </c>
    </row>
    <row r="176" spans="1:7" x14ac:dyDescent="0.25">
      <c r="A176" s="6">
        <v>175</v>
      </c>
      <c r="B176" s="6" t="s">
        <v>2447</v>
      </c>
      <c r="C176" s="6" t="e">
        <f>---------------HHHHHHHHHHHHHHHHHHHHHHHHHHHHHHHHHHHHHHHHHHHHHHHHHHHHHHHHHHHHHHHHHHHHHHHHHHHHHHHHHHH---------------HHHHHHHHHHHHHHHHHHHHHHHHHHHHHHHHHHHHHHHHHHHHHHHHHHHHHHHHHHHHHHHHHHHHHHHHHHHHHHHHHHHHHHHHHHHHHHHHHHHHHHHHHHHHHHHHHHHHHHHHHHHHH-------------------------------------HHHHHHHHHHHHHHHHHHHHHHHHHHHHHHHH----------HHHHHHHHHHHHHHHHH</f>
        <v>#NAME?</v>
      </c>
      <c r="D176" s="6">
        <v>334</v>
      </c>
      <c r="E176" s="6">
        <v>183</v>
      </c>
      <c r="F176" s="6">
        <v>151</v>
      </c>
      <c r="G176" s="6">
        <v>0.54790419161676696</v>
      </c>
    </row>
    <row r="177" spans="1:7" x14ac:dyDescent="0.25">
      <c r="A177" s="6">
        <v>176</v>
      </c>
      <c r="B177" s="6" t="s">
        <v>1729</v>
      </c>
      <c r="C177" s="6" t="e">
        <f>---EEEEEEEEEEEEEEEEEEEEEEEEEEEE---------------------HHHHHHHHHHHHHHHHHHHHHHHHHHHHHHHHHHHHHHHHHHHHHHHHHHHHHHHHHHHHHHHHHHH</f>
        <v>#NAME?</v>
      </c>
      <c r="D177" s="6">
        <v>119</v>
      </c>
      <c r="E177" s="6">
        <v>69</v>
      </c>
      <c r="F177" s="6">
        <v>50</v>
      </c>
      <c r="G177" s="6">
        <v>0.57983193277310896</v>
      </c>
    </row>
    <row r="178" spans="1:7" x14ac:dyDescent="0.25">
      <c r="A178" s="6">
        <v>177</v>
      </c>
      <c r="B178" s="6" t="s">
        <v>1694</v>
      </c>
      <c r="C178" s="6" t="s">
        <v>7</v>
      </c>
      <c r="D178" s="6">
        <v>263</v>
      </c>
      <c r="E178" s="6">
        <v>115</v>
      </c>
      <c r="F178" s="6">
        <v>148</v>
      </c>
      <c r="G178" s="6">
        <v>0.43726235741444902</v>
      </c>
    </row>
    <row r="179" spans="1:7" x14ac:dyDescent="0.25">
      <c r="A179" s="6">
        <v>178</v>
      </c>
      <c r="B179" s="6" t="s">
        <v>1651</v>
      </c>
      <c r="C179" s="6" t="s">
        <v>7</v>
      </c>
      <c r="D179" s="6">
        <v>309</v>
      </c>
      <c r="E179" s="6">
        <v>119</v>
      </c>
      <c r="F179" s="6">
        <v>190</v>
      </c>
      <c r="G179" s="6">
        <v>0.38511326860841399</v>
      </c>
    </row>
    <row r="180" spans="1:7" x14ac:dyDescent="0.25">
      <c r="A180" s="6">
        <v>179</v>
      </c>
      <c r="B180" s="6" t="s">
        <v>1364</v>
      </c>
      <c r="C180" s="6" t="e">
        <f>-HHHHHHHHHHHHHHHHHHHHHHHHHHHHHHHHHHHHHHHHHHHHHHHHHHHHHHHHHHHHHHHHHHHHHHHHHHHHHHHHHHHHHHHHHHHHHHHHHHHHHHHHHHHHHHHHHHHHHHHHHHHHHH-----------HHHHHHHHHHHHHHHHHHHHHHHHHHHHHHHHHHHHHHHHHHHHHHHHHHHHHHHHHHHHHHHHHHHHHHHHHHHHHHHHHHHHHHHHHHHHHHHHHHHHHHHHHHHHHHHHHHHHHHHHHHHHHHHHHHHHHHHHHHHHHHHHHHHHHHHHHHHHHHHHHHHHHHHHHHHHHHHHHHHHHHHHHHHHHHHHHHHHHHHHHHHHHHHHHHHHHHHHH----------------HHHHHHHHHHHHHHHHHHHH</f>
        <v>#NAME?</v>
      </c>
      <c r="D180" s="6">
        <v>391</v>
      </c>
      <c r="E180" s="6">
        <v>190</v>
      </c>
      <c r="F180" s="6">
        <v>201</v>
      </c>
      <c r="G180" s="6">
        <v>0.485933503836317</v>
      </c>
    </row>
    <row r="181" spans="1:7" x14ac:dyDescent="0.25">
      <c r="A181" s="6">
        <v>180</v>
      </c>
      <c r="B181" s="6" t="s">
        <v>1670</v>
      </c>
      <c r="C181" s="6" t="e">
        <f>----HHHHHHHHHHHHHHHHHHHHHHHHHHHHHHHHHHHHHHHHHHHHHHHHHHHHHHHHHHHHHHHHHHHHHHHHHHHHHHHHHHHHHHHHHH</f>
        <v>#NAME?</v>
      </c>
      <c r="D181" s="6">
        <v>94</v>
      </c>
      <c r="E181" s="6">
        <v>71</v>
      </c>
      <c r="F181" s="6">
        <v>23</v>
      </c>
      <c r="G181" s="6">
        <v>0.75531914893617003</v>
      </c>
    </row>
    <row r="182" spans="1:7" x14ac:dyDescent="0.25">
      <c r="A182" s="6">
        <v>181</v>
      </c>
      <c r="B182" s="6" t="s">
        <v>1817</v>
      </c>
      <c r="C182" s="6" t="e">
        <f>----------HHHHHHHHHHHHHHHHHHHHHHHHHHHHHHHHHHHHHHHHHHHHHHHHHH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182" s="6">
        <v>516</v>
      </c>
      <c r="E182" s="6">
        <v>248</v>
      </c>
      <c r="F182" s="6">
        <v>268</v>
      </c>
      <c r="G182" s="6">
        <v>0.48062015503875999</v>
      </c>
    </row>
    <row r="183" spans="1:7" x14ac:dyDescent="0.25">
      <c r="A183" s="6">
        <v>182</v>
      </c>
      <c r="B183" s="6" t="s">
        <v>2089</v>
      </c>
      <c r="C183" s="6" t="e">
        <f>---HHHHHHHHHHHHHHHHHHHHHHHHHHHHHHHHHHHHHHHHHHHHHHHHHHHHHHHHHHHHHHHHHHHHHHHHHHHHHHHHHHHHHHHHHHHHHHHHHHHHHHHHHHHHHHHHHHHHHHHHHHHHHHHHHHHHHHHHHHHHHHHH-------------------------------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83" s="6">
        <v>420</v>
      </c>
      <c r="E183" s="6">
        <v>247</v>
      </c>
      <c r="F183" s="6">
        <v>173</v>
      </c>
      <c r="G183" s="6">
        <v>0.588095238095238</v>
      </c>
    </row>
    <row r="184" spans="1:7" x14ac:dyDescent="0.25">
      <c r="A184" s="6">
        <v>183</v>
      </c>
      <c r="B184" s="6" t="s">
        <v>1429</v>
      </c>
      <c r="C184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84" s="6">
        <v>439</v>
      </c>
      <c r="E184" s="6">
        <v>131</v>
      </c>
      <c r="F184" s="6">
        <v>308</v>
      </c>
      <c r="G184" s="6">
        <v>0.298405466970387</v>
      </c>
    </row>
    <row r="185" spans="1:7" x14ac:dyDescent="0.25">
      <c r="A185" s="6">
        <v>184</v>
      </c>
      <c r="B185" s="6" t="s">
        <v>1425</v>
      </c>
      <c r="C185" s="6" t="e">
        <f>-HHHHHHHHHHHHHHHHHHHHHHHHHHHHHHHHHHHHHHHHHHHHHHHHHHHHHHHHHHHHHHHHHHHHHHHHHHHHHHHHHHHHHHHHHHHHHHHHHHH-------HHHHHHHHHHHHHHHHHHHHHHHHHHHHHHHHHHHHHHHHHHHHHHHHHHHHHHHHHHHHHHHHHHHHHH</f>
        <v>#NAME?</v>
      </c>
      <c r="D185" s="6">
        <v>177</v>
      </c>
      <c r="E185" s="6">
        <v>69</v>
      </c>
      <c r="F185" s="6">
        <v>108</v>
      </c>
      <c r="G185" s="6">
        <v>0.38983050847457601</v>
      </c>
    </row>
    <row r="186" spans="1:7" x14ac:dyDescent="0.25">
      <c r="A186" s="6">
        <v>185</v>
      </c>
      <c r="B186" s="6" t="s">
        <v>2352</v>
      </c>
      <c r="C186" s="6" t="e">
        <f>----EEEEEEEE-----------------------------------------------------------------------HHHHHHHHHHHHHHHHHHHHHHHHHHHHHHHHHH---------------HHHHHHHHHHHHHHHHHHHHHHHHHHHHHHHHHHHHHHHHHHHHHHHHHHHHHHHHHHHHHHHHHHHHHHHHHHHHHHHHHHHHHHHHHHHHHHHHHHHHHHHHHHHHHHHHHHHHHHHHHHHHHHHHHHHHHHHHHHHHHHHHHHHHHHHHHHHHHHHHHHHHHHHHHHHHHHHHHHHHHHHHHHHHHHHH------------HHHHHHHHHHHHHHHHHHHHHHHHHHHHHHHHHHHHHHHHHHHHHHHHHHHHHHHHHHHHHHHHHHHHHHHHHHHHHHHH</f>
        <v>#NAME?</v>
      </c>
      <c r="D186" s="6">
        <v>416</v>
      </c>
      <c r="E186" s="6">
        <v>184</v>
      </c>
      <c r="F186" s="6">
        <v>232</v>
      </c>
      <c r="G186" s="6">
        <v>0.44230769230769201</v>
      </c>
    </row>
    <row r="187" spans="1:7" x14ac:dyDescent="0.25">
      <c r="A187" s="6">
        <v>186</v>
      </c>
      <c r="B187" s="6" t="s">
        <v>2091</v>
      </c>
      <c r="C187" s="6" t="s">
        <v>1922</v>
      </c>
      <c r="D187" s="6">
        <v>494</v>
      </c>
      <c r="E187" s="6">
        <v>185</v>
      </c>
      <c r="F187" s="6">
        <v>309</v>
      </c>
      <c r="G187" s="6">
        <v>0.374493927125506</v>
      </c>
    </row>
    <row r="188" spans="1:7" x14ac:dyDescent="0.25">
      <c r="A188" s="6">
        <v>187</v>
      </c>
      <c r="B188" s="6" t="s">
        <v>1556</v>
      </c>
      <c r="C188" s="6" t="e">
        <f>-------------------------HHHHHHHHHHHHHHHHHHHHHHHHHHHHHHHHHHHHHHHHHHHHHHHHHHHHHHHHHHHHHHHHHHHHHHHHHHHHHHHHHHHHHHHHHHHHHHHHHHHHHHHHHHHHHHHHHHHHHHHHHHHHHHHHHHHHHHHHHHHHH</f>
        <v>#NAME?</v>
      </c>
      <c r="D188" s="6">
        <v>166</v>
      </c>
      <c r="E188" s="6">
        <v>70</v>
      </c>
      <c r="F188" s="6">
        <v>96</v>
      </c>
      <c r="G188" s="6">
        <v>0.421686746987952</v>
      </c>
    </row>
    <row r="189" spans="1:7" x14ac:dyDescent="0.25">
      <c r="A189" s="6">
        <v>188</v>
      </c>
      <c r="B189" s="6" t="s">
        <v>2184</v>
      </c>
      <c r="C189" s="6" t="s">
        <v>2127</v>
      </c>
      <c r="D189" s="6">
        <v>259</v>
      </c>
      <c r="E189" s="6">
        <v>128</v>
      </c>
      <c r="F189" s="6">
        <v>131</v>
      </c>
      <c r="G189" s="6">
        <v>0.494208494208494</v>
      </c>
    </row>
    <row r="190" spans="1:7" x14ac:dyDescent="0.25">
      <c r="A190" s="6">
        <v>189</v>
      </c>
      <c r="B190" s="6" t="s">
        <v>1300</v>
      </c>
      <c r="C190" s="6" t="s">
        <v>1301</v>
      </c>
      <c r="D190" s="6">
        <v>386</v>
      </c>
      <c r="E190" s="6">
        <v>199</v>
      </c>
      <c r="F190" s="6">
        <v>187</v>
      </c>
      <c r="G190" s="6">
        <v>0.51554404145077704</v>
      </c>
    </row>
    <row r="191" spans="1:7" x14ac:dyDescent="0.25">
      <c r="A191" s="6">
        <v>190</v>
      </c>
      <c r="B191" s="6" t="s">
        <v>2129</v>
      </c>
      <c r="C191" s="6" t="s">
        <v>7</v>
      </c>
      <c r="D191" s="6">
        <v>268</v>
      </c>
      <c r="E191" s="6">
        <v>211</v>
      </c>
      <c r="F191" s="6">
        <v>57</v>
      </c>
      <c r="G191" s="6">
        <v>0.787313432835821</v>
      </c>
    </row>
    <row r="192" spans="1:7" x14ac:dyDescent="0.25">
      <c r="A192" s="6">
        <v>191</v>
      </c>
      <c r="B192" s="6" t="s">
        <v>2300</v>
      </c>
      <c r="C192" s="6" t="e">
        <f>-HHHHHHHHHHHHHHHHHHHHHHHHHHHHHHHHHHHHHHHHHHHHHHHHHHHHHHHHHHHHHHHHHHHHHHHHHHH----------HHHHHHHHHHHHHHHHHHHHHHHHHHHHHHHHHHHHHHHHHHHHHHHHHHHHHHHHHHHHHHHHHHHHHHHHHHHHHHHHHHHHHHHH</f>
        <v>#NAME?</v>
      </c>
      <c r="D192" s="6">
        <v>174</v>
      </c>
      <c r="E192" s="6">
        <v>73</v>
      </c>
      <c r="F192" s="6">
        <v>101</v>
      </c>
      <c r="G192" s="6">
        <v>0.41954022988505701</v>
      </c>
    </row>
    <row r="193" spans="1:7" x14ac:dyDescent="0.25">
      <c r="A193" s="6">
        <v>192</v>
      </c>
      <c r="B193" s="6" t="s">
        <v>1352</v>
      </c>
      <c r="C193" s="6" t="s">
        <v>21</v>
      </c>
      <c r="D193" s="6">
        <v>421</v>
      </c>
      <c r="E193" s="6">
        <v>186</v>
      </c>
      <c r="F193" s="6">
        <v>235</v>
      </c>
      <c r="G193" s="6">
        <v>0.44180522565320701</v>
      </c>
    </row>
    <row r="194" spans="1:7" x14ac:dyDescent="0.25">
      <c r="A194" s="6">
        <v>193</v>
      </c>
      <c r="B194" s="6" t="s">
        <v>2193</v>
      </c>
      <c r="C194" s="6" t="e">
        <f>-------------------------------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194" s="6">
        <v>286</v>
      </c>
      <c r="E194" s="6">
        <v>155</v>
      </c>
      <c r="F194" s="6">
        <v>131</v>
      </c>
      <c r="G194" s="6">
        <v>0.54195804195804198</v>
      </c>
    </row>
    <row r="195" spans="1:7" x14ac:dyDescent="0.25">
      <c r="A195" s="6">
        <v>194</v>
      </c>
      <c r="B195" s="6" t="s">
        <v>2404</v>
      </c>
      <c r="C195" s="6" t="s">
        <v>7</v>
      </c>
      <c r="D195" s="6">
        <v>308</v>
      </c>
      <c r="E195" s="6">
        <v>92</v>
      </c>
      <c r="F195" s="6">
        <v>216</v>
      </c>
      <c r="G195" s="6">
        <v>0.29870129870129902</v>
      </c>
    </row>
    <row r="196" spans="1:7" x14ac:dyDescent="0.25">
      <c r="A196" s="6">
        <v>195</v>
      </c>
      <c r="B196" s="6" t="s">
        <v>2102</v>
      </c>
      <c r="C196" s="6" t="e">
        <f>----HHHHHHHHHHHHHHHHHHHHHHHHHHHHHHHHHHHHHHHHHHHHHHHHHHHHHHHHHHHHHHHHHHHHHHHHHHHHHHHHHHHHHHHHHHHHHHHHHHHHHHHHHHHHHHHHHHHHHHHHHHHHHHHHHHHHHHHHHHHHHHHHH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-HHHHHHHHHHHHHHHHHHHHHHHHHHHHHHHHHH</f>
        <v>#NAME?</v>
      </c>
      <c r="D196" s="6">
        <v>505</v>
      </c>
      <c r="E196" s="6">
        <v>170</v>
      </c>
      <c r="F196" s="6">
        <v>335</v>
      </c>
      <c r="G196" s="6">
        <v>0.33663366336633699</v>
      </c>
    </row>
    <row r="197" spans="1:7" x14ac:dyDescent="0.25">
      <c r="A197" s="6">
        <v>196</v>
      </c>
      <c r="B197" s="6" t="s">
        <v>1592</v>
      </c>
      <c r="C197" s="6" t="e">
        <f>-------HHHHHHHHHHHHHHHHHHHHHHHHHHHHHHHHHHHHHHHHHHHHHHHHHHHHHHHHHHHHHHHHHHHHHHHHHHHHHHHHHHHHHHHHHHHHHHHHHHHHHHHHHHHHHHHHHHHHHHHHHHHHHHHHHHHHHH</f>
        <v>#NAME?</v>
      </c>
      <c r="D197" s="6">
        <v>141</v>
      </c>
      <c r="E197" s="6">
        <v>42</v>
      </c>
      <c r="F197" s="6">
        <v>99</v>
      </c>
      <c r="G197" s="6">
        <v>0.29787234042553201</v>
      </c>
    </row>
    <row r="198" spans="1:7" x14ac:dyDescent="0.25">
      <c r="A198" s="6">
        <v>197</v>
      </c>
      <c r="B198" s="6" t="s">
        <v>2426</v>
      </c>
      <c r="C198" s="6" t="s">
        <v>7</v>
      </c>
      <c r="D198" s="6">
        <v>618</v>
      </c>
      <c r="E198" s="6">
        <v>365</v>
      </c>
      <c r="F198" s="6">
        <v>253</v>
      </c>
      <c r="G198" s="6">
        <v>0.59061488673139195</v>
      </c>
    </row>
    <row r="199" spans="1:7" x14ac:dyDescent="0.25">
      <c r="A199" s="6">
        <v>198</v>
      </c>
      <c r="B199" s="6" t="s">
        <v>2076</v>
      </c>
      <c r="C199" s="6" t="s">
        <v>1804</v>
      </c>
      <c r="D199" s="6">
        <v>381</v>
      </c>
      <c r="E199" s="6">
        <v>180</v>
      </c>
      <c r="F199" s="6">
        <v>201</v>
      </c>
      <c r="G199" s="6">
        <v>0.47244094488188998</v>
      </c>
    </row>
    <row r="200" spans="1:7" x14ac:dyDescent="0.25">
      <c r="A200" s="6">
        <v>199</v>
      </c>
      <c r="B200" s="6" t="s">
        <v>2004</v>
      </c>
      <c r="C200" s="6" t="s">
        <v>2005</v>
      </c>
      <c r="D200" s="6">
        <v>603</v>
      </c>
      <c r="E200" s="6">
        <v>210</v>
      </c>
      <c r="F200" s="6">
        <v>393</v>
      </c>
      <c r="G200" s="6">
        <v>0.34825870646766199</v>
      </c>
    </row>
    <row r="201" spans="1:7" x14ac:dyDescent="0.25">
      <c r="A201" s="6">
        <v>200</v>
      </c>
      <c r="B201" s="6" t="s">
        <v>1484</v>
      </c>
      <c r="C201" s="6" t="e">
        <f>-------HHHHHHHHHHHHHHHHHHHHHHHHHHHHHHHHHHHHHHHHHHHHHHHHHHHHHHHHHHHHHHHHHHH----------------------------------------------------------------HHHHHHHHHHHHHHHHHHHHHHHHHHHHHHHHHHHHHHHHHHHH-------------------------------------HHHHHHHHHHHHHHHHH</f>
        <v>#NAME?</v>
      </c>
      <c r="D201" s="6">
        <v>236</v>
      </c>
      <c r="E201" s="6">
        <v>97</v>
      </c>
      <c r="F201" s="6">
        <v>139</v>
      </c>
      <c r="G201" s="6">
        <v>0.411016949152542</v>
      </c>
    </row>
    <row r="202" spans="1:7" x14ac:dyDescent="0.25">
      <c r="A202" s="6">
        <v>201</v>
      </c>
      <c r="B202" s="6" t="s">
        <v>2166</v>
      </c>
      <c r="C202" s="6" t="e">
        <f>-HHHHHHHHHHHHHHHHHHHHHHHHHHHHHHHHHHHHHHHHHHHHHHHHHHHHHHHHHHHHHHHHHHHHHHHHHHHHHHHHHHHHHHHHHHHHHHHHHHHHHHHHHHHHHHHHHHHHHHHHHHHHHHHHHHHHHHHHHHHHHHHHHHHHHHHHHHHHHHHHHHHHHHHHHHHHHHHHHHHHHHHHHHHHHHHHHHHHHHHHHHHHHHHHHHHHHHHHHHHHHHHHHHHHHHHHHHHHHHHHHHHHHHHH---------EEEE---------------HHHHHHHHHHHHHHHHHHHHHHHHH</f>
        <v>#NAME?</v>
      </c>
      <c r="D202" s="6">
        <v>302</v>
      </c>
      <c r="E202" s="6">
        <v>173</v>
      </c>
      <c r="F202" s="6">
        <v>129</v>
      </c>
      <c r="G202" s="6">
        <v>0.572847682119205</v>
      </c>
    </row>
    <row r="203" spans="1:7" x14ac:dyDescent="0.25">
      <c r="A203" s="6">
        <v>202</v>
      </c>
      <c r="B203" s="6" t="s">
        <v>1612</v>
      </c>
      <c r="C203" s="6" t="e">
        <f>-HHHHHHHHHHHHHHHHHHHHHHHHHHHHHHHHHHHHHHHHHHHHHHHHHHHHHHHHHHHHHHHHHHHHHHHHHHHHHHHHHHHHHHHHHH----------EEEEEEEEEEEEEEEEEEEEEEE---------------------------HHHHHHHHHHHHHHHHHHHHHHHHHHHHHHHHHHHHHHHHHHHHHHHHHHHHHHHHHHHHHHHHHHHHHHHHHHHHHHHHHHHHHHHHHHHHHHHHHHHHHHHHHHHHHHHHHHHHHHHHHHHHHHHHHH-------HHHHHHHHHHHHHHHHHHHHHHHHHHHHHHHHHHHHHHHHHHHHHHHHHHHHHHHHHHHH</f>
        <v>#NAME?</v>
      </c>
      <c r="D203" s="6">
        <v>348</v>
      </c>
      <c r="E203" s="6">
        <v>177</v>
      </c>
      <c r="F203" s="6">
        <v>171</v>
      </c>
      <c r="G203" s="6">
        <v>0.50862068965517204</v>
      </c>
    </row>
    <row r="204" spans="1:7" x14ac:dyDescent="0.25">
      <c r="A204" s="6">
        <v>203</v>
      </c>
      <c r="B204" s="6" t="s">
        <v>1931</v>
      </c>
      <c r="C204" s="6" t="s">
        <v>1463</v>
      </c>
      <c r="D204" s="6">
        <v>310</v>
      </c>
      <c r="E204" s="6">
        <v>160</v>
      </c>
      <c r="F204" s="6">
        <v>150</v>
      </c>
      <c r="G204" s="6">
        <v>0.51612903225806495</v>
      </c>
    </row>
    <row r="205" spans="1:7" x14ac:dyDescent="0.25">
      <c r="A205" s="6">
        <v>204</v>
      </c>
      <c r="B205" s="6" t="s">
        <v>2100</v>
      </c>
      <c r="C205" s="6" t="e">
        <f>-----------HHHHHHHHHHHHHHHHHHHHHHHHHHHHHHHHH--------HHHHHHHHHHHHHHHHHHHHHHHHHHHHHHHHHHHHHHHHHHHHHHHHHHHHHHHHHHHHHHHHHHHHHHHHHHHHHHHHHHHHHHHHHHHHHHHHHHHHHHHHH</f>
        <v>#NAME?</v>
      </c>
      <c r="D205" s="6">
        <v>157</v>
      </c>
      <c r="E205" s="6">
        <v>65</v>
      </c>
      <c r="F205" s="6">
        <v>92</v>
      </c>
      <c r="G205" s="6">
        <v>0.41401273885350298</v>
      </c>
    </row>
    <row r="206" spans="1:7" x14ac:dyDescent="0.25">
      <c r="A206" s="6">
        <v>205</v>
      </c>
      <c r="B206" s="6" t="s">
        <v>2342</v>
      </c>
      <c r="C206" s="6" t="e">
        <f>-----HHHHHHHHHHHHHHHHHHHHHHHHHHHHHHHHHHHHHHHHHHHHHHHHHH---------HHHHHHHHHHHHHHHHHHHHHHHHHHHHHHHHHHHHHHHHHHHHHHHHHHHHHHHH-------------HHHHHHHHHHHHHHHHHHHHHHHHHHHHHHHHHHHHHHHHHHHHHHHHHHHHHHHHHHHHHHHHHHHHHHHHHHHHHHHHHHHHHHHHHHHHHHHHHHHHHHHHHHHHHHHHHHHHHHHHH</f>
        <v>#NAME?</v>
      </c>
      <c r="D206" s="6">
        <v>254</v>
      </c>
      <c r="E206" s="6">
        <v>140</v>
      </c>
      <c r="F206" s="6">
        <v>114</v>
      </c>
      <c r="G206" s="6">
        <v>0.55118110236220497</v>
      </c>
    </row>
    <row r="207" spans="1:7" x14ac:dyDescent="0.25">
      <c r="A207" s="6">
        <v>206</v>
      </c>
      <c r="B207" s="6" t="s">
        <v>1673</v>
      </c>
      <c r="C207" s="6" t="s">
        <v>274</v>
      </c>
      <c r="D207" s="6">
        <v>312</v>
      </c>
      <c r="E207" s="6">
        <v>138</v>
      </c>
      <c r="F207" s="6">
        <v>174</v>
      </c>
      <c r="G207" s="6">
        <v>0.44230769230769201</v>
      </c>
    </row>
    <row r="208" spans="1:7" x14ac:dyDescent="0.25">
      <c r="A208" s="6">
        <v>207</v>
      </c>
      <c r="B208" s="6" t="s">
        <v>1600</v>
      </c>
      <c r="C208" s="6" t="e">
        <f>--------HHHHHHHHHHHHHHHHHHHHHHHHHHHHHHHHHHHHHHHHHHHHHHHHHHHHHHHHHHHHHHHHHHHHHHHHHHHHHHHHHHHHHHHHHHHHHHHHH------------------------------------------HHHHHHHHHHHHHHHHHHHHHHHHHHHHHHHHHHHHHHHHHHHHHHHHHHHHHHHHHHHHHHHHHHHHHHHHHHHHHHHHHHHHHHHHHHHHHHHHHHHHHHHHHHHHHHHHHHHHHHHHHHHHHHHHHHHHHHHHHHHHHHHHHHHHHHHHHHHHHHHHHHHHHHHHHHHHHHHHHHHHHHHHHHHHHHHHHHHHHHHHHHHHHHHHHHHHHHHHHHHHHH</f>
        <v>#NAME?</v>
      </c>
      <c r="D208" s="6">
        <v>369</v>
      </c>
      <c r="E208" s="6">
        <v>135</v>
      </c>
      <c r="F208" s="6">
        <v>234</v>
      </c>
      <c r="G208" s="6">
        <v>0.36585365853658502</v>
      </c>
    </row>
    <row r="209" spans="1:7" x14ac:dyDescent="0.25">
      <c r="A209" s="6">
        <v>208</v>
      </c>
      <c r="B209" s="6" t="s">
        <v>1485</v>
      </c>
      <c r="C209" s="6" t="e">
        <f>--------------------------------------HHHHHHHHHHHHHHHHHHHHHHHHHHHHHHHHHHHHHHHHHHHHHHHHHHHHHHHHHHHHHHHHHHHHHHHHHHHHHHHHHHHHHHHHHHHHHHHHHHHHHHHHHHHHHHHHHH</f>
        <v>#NAME?</v>
      </c>
      <c r="D209" s="6">
        <v>152</v>
      </c>
      <c r="E209" s="6">
        <v>67</v>
      </c>
      <c r="F209" s="6">
        <v>85</v>
      </c>
      <c r="G209" s="6">
        <v>0.44078947368421101</v>
      </c>
    </row>
    <row r="210" spans="1:7" x14ac:dyDescent="0.25">
      <c r="A210" s="6">
        <v>209</v>
      </c>
      <c r="B210" s="6" t="s">
        <v>2460</v>
      </c>
      <c r="C210" s="6" t="s">
        <v>256</v>
      </c>
      <c r="D210" s="6">
        <v>477</v>
      </c>
      <c r="E210" s="6">
        <v>169</v>
      </c>
      <c r="F210" s="6">
        <v>308</v>
      </c>
      <c r="G210" s="6">
        <v>0.354297693920335</v>
      </c>
    </row>
    <row r="211" spans="1:7" x14ac:dyDescent="0.25">
      <c r="A211" s="6">
        <v>210</v>
      </c>
      <c r="B211" s="6" t="s">
        <v>1524</v>
      </c>
      <c r="C211" s="6" t="e">
        <f>---------------------------------------------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11" s="6">
        <v>285</v>
      </c>
      <c r="E211" s="6">
        <v>100</v>
      </c>
      <c r="F211" s="6">
        <v>185</v>
      </c>
      <c r="G211" s="6">
        <v>0.35087719298245601</v>
      </c>
    </row>
    <row r="212" spans="1:7" x14ac:dyDescent="0.25">
      <c r="A212" s="6">
        <v>211</v>
      </c>
      <c r="B212" s="6" t="s">
        <v>1930</v>
      </c>
      <c r="C212" s="6" t="e">
        <f>----HHHHHHHHHHHHHHHHHHHHHHHHHHHHHHHHHHHHHHHHHHHHHHHHHHHHHHHHHHHHHHHHHHHHHHHHHHHHHHHHHHHHHHHHHHHHHHHHHHHHHHHHHH-------HHHHH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-HHHHHHHHHHHHHHHHHHHHHHHHHHHHHHHHHH</f>
        <v>#NAME?</v>
      </c>
      <c r="D212" s="6">
        <v>442</v>
      </c>
      <c r="E212" s="6">
        <v>151</v>
      </c>
      <c r="F212" s="6">
        <v>291</v>
      </c>
      <c r="G212" s="6">
        <v>0.341628959276018</v>
      </c>
    </row>
    <row r="213" spans="1:7" x14ac:dyDescent="0.25">
      <c r="A213" s="6">
        <v>212</v>
      </c>
      <c r="B213" s="6" t="s">
        <v>1516</v>
      </c>
      <c r="C213" s="6" t="e">
        <f>-HHHHHHHHHHHHHHHHHHHHHHHHHHHHHHHHHHHHHHHHHHHHHHHHHHHHHHHHHHHHHHHHHHHHHHHHHHHHHHHHHHHHHHHHHHHHHHHHHHH-------HHHHHHHHHHHHHHHHHHHHHHHHHHHHHHHHHHHHHHHHHHHHHHHHHHHHHHHHHHHHHHHHHHHHHH</f>
        <v>#NAME?</v>
      </c>
      <c r="D213" s="6">
        <v>177</v>
      </c>
      <c r="E213" s="6">
        <v>70</v>
      </c>
      <c r="F213" s="6">
        <v>107</v>
      </c>
      <c r="G213" s="6">
        <v>0.39548022598870097</v>
      </c>
    </row>
    <row r="214" spans="1:7" x14ac:dyDescent="0.25">
      <c r="A214" s="6">
        <v>213</v>
      </c>
      <c r="B214" s="6" t="s">
        <v>1661</v>
      </c>
      <c r="C214" s="6" t="e">
        <f>--------------HHHHHHHHHHHHHHHHHHHHHHHHHHHHHHHHHHHHHHHHHHHHHHHHHHHHHHHHHHHHHHHHHHHHHHHHHHHH</f>
        <v>#NAME?</v>
      </c>
      <c r="D214" s="6">
        <v>90</v>
      </c>
      <c r="E214" s="6">
        <v>39</v>
      </c>
      <c r="F214" s="6">
        <v>51</v>
      </c>
      <c r="G214" s="6">
        <v>0.43333333333333302</v>
      </c>
    </row>
    <row r="215" spans="1:7" x14ac:dyDescent="0.25">
      <c r="A215" s="6">
        <v>214</v>
      </c>
      <c r="B215" s="6" t="s">
        <v>2007</v>
      </c>
      <c r="C215" s="6" t="e">
        <f>---------------------HHHHHHHHHHHHHHHHHHHHHHHHHHHHHHHHHHHHHHHHHHHHHHHHHHHHHHHHHHHHHHHHHHHHHHHHHHHHHHHHHHHHHHHHHHHHHHHHHHHHHHHHHHHHHHHHHHHHHHHHHHHHHHHHHHHHHHHHHHHHHHHHHHHHHHHHHHHHHHHHHHHHHHHHHHHHHHHHHHHHHHHHHHHHHH</f>
        <v>#NAME?</v>
      </c>
      <c r="D215" s="6">
        <v>211</v>
      </c>
      <c r="E215" s="6">
        <v>97</v>
      </c>
      <c r="F215" s="6">
        <v>114</v>
      </c>
      <c r="G215" s="6">
        <v>0.45971563981042701</v>
      </c>
    </row>
    <row r="216" spans="1:7" x14ac:dyDescent="0.25">
      <c r="A216" s="6">
        <v>215</v>
      </c>
      <c r="B216" s="6" t="s">
        <v>2390</v>
      </c>
      <c r="C216" s="6" t="s">
        <v>1963</v>
      </c>
      <c r="D216" s="6">
        <v>198</v>
      </c>
      <c r="E216" s="6">
        <v>79</v>
      </c>
      <c r="F216" s="6">
        <v>119</v>
      </c>
      <c r="G216" s="6">
        <v>0.39898989898989901</v>
      </c>
    </row>
    <row r="217" spans="1:7" x14ac:dyDescent="0.25">
      <c r="A217" s="6">
        <v>216</v>
      </c>
      <c r="B217" s="6" t="s">
        <v>1436</v>
      </c>
      <c r="C217" s="6" t="e">
        <f>----------------HHHHHHHHHHHHHHHHHHHHHHHHHHHHHHHHHHHHHHHHHHHHHHHHHHHHHHHHHHHHHHHHHHHHHHHHHHHHHHHHHHHHHHHHHHHHHHHHHHHHHHHHHHHHHHHHHHHHHHHHHHHHHHHHHHHHHHHHHHHHHHHHHHHHHHHHHHHHHHHHHHHHHHHHHHHHHHHHHHHHHHHHHHHHHHHHHHHHHHH-------HHHHHHHHHHHHHHHHHHHHHHHHHHHHHHHHHHHHHHHHHHHHHHHHHHHHHHHHHHHHHHHHHHHHHHHHHHHHHHHHHHHHHHHHHHHHHHHHHHHHHHHHHHHHHHHHHHHHHHHHHHHHHHHHHHHHHHHHHHHHHHHHHH</f>
        <v>#NAME?</v>
      </c>
      <c r="D217" s="6">
        <v>368</v>
      </c>
      <c r="E217" s="6">
        <v>183</v>
      </c>
      <c r="F217" s="6">
        <v>185</v>
      </c>
      <c r="G217" s="6">
        <v>0.497282608695652</v>
      </c>
    </row>
    <row r="218" spans="1:7" x14ac:dyDescent="0.25">
      <c r="A218" s="6">
        <v>217</v>
      </c>
      <c r="B218" s="6" t="s">
        <v>1720</v>
      </c>
      <c r="C218" s="6" t="e">
        <f>-HHHHHHHHHHHHHHHHHHHHHHHHHHHHHHHHHHHHHHHHHHHHHHHHHHHHHHHHHHHHHHHHHHHHHHHHHHHHHHHHHHHHHHHHHHHHHHHHHHH-------HHHHHHHHHHHHHHHHHHHHHHHHHHHHHHHHHHHHHHHHHHHHHHHHHHHHHHHHHHHHHHHHHHHHHH</f>
        <v>#NAME?</v>
      </c>
      <c r="D218" s="6">
        <v>177</v>
      </c>
      <c r="E218" s="6">
        <v>70</v>
      </c>
      <c r="F218" s="6">
        <v>107</v>
      </c>
      <c r="G218" s="6">
        <v>0.39548022598870097</v>
      </c>
    </row>
    <row r="219" spans="1:7" x14ac:dyDescent="0.25">
      <c r="A219" s="6">
        <v>218</v>
      </c>
      <c r="B219" s="6" t="s">
        <v>2071</v>
      </c>
      <c r="C219" s="6" t="e">
        <f>-HHHHHHHHHHHHHHHHHHHHHHHHHHHHHHHHHHHHHHHHHHHHHHHHHHHHH-----------------HHHHHHHHHHHHHHHHHHHHHHHHHHHHHHHHHHHHHHHHHHHHHHHHHHHHHHHHHHHHHHHHHHHHHHHHHHHHHHHHHHHHHHHHHHHHHHHHHHHHHHHHHHHHHHHHHHHHHHHHHHH</f>
        <v>#NAME?</v>
      </c>
      <c r="D219" s="6">
        <v>194</v>
      </c>
      <c r="E219" s="6">
        <v>92</v>
      </c>
      <c r="F219" s="6">
        <v>102</v>
      </c>
      <c r="G219" s="6">
        <v>0.47422680412371099</v>
      </c>
    </row>
    <row r="220" spans="1:7" x14ac:dyDescent="0.25">
      <c r="A220" s="6">
        <v>219</v>
      </c>
      <c r="B220" s="6" t="s">
        <v>2471</v>
      </c>
      <c r="C220" s="6" t="e">
        <f>--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20" s="6">
        <v>286</v>
      </c>
      <c r="E220" s="6">
        <v>144</v>
      </c>
      <c r="F220" s="6">
        <v>142</v>
      </c>
      <c r="G220" s="6">
        <v>0.50349650349650399</v>
      </c>
    </row>
    <row r="221" spans="1:7" x14ac:dyDescent="0.25">
      <c r="A221" s="6">
        <v>220</v>
      </c>
      <c r="B221" s="6" t="s">
        <v>2171</v>
      </c>
      <c r="C221" s="6" t="e">
        <f>-------------HHHHHHHHHHHHHHHHHHHHHHHHHHHHHHHHHHHHHHHHHHHHHHHHHHHHHHHH--------------------HHHHHHHHHHHHHHHHHHHHHHHHHHHHHHHHHHHHHHHHHHHHHHHHHHHHHHHHHHHHHHHHHHHHHHHHHHHHHHHHHHHHHHHHHHHHHHHHHHHHHHHHHHHHHHHHHHHHHHHHHHHHHHHHHHHHHHHHHHHHHHHHHHHHHHHHHHHHHHHHH--------------------------------------HHHHHHHHHHHHHHHHHHHHHHHHHHHHHHHHH------------HHHHHHHHHHHH</f>
        <v>#NAME?</v>
      </c>
      <c r="D221" s="6">
        <v>345</v>
      </c>
      <c r="E221" s="6">
        <v>182</v>
      </c>
      <c r="F221" s="6">
        <v>163</v>
      </c>
      <c r="G221" s="6">
        <v>0.52753623188405796</v>
      </c>
    </row>
    <row r="222" spans="1:7" x14ac:dyDescent="0.25">
      <c r="A222" s="6">
        <v>221</v>
      </c>
      <c r="B222" s="6" t="s">
        <v>2492</v>
      </c>
      <c r="C222" s="6" t="s">
        <v>1636</v>
      </c>
      <c r="D222" s="6">
        <v>562</v>
      </c>
      <c r="E222" s="6">
        <v>255</v>
      </c>
      <c r="F222" s="6">
        <v>307</v>
      </c>
      <c r="G222" s="6">
        <v>0.45373665480427</v>
      </c>
    </row>
    <row r="223" spans="1:7" x14ac:dyDescent="0.25">
      <c r="A223" s="6">
        <v>222</v>
      </c>
      <c r="B223" s="6" t="s">
        <v>1380</v>
      </c>
      <c r="C223" s="6" t="e">
        <f>-HHHHHHHHHHHHHHHHHHHHHHHHHHHHHHHHHHHHHHHHHHHHHHHHHHHHHHHHHHHHHHHHHHHHHHHHHHHHHHHHHHHHHHHHHHHHHHHHHHHHHHHHHHHHHHHHHHHHHHHHHHHHHHHHHHHHHHHH</f>
        <v>#NAME?</v>
      </c>
      <c r="D223" s="6">
        <v>137</v>
      </c>
      <c r="E223" s="6">
        <v>58</v>
      </c>
      <c r="F223" s="6">
        <v>79</v>
      </c>
      <c r="G223" s="6">
        <v>0.42335766423357701</v>
      </c>
    </row>
    <row r="224" spans="1:7" x14ac:dyDescent="0.25">
      <c r="A224" s="6">
        <v>223</v>
      </c>
      <c r="B224" s="6" t="s">
        <v>1616</v>
      </c>
      <c r="C224" s="6" t="e">
        <f>----------------------HHHHHHHHHHHHHHHHHHHHHHHHHHHHHHHHHHHHHHHHHHHHHHHHHHHHHHHHHHHHHHHHHHHHHHHHHHHHHHHHHHHHHHHHHHH-----------------------------EEEEEE---HHHHHHHHHHHHHHHHHHHHHHHHHHHHHHHHHHHHHHHHHHHHHHHHHHHHHHHHHHHHHHHHHHHHHHHHHHHHHHHHHHHHHHHHHHHHHHHHHHHHHHHHHHHHH</f>
        <v>#NAME?</v>
      </c>
      <c r="D224" s="6">
        <v>260</v>
      </c>
      <c r="E224" s="6">
        <v>124</v>
      </c>
      <c r="F224" s="6">
        <v>136</v>
      </c>
      <c r="G224" s="6">
        <v>0.47692307692307701</v>
      </c>
    </row>
    <row r="225" spans="1:7" x14ac:dyDescent="0.25">
      <c r="A225" s="6">
        <v>224</v>
      </c>
      <c r="B225" s="6" t="s">
        <v>1589</v>
      </c>
      <c r="C225" s="6" t="e">
        <f>-EEEEE--HHHHHHHHHHHHHHHHHHHHHHHHHHHHHHHHHHHHHHHH------------HHHHHHHHHHHHHHHHHHHHHHHHHHHHHHHHHHHHHHHHHHHHHHHHHHHHHHHHHHHHHHHHHHHHHHHHHHHHHHHHHHHHHHHHHHHHHHHHHHHHHHHHHHHHHHHHHHHHHHHHHHHHHHHHHHHHHHHHHHHHHHHHHHHHHHHHHHHHHHHHHHHHHHHHHHHHHHHHHHHHHHHHHHHHHHHHHHHHHHHHHHHHHHHHH</f>
        <v>#NAME?</v>
      </c>
      <c r="D225" s="6">
        <v>269</v>
      </c>
      <c r="E225" s="6">
        <v>111</v>
      </c>
      <c r="F225" s="6">
        <v>158</v>
      </c>
      <c r="G225" s="6">
        <v>0.41263940520446102</v>
      </c>
    </row>
    <row r="226" spans="1:7" x14ac:dyDescent="0.25">
      <c r="A226" s="6">
        <v>225</v>
      </c>
      <c r="B226" s="6" t="s">
        <v>1398</v>
      </c>
      <c r="C226" s="6" t="e">
        <f>-HHHHHHHHHHHHHHHHHHHHHHHHHHHHHHHHHHHHHHHHHHHHHHHHHHHHHHHHHHHHHHHHHHHHHHHHHHHHHHHHHHH------------HHHHHHHHHHHHHHHHHHHHHHHHHHHHHHHHHHHHHHHHHHHHHHHHHHHHHHHHHHHHHHHHHHHHHHH------------------------------------HHHHHHHHHHHHHHHHHHHHHHHHHHHHHHHHHHHHHHHHHHHHHHHHH</f>
        <v>#NAME?</v>
      </c>
      <c r="D226" s="6">
        <v>252</v>
      </c>
      <c r="E226" s="6">
        <v>102</v>
      </c>
      <c r="F226" s="6">
        <v>150</v>
      </c>
      <c r="G226" s="6">
        <v>0.40476190476190499</v>
      </c>
    </row>
    <row r="227" spans="1:7" x14ac:dyDescent="0.25">
      <c r="A227" s="6">
        <v>226</v>
      </c>
      <c r="B227" s="6" t="s">
        <v>2261</v>
      </c>
      <c r="C227" s="6" t="e">
        <f>-HHHHHHHHHHHHHHH----------HHHHHHHHHHHHHHHHHHHHHHHHHHHHHH----------------------------------------------------------------HHHHHHHHHHHHHHHHHHHHHHHHHHHH-----------------------------HHHHHHHHHHHHHHHHHHHHHHHHHHHHHHHHHHHHHHHHHHHHHHHHHHHHHHHHHHHHHHHHHHHHHHHHHHHHHHHHHHHHHHHHHHHHHHHHHHHHHHHHHHHHHHHHHHHHHHHHHHHHHHHHHHHHHHHHHHHHHHHHHHHHHHHHHHHHHHHHHHHHHH</f>
        <v>#NAME?</v>
      </c>
      <c r="D227" s="6">
        <v>343</v>
      </c>
      <c r="E227" s="6">
        <v>147</v>
      </c>
      <c r="F227" s="6">
        <v>196</v>
      </c>
      <c r="G227" s="6">
        <v>0.42857142857142899</v>
      </c>
    </row>
    <row r="228" spans="1:7" x14ac:dyDescent="0.25">
      <c r="A228" s="6">
        <v>227</v>
      </c>
      <c r="B228" s="6" t="s">
        <v>1496</v>
      </c>
      <c r="C228" s="6" t="e">
        <f>---------------HHHHHHHHHHHHHHHHHHHHHHHHHHHHHHHHHHHHHHH--------------------------------------------------------HHHHHHHHHHHHHHHHHHHHHHHHHHHHHHHHHHHHHHHHHHHHHHHHHHHHHHHHHHHHHHHHHHHHHHHHHHHHH---------HHHHHHHHHHHHHHHHHHHHHHHHHHHHHHHHHHHHHHHHHHHHHHHH</f>
        <v>#NAME?</v>
      </c>
      <c r="D228" s="6">
        <v>244</v>
      </c>
      <c r="E228" s="6">
        <v>74</v>
      </c>
      <c r="F228" s="6">
        <v>170</v>
      </c>
      <c r="G228" s="6">
        <v>0.30327868852459</v>
      </c>
    </row>
    <row r="229" spans="1:7" x14ac:dyDescent="0.25">
      <c r="A229" s="6">
        <v>228</v>
      </c>
      <c r="B229" s="6" t="s">
        <v>1824</v>
      </c>
      <c r="C229" s="6" t="e">
        <f>-HHHHHHHHHHHHHHHHHHHHHHHHHHHHHHHHHHHHHHHHHHHHHHHHHHHHHHHHHHHHHHHHHHHHH-----------------------HHHHHHHHHHHHHHHHHHHHHHHHHHHHHHHHHHHHHHHHHHHHHHHHHHHHHHHHHHHHHHHHHHHHHHHHHHHHHHHHHHHHHHHHHHHHHHHHHHHHHHHHHHHHHHHHHHHHHHHHHHHHHHHHHHHHHHHHHHHHHHHHHHHHHHHHHHHHHHHHHHHHHHHHHHHHHHHHHHHHHHHHHHHHHHHHHHHHHHHHHHHHHHHHHHHHHHHHHHHHHHHHHHHHHHHHHHH------------EEEEEEEEEEEEEE------------------------------------------------------HHHHHHHHHHHHHHHHHHHHHHHHHHH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</f>
        <v>#NAME?</v>
      </c>
      <c r="D229" s="6">
        <v>765</v>
      </c>
      <c r="E229" s="6">
        <v>277</v>
      </c>
      <c r="F229" s="6">
        <v>488</v>
      </c>
      <c r="G229" s="6">
        <v>0.36209150326797401</v>
      </c>
    </row>
    <row r="230" spans="1:7" x14ac:dyDescent="0.25">
      <c r="A230" s="6">
        <v>229</v>
      </c>
      <c r="B230" s="6" t="s">
        <v>2169</v>
      </c>
      <c r="C230" s="6" t="e">
        <f>---HHHHHHHHHHHHHHHHHHHHHHHHHHHHHHHHHHHHHHHHHHHHHHHHHHHHHHHHHHHHHHHHHHHHHHHHHHHHHHHHHHHHHHHHHHHHHHHHHHHHHHHHHHHHHHHHHHHHHHHHHHHHHHHHHHHHHHHHHHHHHHHHHHHHHHHHHHHHHHHHHHHHHHH--------HHHHHHHHHHHHHHHHHHHHHHHHHHHHHHHHHHHHHHHHHHHHHHHHHHHHHHHHHHHHHHHHHHHHHHHHHHHHHHHHHHHHHHHHHHHHHHHHHHHHHHHHHHHHHHHHHHHHHHHHHHHHHHHHHHHHHHHHHHHHHHHHHHHHHHHHHHHHHHHHHHHHHHHHHHHHHHHHHHHHHHHHHHHHHHHHHHHHHHHHHHHHHHH</f>
        <v>#NAME?</v>
      </c>
      <c r="D230" s="6">
        <v>385</v>
      </c>
      <c r="E230" s="6">
        <v>171</v>
      </c>
      <c r="F230" s="6">
        <v>214</v>
      </c>
      <c r="G230" s="6">
        <v>0.44415584415584403</v>
      </c>
    </row>
    <row r="231" spans="1:7" x14ac:dyDescent="0.25">
      <c r="A231" s="6">
        <v>230</v>
      </c>
      <c r="B231" s="6" t="s">
        <v>1304</v>
      </c>
      <c r="C231" s="6" t="s">
        <v>1305</v>
      </c>
      <c r="D231" s="6">
        <v>359</v>
      </c>
      <c r="E231" s="6">
        <v>191</v>
      </c>
      <c r="F231" s="6">
        <v>168</v>
      </c>
      <c r="G231" s="6">
        <v>0.53203342618384397</v>
      </c>
    </row>
    <row r="232" spans="1:7" x14ac:dyDescent="0.25">
      <c r="A232" s="6">
        <v>231</v>
      </c>
      <c r="B232" s="6" t="s">
        <v>1961</v>
      </c>
      <c r="C232" s="6" t="e">
        <f>-------------------HHHHHHHHHHHHHHHHH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</f>
        <v>#NAME?</v>
      </c>
      <c r="D232" s="6">
        <v>354</v>
      </c>
      <c r="E232" s="6">
        <v>142</v>
      </c>
      <c r="F232" s="6">
        <v>212</v>
      </c>
      <c r="G232" s="6">
        <v>0.40112994350282499</v>
      </c>
    </row>
    <row r="233" spans="1:7" x14ac:dyDescent="0.25">
      <c r="A233" s="6">
        <v>232</v>
      </c>
      <c r="B233" s="6" t="s">
        <v>1752</v>
      </c>
      <c r="C233" s="6" t="s">
        <v>792</v>
      </c>
      <c r="D233" s="6">
        <v>404</v>
      </c>
      <c r="E233" s="6">
        <v>141</v>
      </c>
      <c r="F233" s="6">
        <v>263</v>
      </c>
      <c r="G233" s="6">
        <v>0.34900990099009899</v>
      </c>
    </row>
    <row r="234" spans="1:7" x14ac:dyDescent="0.25">
      <c r="A234" s="6">
        <v>233</v>
      </c>
      <c r="B234" s="6" t="s">
        <v>1560</v>
      </c>
      <c r="C234" s="6" t="s">
        <v>1561</v>
      </c>
      <c r="D234" s="6">
        <v>257</v>
      </c>
      <c r="E234" s="6">
        <v>135</v>
      </c>
      <c r="F234" s="6">
        <v>122</v>
      </c>
      <c r="G234" s="6">
        <v>0.52529182879377401</v>
      </c>
    </row>
    <row r="235" spans="1:7" x14ac:dyDescent="0.25">
      <c r="A235" s="6">
        <v>234</v>
      </c>
      <c r="B235" s="6" t="s">
        <v>1921</v>
      </c>
      <c r="C235" s="6" t="s">
        <v>1922</v>
      </c>
      <c r="D235" s="6">
        <v>494</v>
      </c>
      <c r="E235" s="6">
        <v>185</v>
      </c>
      <c r="F235" s="6">
        <v>309</v>
      </c>
      <c r="G235" s="6">
        <v>0.374493927125506</v>
      </c>
    </row>
    <row r="236" spans="1:7" x14ac:dyDescent="0.25">
      <c r="A236" s="6">
        <v>235</v>
      </c>
      <c r="B236" s="6" t="s">
        <v>1919</v>
      </c>
      <c r="C236" s="6" t="e">
        <f>----------------------HHHHHHHHHHHHHHHHHHHHHHHHHHHHHHHHHHHHHHHHHHHHHHHHHHHHHHHHHHHHHHHHHHHHHHHHHHHHHHHHHHHHHHHHHHH-----------------------------EEEEEE---HHHHHHHHHHHHHHHHHHHHHHHHHHHHHHHHHHHHHHHHHHHHHHHHHHHHHHHHHHHHHHHHHHHHHHHHHHHHHHHHHHHHHHHHHHHHHHHHHHHHHHHHHHHHH</f>
        <v>#NAME?</v>
      </c>
      <c r="D236" s="6">
        <v>260</v>
      </c>
      <c r="E236" s="6">
        <v>123</v>
      </c>
      <c r="F236" s="6">
        <v>137</v>
      </c>
      <c r="G236" s="6">
        <v>0.47307692307692301</v>
      </c>
    </row>
    <row r="237" spans="1:7" x14ac:dyDescent="0.25">
      <c r="A237" s="6">
        <v>236</v>
      </c>
      <c r="B237" s="6" t="s">
        <v>1968</v>
      </c>
      <c r="C237" s="6" t="s">
        <v>1969</v>
      </c>
      <c r="D237" s="6">
        <v>324</v>
      </c>
      <c r="E237" s="6">
        <v>159</v>
      </c>
      <c r="F237" s="6">
        <v>165</v>
      </c>
      <c r="G237" s="6">
        <v>0.49074074074074098</v>
      </c>
    </row>
    <row r="238" spans="1:7" x14ac:dyDescent="0.25">
      <c r="A238" s="6">
        <v>237</v>
      </c>
      <c r="B238" s="6" t="s">
        <v>2228</v>
      </c>
      <c r="C238" s="6" t="e">
        <f>-------HHHHHHHHHHHHHHHHHHHHHHHHHHHHHHHHHHHHHHHHHHHHHHHHHHHHHHHHHHHHHHHHHHHHHHHHHHHHHHHHHHHHHHHHHHHHHHHHHHHHHHHHHHHHHHHHHH</f>
        <v>#NAME?</v>
      </c>
      <c r="D238" s="6">
        <v>121</v>
      </c>
      <c r="E238" s="6">
        <v>12</v>
      </c>
      <c r="F238" s="6">
        <v>109</v>
      </c>
      <c r="G238" s="6">
        <v>9.9173553719008295E-2</v>
      </c>
    </row>
    <row r="239" spans="1:7" x14ac:dyDescent="0.25">
      <c r="A239" s="6">
        <v>238</v>
      </c>
      <c r="B239" s="6" t="s">
        <v>1874</v>
      </c>
      <c r="C239" s="6" t="e">
        <f>-----HHHHHHHHHHHHHHHHHHHHHHHHHHHHHHHHHHHHHHHHHHHHHHHHHHHHHHHHHHHHHHHHH-------------------------HHHHHHHHHHHHHHHHHHHHHHHHHHHHHHHHHHHHHHHHHHHHHHHHHHHHHHHHHHHHHHHHHHHHHHHHHHHHHHHHHHHHHHHHHHH</f>
        <v>#NAME?</v>
      </c>
      <c r="D239" s="6">
        <v>186</v>
      </c>
      <c r="E239" s="6">
        <v>62</v>
      </c>
      <c r="F239" s="6">
        <v>124</v>
      </c>
      <c r="G239" s="6">
        <v>0.33333333333333298</v>
      </c>
    </row>
    <row r="240" spans="1:7" x14ac:dyDescent="0.25">
      <c r="A240" s="6">
        <v>239</v>
      </c>
      <c r="B240" s="6" t="s">
        <v>1749</v>
      </c>
      <c r="C240" s="6" t="e">
        <f>-HHHHHHHHHHHHHHH----------HHHHHHHHHHHHHHHHHHHHHHHHHHHHHH----------------------------------------------------------------HHHHHHHHHHHHHHHHHHHHHHHHHHHH-----------------------------HHHHHHHHHHHHHHHHHHHHHHHHHHHHHHHHHHHHHHHHHHHHHHHHHHHHHHHHHHHHHHHHHHHHHHHHHHHHHHHHHHHHHHHHHHHHHHHHHHHHHHHHHHHHHHHHHHHHHHHHHHHHHHHHHHHHHHHHHHHHHHHHHHHHHHHHHHHHHHHHHHHHHH</f>
        <v>#NAME?</v>
      </c>
      <c r="D240" s="6">
        <v>343</v>
      </c>
      <c r="E240" s="6">
        <v>150</v>
      </c>
      <c r="F240" s="6">
        <v>193</v>
      </c>
      <c r="G240" s="6">
        <v>0.43731778425655998</v>
      </c>
    </row>
    <row r="241" spans="1:7" x14ac:dyDescent="0.25">
      <c r="A241" s="6">
        <v>240</v>
      </c>
      <c r="B241" s="6" t="s">
        <v>1274</v>
      </c>
      <c r="C241" s="6" t="e">
        <f>-HHHHHHHHHHHHHHHHHHHHHHHHHHHHHHHHHHHHHHHHHHHHHHHHHHHHHHHHHHHHHHHHHHHHHHHHHHHHHHHHHHHHHHHHHHHHHHHHHHHHHHHHHHHHHHHHHHHHHHHHHHHHHHHHHHHHHHHHHHHHHHHHHHHHHHHHHHHHHHHHHHHHHHHHHHHHHHHHHHHH</f>
        <v>#NAME?</v>
      </c>
      <c r="D241" s="6">
        <v>181</v>
      </c>
      <c r="E241" s="6">
        <v>53</v>
      </c>
      <c r="F241" s="6">
        <v>128</v>
      </c>
      <c r="G241" s="6">
        <v>0.29281767955801102</v>
      </c>
    </row>
    <row r="242" spans="1:7" x14ac:dyDescent="0.25">
      <c r="A242" s="6">
        <v>241</v>
      </c>
      <c r="B242" s="6" t="s">
        <v>1781</v>
      </c>
      <c r="C242" s="6" t="e">
        <f>---------------------HHHHHHHHHHHHHHHHHHHHHHHHHHHHHHHHHHHHHHHHHHHHHHHHHHHHHHHHHHHHHHHHHHHHHHHHHHHHHHHHHHHHHHHHHHHHHHHHHHHHHHHHHHHHHHHHHHHHHHHHHHHHHHHHHHHHHHHHHHHHHHHHHHHHHHHHHHHHHHHHHHHHHHHHHHHHHHHHHHHHHHHHHHHHHH</f>
        <v>#NAME?</v>
      </c>
      <c r="D242" s="6">
        <v>211</v>
      </c>
      <c r="E242" s="6">
        <v>106</v>
      </c>
      <c r="F242" s="6">
        <v>105</v>
      </c>
      <c r="G242" s="6">
        <v>0.50236966824644502</v>
      </c>
    </row>
    <row r="243" spans="1:7" x14ac:dyDescent="0.25">
      <c r="A243" s="6">
        <v>242</v>
      </c>
      <c r="B243" s="6" t="s">
        <v>2201</v>
      </c>
      <c r="C243" s="6" t="e">
        <f>-----------------------HHHHHHHHHHHHHHHHHHHHHHHH----------------------HHHHHHHHHHHHHHHHHHHHHHHHHHHHHHHHHHHHHHHHHHHHHHHHHHHHHHHHHHHHHHHHHHHHHHHHHHHHHHHHHHHHHHHHHHHHHHHHHHHHHHHHHHHHHHHHHHHHHHHHHHHHHHHHHHHHHHHHHHHHHHHHHHHHHHHHHHHHHHHHHHHHHHHH------------------------HHHHHHHHHHHHHHHHHHHHHHHHHHHHHHHHHHHHHHHHHHHHHHHHHHHHHHHHHHHHHHHHHHHHHHHHHHHHHHHHHHHHHHHHHHHHHHHHHHHHHHHHHHH------------------EEEEE----------HHHHHHHHHHHHHHHHHHHHHHHHHHHHHHHHHHHHHHHHHHHHHHHHHHHHHHHHHHHHHH---------HHHHHHHHHHHHHHHHHHHHHHHHHHHH</f>
        <v>#NAME?</v>
      </c>
      <c r="D243" s="6">
        <v>500</v>
      </c>
      <c r="E243" s="6">
        <v>302</v>
      </c>
      <c r="F243" s="6">
        <v>198</v>
      </c>
      <c r="G243" s="6">
        <v>0.60399999999999998</v>
      </c>
    </row>
    <row r="244" spans="1:7" x14ac:dyDescent="0.25">
      <c r="A244" s="6">
        <v>243</v>
      </c>
      <c r="B244" s="6" t="s">
        <v>2135</v>
      </c>
      <c r="C244" s="6" t="e">
        <f>-HHHHHHHHHHHHHHHHHHHHHHHHHHHHHHHHHHHHHHHHHHHHHHHHHHHHHHHHHHHHHHHHHHHHHHHHHHHHHHHHHHHHHHHHHHHHHHHHHHHHHHHHHHHHHHHHHHHHHHHHHHHHHHHHHHHHHHHHHHHHHHHHHHH</f>
        <v>#NAME?</v>
      </c>
      <c r="D244" s="6">
        <v>148</v>
      </c>
      <c r="E244" s="6">
        <v>102</v>
      </c>
      <c r="F244" s="6">
        <v>46</v>
      </c>
      <c r="G244" s="6">
        <v>0.68918918918918903</v>
      </c>
    </row>
    <row r="245" spans="1:7" x14ac:dyDescent="0.25">
      <c r="A245" s="6">
        <v>244</v>
      </c>
      <c r="B245" s="6" t="s">
        <v>1563</v>
      </c>
      <c r="C245" s="6" t="e">
        <f>-HHHHHHHHHHHHHHHHHHHHHHHHHHHHHHHHHHHHHHHHHHHHHHHHHHHHHHHHHHHHHHHHHHHHHHHHHHHHHHHHHHHHHHHHHHHHHHHHHHHH</f>
        <v>#NAME?</v>
      </c>
      <c r="D245" s="6">
        <v>101</v>
      </c>
      <c r="E245" s="6">
        <v>31</v>
      </c>
      <c r="F245" s="6">
        <v>70</v>
      </c>
      <c r="G245" s="6">
        <v>0.30693069306930698</v>
      </c>
    </row>
    <row r="246" spans="1:7" x14ac:dyDescent="0.25">
      <c r="A246" s="6">
        <v>245</v>
      </c>
      <c r="B246" s="6" t="s">
        <v>1901</v>
      </c>
      <c r="C246" s="6" t="e">
        <f>------------------------------------------HHHHHHHHHHHHHHHHHHHHHHHHHHHHHHHHHHHHHHHHHHHHHHHHHHHHHH------HHHHHHHHHHHHHHHHHHHHHHHHHHHHHHHHHHHHHHHHHHHHHHHHHHHHHHHHHHHHHHHHHHHHHHHHHHHHHHHHHHHHHHHHHHHHHHHHHHHHHHHHHHHHHHHHHHHHHHHHHHHHHHHHHHHHHHHHHHHHHHHHHHHHH</f>
        <v>#NAME?</v>
      </c>
      <c r="D246" s="6">
        <v>251</v>
      </c>
      <c r="E246" s="6">
        <v>101</v>
      </c>
      <c r="F246" s="6">
        <v>150</v>
      </c>
      <c r="G246" s="6">
        <v>0.40239043824701198</v>
      </c>
    </row>
    <row r="247" spans="1:7" x14ac:dyDescent="0.25">
      <c r="A247" s="6">
        <v>246</v>
      </c>
      <c r="B247" s="6" t="s">
        <v>2427</v>
      </c>
      <c r="C247" s="6" t="e">
        <f>-HHHHHHHHHHHHHHHH-------HHHHHHHHHHHHHHHHHHHHHHHHHHHHHHHHHHHHHHHHHHHHHHHHHHHHHHHHHHHHHHHH</f>
        <v>#NAME?</v>
      </c>
      <c r="D247" s="6">
        <v>88</v>
      </c>
      <c r="E247" s="6">
        <v>38</v>
      </c>
      <c r="F247" s="6">
        <v>50</v>
      </c>
      <c r="G247" s="6">
        <v>0.43181818181818199</v>
      </c>
    </row>
    <row r="248" spans="1:7" x14ac:dyDescent="0.25">
      <c r="A248" s="6">
        <v>247</v>
      </c>
      <c r="B248" s="6" t="s">
        <v>1562</v>
      </c>
      <c r="C248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248" s="6">
        <v>406</v>
      </c>
      <c r="E248" s="6">
        <v>239</v>
      </c>
      <c r="F248" s="6">
        <v>167</v>
      </c>
      <c r="G248" s="6">
        <v>0.58866995073891604</v>
      </c>
    </row>
    <row r="249" spans="1:7" x14ac:dyDescent="0.25">
      <c r="A249" s="6">
        <v>248</v>
      </c>
      <c r="B249" s="6" t="s">
        <v>1987</v>
      </c>
      <c r="C249" s="6" t="s">
        <v>1297</v>
      </c>
      <c r="D249" s="6">
        <v>257</v>
      </c>
      <c r="E249" s="6">
        <v>121</v>
      </c>
      <c r="F249" s="6">
        <v>136</v>
      </c>
      <c r="G249" s="6">
        <v>0.47081712062256798</v>
      </c>
    </row>
    <row r="250" spans="1:7" x14ac:dyDescent="0.25">
      <c r="A250" s="6">
        <v>249</v>
      </c>
      <c r="B250" s="6" t="s">
        <v>2112</v>
      </c>
      <c r="C250" s="6" t="e">
        <f>-------HHHHHHHHHHHHHHHHHHHHHHHHHHHHHHHHHHHHHHHHHHHHHHHHHHHHHHHHHHHHHHHHHHH----------------------------------------------------------------HHHHHHHHHHHHHHHHHHHHHHHHHHHHHHHHHHHHHHHHHHHH-------------------------------------HHHHHHHHHHHHHHHHH</f>
        <v>#NAME?</v>
      </c>
      <c r="D250" s="6">
        <v>236</v>
      </c>
      <c r="E250" s="6">
        <v>102</v>
      </c>
      <c r="F250" s="6">
        <v>134</v>
      </c>
      <c r="G250" s="6">
        <v>0.43220338983050799</v>
      </c>
    </row>
    <row r="251" spans="1:7" x14ac:dyDescent="0.25">
      <c r="A251" s="6">
        <v>250</v>
      </c>
      <c r="B251" s="6" t="s">
        <v>2025</v>
      </c>
      <c r="C251" s="6" t="e">
        <f>---------------------------------------HHHHHHHHHHHHHHHHHHHHHHHHHHHHHHHHHHHHHHHHHHHHHHHHHHHHHHHHHHHHHHHHHHHHHHHHHHHHHHHH---------------HHHHHHHHHHHHHHHHHHHHHHHHHHHHHHHHHHHHHHHHHHHHHHHHHHHHHHHHHHHHHHHHHHHHHHHHHHHHHHHHHHHHHHHHHHHHHHHHHHHHHHHHHHHHHHHHHHHHHHHHHHHHHHHHHHHHHHHHHHHHHHHHHHHHHHHHHHHHHHHHHHHHHHH</f>
        <v>#NAME?</v>
      </c>
      <c r="D251" s="6">
        <v>301</v>
      </c>
      <c r="E251" s="6">
        <v>161</v>
      </c>
      <c r="F251" s="6">
        <v>140</v>
      </c>
      <c r="G251" s="6">
        <v>0.53488372093023295</v>
      </c>
    </row>
    <row r="252" spans="1:7" x14ac:dyDescent="0.25">
      <c r="A252" s="6">
        <v>251</v>
      </c>
      <c r="B252" s="6" t="s">
        <v>1743</v>
      </c>
      <c r="C252" s="6" t="e">
        <f>--HHHHHHHHHHHHHHHHHHHHHHHHHHHHHHHHHHHHHHHHHHHHHHHHHHHHHHHHHHHHHHHHHHHHHHHHHHHHHHHHHHHHHHHHHHHHHHHHHHHHHHHHHHHHHHHHHHHHHHHHHHHHHHHHHHHHHHHHHHHHHHHHHHHHHHHHHHHHHHHHHHHHHHHHHHHHHHHHHHHHHHHHHH</f>
        <v>#NAME?</v>
      </c>
      <c r="D252" s="6">
        <v>188</v>
      </c>
      <c r="E252" s="6">
        <v>132</v>
      </c>
      <c r="F252" s="6">
        <v>56</v>
      </c>
      <c r="G252" s="6">
        <v>0.70212765957446799</v>
      </c>
    </row>
    <row r="253" spans="1:7" x14ac:dyDescent="0.25">
      <c r="A253" s="6">
        <v>252</v>
      </c>
      <c r="B253" s="6" t="s">
        <v>1629</v>
      </c>
      <c r="C253" s="6" t="s">
        <v>1630</v>
      </c>
      <c r="D253" s="6">
        <v>137</v>
      </c>
      <c r="E253" s="6">
        <v>78</v>
      </c>
      <c r="F253" s="6">
        <v>59</v>
      </c>
      <c r="G253" s="6">
        <v>0.56934306569343096</v>
      </c>
    </row>
    <row r="254" spans="1:7" x14ac:dyDescent="0.25">
      <c r="A254" s="6">
        <v>253</v>
      </c>
      <c r="B254" s="6" t="s">
        <v>1504</v>
      </c>
      <c r="C254" s="6" t="s">
        <v>274</v>
      </c>
      <c r="D254" s="6">
        <v>315</v>
      </c>
      <c r="E254" s="6">
        <v>46</v>
      </c>
      <c r="F254" s="6">
        <v>269</v>
      </c>
      <c r="G254" s="6">
        <v>0.14603174603174601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54"/>
  <sheetViews>
    <sheetView topLeftCell="A222" workbookViewId="0">
      <selection activeCell="L238" sqref="L238"/>
    </sheetView>
  </sheetViews>
  <sheetFormatPr defaultRowHeight="15" x14ac:dyDescent="0.25"/>
  <cols>
    <col min="1" max="7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2086</v>
      </c>
      <c r="C2" s="6" t="e">
        <f>--------------HHHHHHHHHHHHHHHHHHHHHHHHHHHHHHHHHHHHHHHHHHHHHHHHHHHHHHHHHHHHHHHHHHHHHHHHHHHHHHHHHHHHHHHHHHHHHHHHHHHHHHHHHHHHHHHHHHHHHHHHHHHHHHHHHHHHHHHHHHHHHHHHHHHHHHHHHHHHHHHHHHHHHHHHHHHHHHHHHHHHHHHHHHHHHHHHHHHHHHHHHHHHHH</f>
        <v>#NAME?</v>
      </c>
      <c r="D2" s="6">
        <v>220</v>
      </c>
      <c r="E2" s="6">
        <v>93</v>
      </c>
      <c r="F2" s="6">
        <v>127</v>
      </c>
      <c r="G2" s="6">
        <v>0.42272727272727301</v>
      </c>
    </row>
    <row r="3" spans="1:7" x14ac:dyDescent="0.25">
      <c r="A3" s="6">
        <v>2</v>
      </c>
      <c r="B3" s="6" t="s">
        <v>1469</v>
      </c>
      <c r="C3" s="6" t="e">
        <f>--HHHHHHHHHHHHHHHHHHHHHHHHHHHHHHHHHHHHHHHHHHHHHHHHHHHHHHHHHH-------HHHHHHHHHHHHHHHHHHHHHHH</f>
        <v>#NAME?</v>
      </c>
      <c r="D3" s="6">
        <v>90</v>
      </c>
      <c r="E3" s="6">
        <v>72</v>
      </c>
      <c r="F3" s="6">
        <v>18</v>
      </c>
      <c r="G3" s="6">
        <v>0.8</v>
      </c>
    </row>
    <row r="4" spans="1:7" x14ac:dyDescent="0.25">
      <c r="A4" s="6">
        <v>3</v>
      </c>
      <c r="B4" s="6" t="s">
        <v>1448</v>
      </c>
      <c r="C4" s="6" t="e">
        <f>--------HHHHHHHHHHHHHHHHHHHHHHHHHHHHHHHHHHHHHHHHHHHHHHHHHHHHHHHHHHHHHHHHHHHHHHHHHHHHHHHHHHHHHHHHHHHHHHHHHHHHHHHHHHHHHHHHHHHHHHHHHHHHHHHHHHHHHHHHHHHHHHHHHHHHHHHHHHHHHHHHHH</f>
        <v>#NAME?</v>
      </c>
      <c r="D4" s="6">
        <v>170</v>
      </c>
      <c r="E4" s="6">
        <v>43</v>
      </c>
      <c r="F4" s="6">
        <v>127</v>
      </c>
      <c r="G4" s="6">
        <v>0.252941176470588</v>
      </c>
    </row>
    <row r="5" spans="1:7" x14ac:dyDescent="0.25">
      <c r="A5" s="6">
        <v>4</v>
      </c>
      <c r="B5" s="6" t="s">
        <v>2094</v>
      </c>
      <c r="C5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H</f>
        <v>#NAME?</v>
      </c>
      <c r="D5" s="6">
        <v>578</v>
      </c>
      <c r="E5" s="6">
        <v>281</v>
      </c>
      <c r="F5" s="6">
        <v>297</v>
      </c>
      <c r="G5" s="6">
        <v>0.48615916955017302</v>
      </c>
    </row>
    <row r="6" spans="1:7" x14ac:dyDescent="0.25">
      <c r="A6" s="6">
        <v>5</v>
      </c>
      <c r="B6" s="6" t="s">
        <v>1293</v>
      </c>
      <c r="C6" s="6" t="e">
        <f>---------------------HHHHHHHHHHHHHHHHHHHHHHHHHHHHHHHHHHHHHHHHHHHHHHHHHHHHHHHHHHHHHHHHHHHHHHHHHHHHHHHHHHHHHHHHHHHHHHHHHH</f>
        <v>#NAME?</v>
      </c>
      <c r="D6" s="6">
        <v>119</v>
      </c>
      <c r="E6" s="6">
        <v>52</v>
      </c>
      <c r="F6" s="6">
        <v>67</v>
      </c>
      <c r="G6" s="6">
        <v>0.436974789915966</v>
      </c>
    </row>
    <row r="7" spans="1:7" x14ac:dyDescent="0.25">
      <c r="A7" s="6">
        <v>6</v>
      </c>
      <c r="B7" s="6" t="s">
        <v>1598</v>
      </c>
      <c r="C7" s="6" t="s">
        <v>1488</v>
      </c>
      <c r="D7" s="6">
        <v>878</v>
      </c>
      <c r="E7" s="6">
        <v>387</v>
      </c>
      <c r="F7" s="6">
        <v>491</v>
      </c>
      <c r="G7" s="6">
        <v>0.44077448747152598</v>
      </c>
    </row>
    <row r="8" spans="1:7" x14ac:dyDescent="0.25">
      <c r="A8" s="6">
        <v>7</v>
      </c>
      <c r="B8" s="6" t="s">
        <v>1315</v>
      </c>
      <c r="C8" s="6" t="s">
        <v>1316</v>
      </c>
      <c r="D8" s="6">
        <v>462</v>
      </c>
      <c r="E8" s="6">
        <v>316</v>
      </c>
      <c r="F8" s="6">
        <v>146</v>
      </c>
      <c r="G8" s="6">
        <v>0.68398268398268403</v>
      </c>
    </row>
    <row r="9" spans="1:7" x14ac:dyDescent="0.25">
      <c r="A9" s="6">
        <v>8</v>
      </c>
      <c r="B9" s="6" t="s">
        <v>1654</v>
      </c>
      <c r="C9" s="6" t="e">
        <f>---------------------EEEEEEEEEEEEEEEEEE-----------------------HHHHHHHHHHHHHHHHHHHHHHHH-----------------------HHHHHHHHHHHHHHHHHHHHHHHHHHHHHHHHHHHHHHHHHHHHHHHHHHHHHHHHHHHHHHHHHHHHH</f>
        <v>#NAME?</v>
      </c>
      <c r="D9" s="6">
        <v>178</v>
      </c>
      <c r="E9" s="6">
        <v>69</v>
      </c>
      <c r="F9" s="6">
        <v>109</v>
      </c>
      <c r="G9" s="6">
        <v>0.38764044943820197</v>
      </c>
    </row>
    <row r="10" spans="1:7" x14ac:dyDescent="0.25">
      <c r="A10" s="6">
        <v>9</v>
      </c>
      <c r="B10" s="6" t="s">
        <v>1989</v>
      </c>
      <c r="C10" s="6" t="s">
        <v>7</v>
      </c>
      <c r="D10" s="6">
        <v>389</v>
      </c>
      <c r="E10" s="6">
        <v>210</v>
      </c>
      <c r="F10" s="6">
        <v>179</v>
      </c>
      <c r="G10" s="6">
        <v>0.53984575835475601</v>
      </c>
    </row>
    <row r="11" spans="1:7" x14ac:dyDescent="0.25">
      <c r="A11" s="6">
        <v>10</v>
      </c>
      <c r="B11" s="6" t="s">
        <v>1900</v>
      </c>
      <c r="C11" s="6" t="s">
        <v>882</v>
      </c>
      <c r="D11" s="6">
        <v>580</v>
      </c>
      <c r="E11" s="6">
        <v>231</v>
      </c>
      <c r="F11" s="6">
        <v>349</v>
      </c>
      <c r="G11" s="6">
        <v>0.39827586206896598</v>
      </c>
    </row>
    <row r="12" spans="1:7" x14ac:dyDescent="0.25">
      <c r="A12" s="6">
        <v>11</v>
      </c>
      <c r="B12" s="6" t="s">
        <v>2196</v>
      </c>
      <c r="C12" s="6" t="e">
        <f>-------------HHHHHHHHHHHHHHHHHHHHHHHHHHHHHHHHHHHHHHHHHHHHHHHHHHHHHHHHHHHHHHHHHHHHHHHHHHHHHHHHHHHHHHHHHHHHHHHHHHHHHHHHHHHHHHHHHHHHHHHHHHHHHHHHHHHHHHHHHHHHHHHHHHHHHHHHHHHHHHHHHHHHHHHHHHHHHHHHHHHHHHHHHHHHHHHHHHHHHHHHHHHHHHHHHHHHHHH</f>
        <v>#NAME?</v>
      </c>
      <c r="D12" s="6">
        <v>228</v>
      </c>
      <c r="E12" s="6">
        <v>75</v>
      </c>
      <c r="F12" s="6">
        <v>153</v>
      </c>
      <c r="G12" s="6">
        <v>0.32894736842105299</v>
      </c>
    </row>
    <row r="13" spans="1:7" x14ac:dyDescent="0.25">
      <c r="A13" s="6">
        <v>12</v>
      </c>
      <c r="B13" s="6" t="s">
        <v>1783</v>
      </c>
      <c r="C13" s="6" t="e">
        <f>---------------HHHHHHHHHHHHHHHHHHHHHHHHHHHHHHHHHHHHHHHHHHHHHHHHHHHHHHHHHHHHHHHHHHHHHHHHHHHHHHHHHHHHHHHHHHHHHHHHHHHHHHHHHHHHHHHHHHHHHHHHHHHHHHHHHHHHHHHHHHHHHHHHHHHHHHHHHHHHHHHHHHH---------------HHHHHHHHHHHHHHHHHHHHHHHHHHHHHHHHHHHHHHHHHHHHHHHHHHHHHHHHHHHHHHHHHHHHHHHHHHHHHHHHHHHHHHHHHHHHHHHHHHHHHHHHHHHHHHHHHHHHHHHHHHHHHHHHHHHHHHHHHHHHHHHHHHHHHHHHHHHHHHHHHHHHHHHHHHHHHHHHHHH----------------------------------------------HHHHHHHHHHHHHHHHHHHHHHHHHHHHHHHHHHHHHHHHHHHHHHHHHHHHHHHHHHHHHHHHHHHHHHHHHHHHHHHHHHHHHHHHHHHHHHHHHHHHHHHHHHHHHHHHHHHHHHHHHHH</f>
        <v>#NAME?</v>
      </c>
      <c r="D13" s="6">
        <v>541</v>
      </c>
      <c r="E13" s="6">
        <v>208</v>
      </c>
      <c r="F13" s="6">
        <v>333</v>
      </c>
      <c r="G13" s="6">
        <v>0.38447319778188499</v>
      </c>
    </row>
    <row r="14" spans="1:7" x14ac:dyDescent="0.25">
      <c r="A14" s="6">
        <v>13</v>
      </c>
      <c r="B14" s="6" t="s">
        <v>2423</v>
      </c>
      <c r="C14" s="6" t="e">
        <f>--HHHHHHHHHHHHHHHHHHHHHHHHHHHHHHHHHHHHHHHHHHHHHHHHHHHHHHHHHHHHHHHHHHHHHHHHHHHHHH</f>
        <v>#NAME?</v>
      </c>
      <c r="D14" s="6">
        <v>80</v>
      </c>
      <c r="E14" s="6">
        <v>32</v>
      </c>
      <c r="F14" s="6">
        <v>48</v>
      </c>
      <c r="G14" s="6">
        <v>0.4</v>
      </c>
    </row>
    <row r="15" spans="1:7" x14ac:dyDescent="0.25">
      <c r="A15" s="6">
        <v>14</v>
      </c>
      <c r="B15" s="6" t="s">
        <v>1646</v>
      </c>
      <c r="C15" s="6" t="s">
        <v>1591</v>
      </c>
      <c r="D15" s="6">
        <v>259</v>
      </c>
      <c r="E15" s="6">
        <v>129</v>
      </c>
      <c r="F15" s="6">
        <v>130</v>
      </c>
      <c r="G15" s="6">
        <v>0.49806949806949802</v>
      </c>
    </row>
    <row r="16" spans="1:7" x14ac:dyDescent="0.25">
      <c r="A16" s="6">
        <v>15</v>
      </c>
      <c r="B16" s="6" t="s">
        <v>2266</v>
      </c>
      <c r="C16" s="6" t="e">
        <f>-------------HHHHHHHHHHHHHHHHHHHHHHHHHHHHHHHHHHHHHHHHHHHHHHHHHHHHHHHH--------------------HHHHHHHHHHHHHHHHHHHHHHHHHHHHHHHHHHHHHHHHHHHHHHHHHHHHHHHHHHHHHHHHHHHHHHHHHHHHHHHHHHHHHHHHHHHHHHHHHHHHHHHHHHHHHHHHHHHHHHHHHHHHHHHHHHHHHHHHHHHHHHHHH------------------------------------------------------HHHHHHHHHHHHHHHHHHHHHHHHHHHHHHHHH------------HHHHHHHHHHHH</f>
        <v>#NAME?</v>
      </c>
      <c r="D16" s="6">
        <v>345</v>
      </c>
      <c r="E16" s="6">
        <v>175</v>
      </c>
      <c r="F16" s="6">
        <v>170</v>
      </c>
      <c r="G16" s="6">
        <v>0.50724637681159401</v>
      </c>
    </row>
    <row r="17" spans="1:7" x14ac:dyDescent="0.25">
      <c r="A17" s="6">
        <v>16</v>
      </c>
      <c r="B17" s="6" t="s">
        <v>2229</v>
      </c>
      <c r="C17" s="6" t="s">
        <v>2230</v>
      </c>
      <c r="D17" s="6">
        <v>258</v>
      </c>
      <c r="E17" s="6">
        <v>129</v>
      </c>
      <c r="F17" s="6">
        <v>129</v>
      </c>
      <c r="G17" s="6">
        <v>0.5</v>
      </c>
    </row>
    <row r="18" spans="1:7" x14ac:dyDescent="0.25">
      <c r="A18" s="6">
        <v>17</v>
      </c>
      <c r="B18" s="6" t="s">
        <v>1863</v>
      </c>
      <c r="C18" s="6" t="e">
        <f>---------------HHHHHHHHHHHHHHHHHHHHHHHHHHHHHHHHHHHHHHHHHHHHHHHHHHHHHHHHHHHHHHHHHHHHHHHHHHHHHHHHHHHHHHHHHHHHHHHHHHHHHHHHH</f>
        <v>#NAME?</v>
      </c>
      <c r="D18" s="6">
        <v>120</v>
      </c>
      <c r="E18" s="6">
        <v>10</v>
      </c>
      <c r="F18" s="6">
        <v>110</v>
      </c>
      <c r="G18" s="6">
        <v>8.3333333333333301E-2</v>
      </c>
    </row>
    <row r="19" spans="1:7" x14ac:dyDescent="0.25">
      <c r="A19" s="6">
        <v>18</v>
      </c>
      <c r="B19" s="6" t="s">
        <v>1602</v>
      </c>
      <c r="C19" s="6" t="s">
        <v>1603</v>
      </c>
      <c r="D19" s="6">
        <v>224</v>
      </c>
      <c r="E19" s="6">
        <v>99</v>
      </c>
      <c r="F19" s="6">
        <v>125</v>
      </c>
      <c r="G19" s="6">
        <v>0.44196428571428598</v>
      </c>
    </row>
    <row r="20" spans="1:7" x14ac:dyDescent="0.25">
      <c r="A20" s="6">
        <v>19</v>
      </c>
      <c r="B20" s="6" t="s">
        <v>2371</v>
      </c>
      <c r="C20" s="6" t="e">
        <f>-----HHHHHHHHHHHHHHHHHHHHHHHHHHHHHHHHHHHHHHHHHHHHHHHHHHHHHHHHH</f>
        <v>#NAME?</v>
      </c>
      <c r="D20" s="6">
        <v>62</v>
      </c>
      <c r="E20" s="6">
        <v>40</v>
      </c>
      <c r="F20" s="6">
        <v>22</v>
      </c>
      <c r="G20" s="6">
        <v>0.64516129032258096</v>
      </c>
    </row>
    <row r="21" spans="1:7" x14ac:dyDescent="0.25">
      <c r="A21" s="6">
        <v>20</v>
      </c>
      <c r="B21" s="6" t="s">
        <v>1847</v>
      </c>
      <c r="C21" s="6" t="s">
        <v>1742</v>
      </c>
      <c r="D21" s="6">
        <v>400</v>
      </c>
      <c r="E21" s="6">
        <v>230</v>
      </c>
      <c r="F21" s="6">
        <v>170</v>
      </c>
      <c r="G21" s="6">
        <v>0.57499999999999996</v>
      </c>
    </row>
    <row r="22" spans="1:7" x14ac:dyDescent="0.25">
      <c r="A22" s="6">
        <v>21</v>
      </c>
      <c r="B22" s="6" t="s">
        <v>2205</v>
      </c>
      <c r="C22" s="6" t="e">
        <f>--------------------HHHHHHHHHHHHHHHHHHHHHHHHHHHHHHHHHHHHHHHHHHHHHHHHHHHHHHHHHHHHHHHHHHHHHHHHHHHHHHHHHHHHHHHHHHHHHHHHHHHHHHHHHHHHHHHHHHHHHHHHHHHHHHHHHHHHHHHHHHHHHHHHHHHHHHHHHHHHHH</f>
        <v>#NAME?</v>
      </c>
      <c r="D22" s="6">
        <v>178</v>
      </c>
      <c r="E22" s="6">
        <v>74</v>
      </c>
      <c r="F22" s="6">
        <v>104</v>
      </c>
      <c r="G22" s="6">
        <v>0.41573033707865198</v>
      </c>
    </row>
    <row r="23" spans="1:7" x14ac:dyDescent="0.25">
      <c r="A23" s="6">
        <v>22</v>
      </c>
      <c r="B23" s="6" t="s">
        <v>2120</v>
      </c>
      <c r="C23" s="6" t="s">
        <v>1424</v>
      </c>
      <c r="D23" s="6">
        <v>136</v>
      </c>
      <c r="E23" s="6">
        <v>46</v>
      </c>
      <c r="F23" s="6">
        <v>90</v>
      </c>
      <c r="G23" s="6">
        <v>0.33823529411764702</v>
      </c>
    </row>
    <row r="24" spans="1:7" x14ac:dyDescent="0.25">
      <c r="A24" s="6">
        <v>23</v>
      </c>
      <c r="B24" s="6" t="s">
        <v>1752</v>
      </c>
      <c r="C24" s="6" t="s">
        <v>792</v>
      </c>
      <c r="D24" s="6">
        <v>404</v>
      </c>
      <c r="E24" s="6">
        <v>139</v>
      </c>
      <c r="F24" s="6">
        <v>265</v>
      </c>
      <c r="G24" s="6">
        <v>0.34405940594059398</v>
      </c>
    </row>
    <row r="25" spans="1:7" x14ac:dyDescent="0.25">
      <c r="A25" s="6">
        <v>24</v>
      </c>
      <c r="B25" s="6" t="s">
        <v>2443</v>
      </c>
      <c r="C25" s="6" t="s">
        <v>1591</v>
      </c>
      <c r="D25" s="6">
        <v>259</v>
      </c>
      <c r="E25" s="6">
        <v>130</v>
      </c>
      <c r="F25" s="6">
        <v>129</v>
      </c>
      <c r="G25" s="6">
        <v>0.50193050193050204</v>
      </c>
    </row>
    <row r="26" spans="1:7" x14ac:dyDescent="0.25">
      <c r="A26" s="6">
        <v>25</v>
      </c>
      <c r="B26" s="6" t="s">
        <v>2220</v>
      </c>
      <c r="C26" s="6" t="s">
        <v>7</v>
      </c>
      <c r="D26" s="6">
        <v>691</v>
      </c>
      <c r="E26" s="6">
        <v>217</v>
      </c>
      <c r="F26" s="6">
        <v>474</v>
      </c>
      <c r="G26" s="6">
        <v>0.314037626628075</v>
      </c>
    </row>
    <row r="27" spans="1:7" x14ac:dyDescent="0.25">
      <c r="A27" s="6">
        <v>26</v>
      </c>
      <c r="B27" s="6" t="s">
        <v>1271</v>
      </c>
      <c r="C27" s="6" t="s">
        <v>1610</v>
      </c>
      <c r="D27" s="6">
        <v>351</v>
      </c>
      <c r="E27" s="6">
        <v>164</v>
      </c>
      <c r="F27" s="6">
        <v>187</v>
      </c>
      <c r="G27" s="6">
        <v>0.467236467236467</v>
      </c>
    </row>
    <row r="28" spans="1:7" x14ac:dyDescent="0.25">
      <c r="A28" s="6">
        <v>27</v>
      </c>
      <c r="B28" s="6" t="s">
        <v>1867</v>
      </c>
      <c r="C28" s="6" t="e">
        <f>-HHHHHHHHHHHHHHHHHHHHHHHHHHHHHHHHHHHHHHHHHHHHHHHHHHHHHHHHHHHHHHHHHHHHHHHHHHHHHHHHHHHHHHHHHHHHHHHHHHH-------HHHHHHHHHHHHHHHHHHHHHHHHHHHHHHHHHHHHH----------HHHHHHHHHHHHHHHHHHHHHHH</f>
        <v>#NAME?</v>
      </c>
      <c r="D28" s="6">
        <v>177</v>
      </c>
      <c r="E28" s="6">
        <v>80</v>
      </c>
      <c r="F28" s="6">
        <v>97</v>
      </c>
      <c r="G28" s="6">
        <v>0.451977401129944</v>
      </c>
    </row>
    <row r="29" spans="1:7" x14ac:dyDescent="0.25">
      <c r="A29" s="6">
        <v>28</v>
      </c>
      <c r="B29" s="6" t="s">
        <v>2328</v>
      </c>
      <c r="C29" s="6" t="s">
        <v>2329</v>
      </c>
      <c r="D29" s="6">
        <v>409</v>
      </c>
      <c r="E29" s="6">
        <v>162</v>
      </c>
      <c r="F29" s="6">
        <v>247</v>
      </c>
      <c r="G29" s="6">
        <v>0.39608801955990203</v>
      </c>
    </row>
    <row r="30" spans="1:7" x14ac:dyDescent="0.25">
      <c r="A30" s="6">
        <v>29</v>
      </c>
      <c r="B30" s="6" t="s">
        <v>1354</v>
      </c>
      <c r="C30" s="6" t="e">
        <f>-HHHHHHHHHHHHHHHHHHHHHHHHHHHHHHHHHHHHHHHHHHHHHHHHHHHHHHHHHHHHHHHHHHHHHHHHHHHHHHHHHHHHHHHHHHHHHHHHHHHHHHHHHHHHHHHHHHHHHHHHHHHHHH----------------HHHHHHHHHHHHHHHHHHHHHHHHHHHHHHHHHHHHHHHHHHHHHHHHHHHHHHHHHHHHHHHHHHHHHHHHHHHHHHHHHHHHHHHHHHHHHHHHHHHHHHHHHHHHHHHHHHHHHHHHHHHHHHHHHHHHHHHHHHHHHHHHHHHHHHHHHHHHHHHHHHHHHHHHHHHHHHHHHHHHHHHHHHHHHHHHHHHHHHHHHHHHHHHHHHHH----------------HHHHHHHHHHHHHHHHHHHH</f>
        <v>#NAME?</v>
      </c>
      <c r="D30" s="6">
        <v>391</v>
      </c>
      <c r="E30" s="6">
        <v>184</v>
      </c>
      <c r="F30" s="6">
        <v>207</v>
      </c>
      <c r="G30" s="6">
        <v>0.47058823529411797</v>
      </c>
    </row>
    <row r="31" spans="1:7" x14ac:dyDescent="0.25">
      <c r="A31" s="6">
        <v>30</v>
      </c>
      <c r="B31" s="6" t="s">
        <v>2066</v>
      </c>
      <c r="C31" s="6" t="e">
        <f>-------------------------------------------HHHHHHHHHHHHHHHH-------------HHHHHHHHHHHHHHHHHHHHHHHHHHHHHHHHHHHHHHHHHHHHHHHHHHHHHHHHHHHHHHHHHHHHHHHHHHHHHHHHHHHHHHHHHHHHHHHHHHHHHHHHHHHHHHHHHHHHHHHHHHHHHHHHHHHHHHHHHHHHHHHHHHHHHHHHHHHHHHHHHHHHHHHHHHHHHHHHHH</f>
        <v>#NAME?</v>
      </c>
      <c r="D31" s="6">
        <v>250</v>
      </c>
      <c r="E31" s="6">
        <v>121</v>
      </c>
      <c r="F31" s="6">
        <v>129</v>
      </c>
      <c r="G31" s="6">
        <v>0.48399999999999999</v>
      </c>
    </row>
    <row r="32" spans="1:7" x14ac:dyDescent="0.25">
      <c r="A32" s="6">
        <v>31</v>
      </c>
      <c r="B32" s="6" t="s">
        <v>2130</v>
      </c>
      <c r="C32" s="6" t="e">
        <f>-HHHHHHHHHHHHHHHHHHHHHHHHHHHHHHHHHHHHHHHHHHHHHHHHHHHHHHHHHHHHHHHHHHHHHHHHHHHHHHHHHHHHHHHHHHHHHH</f>
        <v>#NAME?</v>
      </c>
      <c r="D32" s="6">
        <v>95</v>
      </c>
      <c r="E32" s="6">
        <v>43</v>
      </c>
      <c r="F32" s="6">
        <v>52</v>
      </c>
      <c r="G32" s="6">
        <v>0.452631578947368</v>
      </c>
    </row>
    <row r="33" spans="1:7" x14ac:dyDescent="0.25">
      <c r="A33" s="6">
        <v>32</v>
      </c>
      <c r="B33" s="6" t="s">
        <v>1915</v>
      </c>
      <c r="C33" s="6" t="e">
        <f>----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HHHHHHHHHHHHHHHHHHHHHHHHHHHHHHHHHHHHHH</f>
        <v>#NAME?</v>
      </c>
      <c r="D33" s="6">
        <v>327</v>
      </c>
      <c r="E33" s="6">
        <v>163</v>
      </c>
      <c r="F33" s="6">
        <v>164</v>
      </c>
      <c r="G33" s="6">
        <v>0.49847094801223202</v>
      </c>
    </row>
    <row r="34" spans="1:7" x14ac:dyDescent="0.25">
      <c r="A34" s="6">
        <v>33</v>
      </c>
      <c r="B34" s="6" t="s">
        <v>2435</v>
      </c>
      <c r="C34" s="6" t="e">
        <f>-HHHHHHHHHHHHHHHHHHHHHHHHHHHHHHHHHHHHHHHHHHHHHHHHHHHHHHHHHHHHHHHHHHHHHHHHHHHH------------------------------HHHHHHHHHHHHHHHHHHHHHHHHHHHHHHHHHHHHHHHHHHHHHHHHHHHHHHHHHHHHHHHHHHHHHHHHHHHHHHHHHHHHHHHHHHHHHHHHHHH</f>
        <v>#NAME?</v>
      </c>
      <c r="D34" s="6">
        <v>206</v>
      </c>
      <c r="E34" s="6">
        <v>81</v>
      </c>
      <c r="F34" s="6">
        <v>125</v>
      </c>
      <c r="G34" s="6">
        <v>0.39320388349514601</v>
      </c>
    </row>
    <row r="35" spans="1:7" x14ac:dyDescent="0.25">
      <c r="A35" s="6">
        <v>34</v>
      </c>
      <c r="B35" s="6" t="s">
        <v>1427</v>
      </c>
      <c r="C35" s="6" t="s">
        <v>2217</v>
      </c>
      <c r="D35" s="6">
        <v>550</v>
      </c>
      <c r="E35" s="6">
        <v>244</v>
      </c>
      <c r="F35" s="6">
        <v>306</v>
      </c>
      <c r="G35" s="6">
        <v>0.443636363636364</v>
      </c>
    </row>
    <row r="36" spans="1:7" x14ac:dyDescent="0.25">
      <c r="A36" s="6">
        <v>35</v>
      </c>
      <c r="B36" s="6" t="s">
        <v>1272</v>
      </c>
      <c r="C36" s="6" t="e">
        <f>------HHHHHHHHHHHHHHHHHHHHHHHHHHHHHHHHHHHHHHHHHHHHHHHHHHHHHHHHHHHHHHHHHHHHHHHHHHHHHHHHHHHHHHHHHHHHHH-------------HHHHHHHHHHHHHHHHHHHHHHHHHHHHHHHHHHHHHHHHHHHHH</f>
        <v>#NAME?</v>
      </c>
      <c r="D36" s="6">
        <v>158</v>
      </c>
      <c r="E36" s="6">
        <v>67</v>
      </c>
      <c r="F36" s="6">
        <v>91</v>
      </c>
      <c r="G36" s="6">
        <v>0.424050632911392</v>
      </c>
    </row>
    <row r="37" spans="1:7" x14ac:dyDescent="0.25">
      <c r="A37" s="6">
        <v>36</v>
      </c>
      <c r="B37" s="6" t="s">
        <v>1907</v>
      </c>
      <c r="C37" s="6" t="s">
        <v>1908</v>
      </c>
      <c r="D37" s="6">
        <v>284</v>
      </c>
      <c r="E37" s="6">
        <v>139</v>
      </c>
      <c r="F37" s="6">
        <v>145</v>
      </c>
      <c r="G37" s="6">
        <v>0.48943661971830998</v>
      </c>
    </row>
    <row r="38" spans="1:7" x14ac:dyDescent="0.25">
      <c r="A38" s="6">
        <v>37</v>
      </c>
      <c r="B38" s="6" t="s">
        <v>2270</v>
      </c>
      <c r="C38" s="6" t="e">
        <f>---EEEEEEEEE-------------------HHHHHHHHHHHHHHHHHHHHHHHHHHHHHHHHHHHHHHHHHHHHHHHHHHHHHHHHHHHHHHHHHHHHHHHHHHHHHHHHHHHHHHHHHHHHHHHHHHHHHHHHHHHHHHHHHHHH</f>
        <v>#NAME?</v>
      </c>
      <c r="D38" s="6">
        <v>147</v>
      </c>
      <c r="E38" s="6">
        <v>70</v>
      </c>
      <c r="F38" s="6">
        <v>77</v>
      </c>
      <c r="G38" s="6">
        <v>0.476190476190476</v>
      </c>
    </row>
    <row r="39" spans="1:7" x14ac:dyDescent="0.25">
      <c r="A39" s="6">
        <v>38</v>
      </c>
      <c r="B39" s="6" t="s">
        <v>1483</v>
      </c>
      <c r="C39" s="6" t="s">
        <v>7</v>
      </c>
      <c r="D39" s="6">
        <v>369</v>
      </c>
      <c r="E39" s="6">
        <v>147</v>
      </c>
      <c r="F39" s="6">
        <v>222</v>
      </c>
      <c r="G39" s="6">
        <v>0.39837398373983701</v>
      </c>
    </row>
    <row r="40" spans="1:7" x14ac:dyDescent="0.25">
      <c r="A40" s="6">
        <v>39</v>
      </c>
      <c r="B40" s="6" t="s">
        <v>2438</v>
      </c>
      <c r="C40" s="6" t="e">
        <f>--HHHHHHHHHHHHHHHHHHHHHHHHHHHHHHHHHHHHHHHHHHHHHHHHHHHHHHHHHHHHHHHHHHHHHHHHHHHHHHHHHHHHHHHHHHHHHHHHHHHHHHHHHHHHHHHHHHHHHHHHHHHHHHHHHHHHHH</f>
        <v>#NAME?</v>
      </c>
      <c r="D40" s="6">
        <v>136</v>
      </c>
      <c r="E40" s="6">
        <v>61</v>
      </c>
      <c r="F40" s="6">
        <v>75</v>
      </c>
      <c r="G40" s="6">
        <v>0.44852941176470601</v>
      </c>
    </row>
    <row r="41" spans="1:7" x14ac:dyDescent="0.25">
      <c r="A41" s="6">
        <v>40</v>
      </c>
      <c r="B41" s="6" t="s">
        <v>1777</v>
      </c>
      <c r="C41" s="6" t="e">
        <f>-HHHHHHHHHHHHHHHHHHHHHHHHHHHHHHHHHHHHHHHHHHHHHHHHHHHHHHHHHHHHHHHHHHHHHHHHHHHHHHHHHHHHHHHHHHHHHHH----------------HHHHHHHHHHHHHHHHHHHHHHHHHHHHHHHHHHHHHHHHHHHHHHHHHHHHHHHHHHHHHHHHHHHHHHHHHHHHHHHHHHHHHHHHHHHHHHHH------------------------------------HHHHHHHHHHHHHHHHHHHHHHHHHHHHHHHHHHHHHHHHHHHHHHHHHHHHHHHHHHHHHHHHHHHHHH---------------------------------HHHHHHHHHHHHHHHHHHHHHHHHHHHHHHHHHHHHHHHHHHHHHHHHHHHHHHHHHHHHHHHHHHHHHHHHHH</f>
        <v>#NAME?</v>
      </c>
      <c r="D41" s="6">
        <v>421</v>
      </c>
      <c r="E41" s="6">
        <v>209</v>
      </c>
      <c r="F41" s="6">
        <v>212</v>
      </c>
      <c r="G41" s="6">
        <v>0.49643705463182902</v>
      </c>
    </row>
    <row r="42" spans="1:7" x14ac:dyDescent="0.25">
      <c r="A42" s="6">
        <v>41</v>
      </c>
      <c r="B42" s="6" t="s">
        <v>2461</v>
      </c>
      <c r="C42" s="6" t="e">
        <f>---HHHHHHHHHHHHHHHHHHHHHHHHHHHHHHHHHHHHHHHHHHHHHHHHHHHHHHHHHHHHHHHHHHHHHHHHHHHHHHHHHHHHHHHHHHHHHHHHHHHHHHHHHH</f>
        <v>#NAME?</v>
      </c>
      <c r="D42" s="6">
        <v>109</v>
      </c>
      <c r="E42" s="6">
        <v>15</v>
      </c>
      <c r="F42" s="6">
        <v>94</v>
      </c>
      <c r="G42" s="6">
        <v>0.13761467889908299</v>
      </c>
    </row>
    <row r="43" spans="1:7" x14ac:dyDescent="0.25">
      <c r="A43" s="6">
        <v>42</v>
      </c>
      <c r="B43" s="6" t="s">
        <v>2486</v>
      </c>
      <c r="C43" s="6" t="e">
        <f>---EEEEEEEEE-------------------HHHHHHHHHHHHHHHHHHHHHHHHHHHHHHHHHHHHHHHHHHHHHHHHHHHHHHHHHHHHHHHHHHHHHHHHHHHHHHHHHHHHHHHHHHHHHHHHHHHHHHHHHHHHHHHHHHHH</f>
        <v>#NAME?</v>
      </c>
      <c r="D43" s="6">
        <v>147</v>
      </c>
      <c r="E43" s="6">
        <v>72</v>
      </c>
      <c r="F43" s="6">
        <v>75</v>
      </c>
      <c r="G43" s="6">
        <v>0.48979591836734698</v>
      </c>
    </row>
    <row r="44" spans="1:7" x14ac:dyDescent="0.25">
      <c r="A44" s="6">
        <v>43</v>
      </c>
      <c r="B44" s="6" t="s">
        <v>1264</v>
      </c>
      <c r="C44" s="6" t="e">
        <f>-------HHHHHHHHHHHHHHHHHHHHHHHHHHHHHHHHHHHHHHHHHHHHHHHHHHHHHHHHHHHHHH-----------HHHHHHHHHHHHHHHHHHHHHHHHHHHHHHHHHHHHHHHHHHHHHHHHHHHHHHHHHHHHHHHHHHHHHHHHHHHHHHHHHHHHHHHHHHHHHHHHHHHHHHHHHHHHHHHHHHHHHHHHHHHHHHHHHHHHHHHHHHHHHHHHHHHHHHHH--------------------------------------HHHHHHHHHHHHHHHHHHHHHHHHHHHHHHHHHHHHHHHHHHHHHHHHHHHHHHHHHHHHHHHHHHHHHHHHHHHHHHHHHHHHHHHHHHHHHHHHHHHHHHHHHHHHHHHHHHHHHHHHHHHHHHHHHHHHHHHHHHHHHHHHHHHHHHHHHHHHHHHHHHHHHHHH</f>
        <v>#NAME?</v>
      </c>
      <c r="D44" s="6">
        <v>438</v>
      </c>
      <c r="E44" s="6">
        <v>219</v>
      </c>
      <c r="F44" s="6">
        <v>219</v>
      </c>
      <c r="G44" s="6">
        <v>0.5</v>
      </c>
    </row>
    <row r="45" spans="1:7" x14ac:dyDescent="0.25">
      <c r="A45" s="6">
        <v>44</v>
      </c>
      <c r="B45" s="6" t="s">
        <v>1268</v>
      </c>
      <c r="C45" s="6" t="s">
        <v>274</v>
      </c>
      <c r="D45" s="6">
        <v>315</v>
      </c>
      <c r="E45" s="6">
        <v>51</v>
      </c>
      <c r="F45" s="6">
        <v>264</v>
      </c>
      <c r="G45" s="6">
        <v>0.161904761904762</v>
      </c>
    </row>
    <row r="46" spans="1:7" x14ac:dyDescent="0.25">
      <c r="A46" s="6">
        <v>45</v>
      </c>
      <c r="B46" s="6" t="s">
        <v>1551</v>
      </c>
      <c r="C46" s="6" t="e">
        <f>--------HHHHHHHHHHHHHHHHHHHHHHHHHHHHHHHHHHHHHHHHHHHHHHHHHHHHHHHHHHHHHHHHHHHHHHHHHHHHHHHHHHHHHHHHHHHHHHHHHHHHHHHHHHHHHHHHHHHHHHHHHHHHHHHHHHHHHHHHHHHHHHHHHHHHHHHHHHHHHHHHHH</f>
        <v>#NAME?</v>
      </c>
      <c r="D46" s="6">
        <v>170</v>
      </c>
      <c r="E46" s="6">
        <v>43</v>
      </c>
      <c r="F46" s="6">
        <v>127</v>
      </c>
      <c r="G46" s="6">
        <v>0.252941176470588</v>
      </c>
    </row>
    <row r="47" spans="1:7" x14ac:dyDescent="0.25">
      <c r="A47" s="6">
        <v>46</v>
      </c>
      <c r="B47" s="6" t="s">
        <v>1465</v>
      </c>
      <c r="C47" s="6" t="e">
        <f>----HHHHHHHHHHHHHHHHHHHHHHHHHHHHHHHHHHHHHHHHHHHHHHHHHHHHHHHHHHHHHHHHHHHHHHHHHHHHHHHHHHHHHH</f>
        <v>#NAME?</v>
      </c>
      <c r="D47" s="6">
        <v>90</v>
      </c>
      <c r="E47" s="6">
        <v>32</v>
      </c>
      <c r="F47" s="6">
        <v>58</v>
      </c>
      <c r="G47" s="6">
        <v>0.35555555555555601</v>
      </c>
    </row>
    <row r="48" spans="1:7" x14ac:dyDescent="0.25">
      <c r="A48" s="6">
        <v>47</v>
      </c>
      <c r="B48" s="6" t="s">
        <v>2354</v>
      </c>
      <c r="C48" s="6" t="e">
        <f>-----HHHHHHHHHHHHHHHHHHHHHHHHHHHHHHHHHHHHHHHHHHHHHHHHHHHHHHHHHHHHHHHHHHHHHHHHHHHHHHHHHHHHHHHHHHHHHHHHHHHHHHHHHHHHHHHHHHHHHHHHHHHHHHHHHHHHHHHHHHHHHHHHHHHHHHHHHHHHHHHHHHHHHHHHHHHHHHHHHHHHHHHHHHHHHHHHHHHHHHHH----------------HHHHHHHHHHHHHHHHHHHHHHHHHHHHHHHHHHHHHHHHHHHHHHHHHHHHHHHHHHHHHHHHHHHHHHHHHHHH</f>
        <v>#NAME?</v>
      </c>
      <c r="D48" s="6">
        <v>297</v>
      </c>
      <c r="E48" s="6">
        <v>107</v>
      </c>
      <c r="F48" s="6">
        <v>190</v>
      </c>
      <c r="G48" s="6">
        <v>0.36026936026936002</v>
      </c>
    </row>
    <row r="49" spans="1:7" x14ac:dyDescent="0.25">
      <c r="A49" s="6">
        <v>48</v>
      </c>
      <c r="B49" s="6" t="s">
        <v>1332</v>
      </c>
      <c r="C49" s="6" t="e">
        <f>-------------------------------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49" s="6">
        <v>286</v>
      </c>
      <c r="E49" s="6">
        <v>153</v>
      </c>
      <c r="F49" s="6">
        <v>133</v>
      </c>
      <c r="G49" s="6">
        <v>0.534965034965035</v>
      </c>
    </row>
    <row r="50" spans="1:7" x14ac:dyDescent="0.25">
      <c r="A50" s="6">
        <v>49</v>
      </c>
      <c r="B50" s="6" t="s">
        <v>2030</v>
      </c>
      <c r="C50" s="6" t="s">
        <v>1630</v>
      </c>
      <c r="D50" s="6">
        <v>137</v>
      </c>
      <c r="E50" s="6">
        <v>85</v>
      </c>
      <c r="F50" s="6">
        <v>52</v>
      </c>
      <c r="G50" s="6">
        <v>0.62043795620438003</v>
      </c>
    </row>
    <row r="51" spans="1:7" x14ac:dyDescent="0.25">
      <c r="A51" s="6">
        <v>50</v>
      </c>
      <c r="B51" s="6" t="s">
        <v>1287</v>
      </c>
      <c r="C51" s="6" t="e">
        <f>-HHHHHHHHHHHHHHHHHHHHHHHHHHHHHHHHHHHHHHHHHHHHHHHHHHHHHHHHHHHHHHHHHHHHHHHHHHHHHHHHHHHHHHHHHHHHHHHHHHHHHHHHHHHHHHHHHHHHHHHHHHH</f>
        <v>#NAME?</v>
      </c>
      <c r="D51" s="6">
        <v>124</v>
      </c>
      <c r="E51" s="6">
        <v>39</v>
      </c>
      <c r="F51" s="6">
        <v>85</v>
      </c>
      <c r="G51" s="6">
        <v>0.31451612903225801</v>
      </c>
    </row>
    <row r="52" spans="1:7" x14ac:dyDescent="0.25">
      <c r="A52" s="6">
        <v>51</v>
      </c>
      <c r="B52" s="6" t="s">
        <v>1448</v>
      </c>
      <c r="C52" s="6" t="e">
        <f>--------HHHHHHHHHHHHHHHHHHHHHHHHHHHHHHHHHHHHHHHHHHHHHHHHHHHHHHHHHHHHHHHHHHHHHHHHHHHHHHHHHHHHHHHHHHHHHHHHHHHHHHHHHHHHHHHHHHHHHHHHHHHHHHHHHHHHHHHHHHHHHHHHHHHHHHHHHHHHHHHHHH</f>
        <v>#NAME?</v>
      </c>
      <c r="D52" s="6">
        <v>170</v>
      </c>
      <c r="E52" s="6">
        <v>43</v>
      </c>
      <c r="F52" s="6">
        <v>127</v>
      </c>
      <c r="G52" s="6">
        <v>0.252941176470588</v>
      </c>
    </row>
    <row r="53" spans="1:7" x14ac:dyDescent="0.25">
      <c r="A53" s="6">
        <v>52</v>
      </c>
      <c r="B53" s="6" t="s">
        <v>1815</v>
      </c>
      <c r="C53" s="6" t="e">
        <f>---HHHHHHHHHHHHHHHHHHHHHHHHHHHHHHHHHHHHHHHHHHHHHHHHHHHHHHHH----------------------------------------------EEEEEEEEEE-------HHHHHHHHHHHHHHHHHHHHHHHH------EEEEE---------------------------HHHHHHHHHHHHHHHHHHHHHHHHHHHHHHHHHHHHHHHHHHHHHHHHHHHHHHHHHHHHHHHHHHHHHHHHHHHHHHHHHHHHHHHHHHHHHHHHHHHHHHHHHHHHHHHHHHHHHHHHHHHHHHHHHHHHHHHHHHHHHHHHHHHHHH-------------------HHHHHHHHHHHHHHHHHHHHHHHHHHHHHHHHHHHHHHHHHH--------------HHHHHHHHHHH</f>
        <v>#NAME?</v>
      </c>
      <c r="D53" s="6">
        <v>420</v>
      </c>
      <c r="E53" s="6">
        <v>268</v>
      </c>
      <c r="F53" s="6">
        <v>152</v>
      </c>
      <c r="G53" s="6">
        <v>0.63809523809523805</v>
      </c>
    </row>
    <row r="54" spans="1:7" x14ac:dyDescent="0.25">
      <c r="A54" s="6">
        <v>53</v>
      </c>
      <c r="B54" s="6" t="s">
        <v>1420</v>
      </c>
      <c r="C54" s="6" t="e">
        <f>----------------------------------------------------HHHHHHHHHHHHHHHHHHHHHHHHHHHHHHHHHHHHHHHHHHHHHHHHHHHHH--------------------------HHHHHHHHHHHHHHHHHHHHHHHHH</f>
        <v>#NAME?</v>
      </c>
      <c r="D54" s="6">
        <v>156</v>
      </c>
      <c r="E54" s="6">
        <v>58</v>
      </c>
      <c r="F54" s="6">
        <v>98</v>
      </c>
      <c r="G54" s="6">
        <v>0.37179487179487197</v>
      </c>
    </row>
    <row r="55" spans="1:7" x14ac:dyDescent="0.25">
      <c r="A55" s="6">
        <v>54</v>
      </c>
      <c r="B55" s="6" t="s">
        <v>1830</v>
      </c>
      <c r="C55" s="6" t="e">
        <f>-HHHHHHHHHHHHHHHHHHHHHHHHHHHHHHHHHHHH-------------------HHHHHHHHHHHHHHHHHHHHHHHHHHHHHHHHHHHHHHHHHHHHHHHHHHHHHHHHHHHHHHHHHHHHHHHHHHHHHHHHHHHHHHHHHHHHHHHHHHHHHHHHHHHHHHHHHHHHHHHHHHHHHHHHHHHHHHHHHHHHHHHHHHHHHHH-------------------EEEEE--------------------------------------HHHHHHHHHHHHHHHHHHHHHHHHHHHHHHHHHHHHHHHHHHHHHHHHHHHHHHHHHHHHHHHHHHHHHHHHHHHHHHHHHHHHHHHHHHHHHHHHHHHHHHHHHHHHHHHHHHHHHHHHHHHHHHHHHHHHHHHHHHHHHHHHHHHHHHHHHHH------------------HHHHHHHHHHHHHHHHHHHHHHHHHHHHHHHHHHHHHHHHHHHHHHHHHHHHHHHHHHHHHHHHHHHHHHHHHHHHHHHHHHHHHHH</f>
        <v>#NAME?</v>
      </c>
      <c r="D55" s="6">
        <v>529</v>
      </c>
      <c r="E55" s="6">
        <v>209</v>
      </c>
      <c r="F55" s="6">
        <v>320</v>
      </c>
      <c r="G55" s="6">
        <v>0.395085066162571</v>
      </c>
    </row>
    <row r="56" spans="1:7" x14ac:dyDescent="0.25">
      <c r="A56" s="6">
        <v>55</v>
      </c>
      <c r="B56" s="6" t="s">
        <v>1580</v>
      </c>
      <c r="C56" s="6" t="e">
        <f>-----HHHHHHHHHHHHHHHHHHHHHHHHHHHHHHHHHHHHHHHHHHHHHHHHHHHHHHHHHHHHHHHHHHHHHHHHHHHHHHHHHHHHHHHHHHHHHHHHHHHHHHHHHHHHHHHHHHHHHHHHHHHHHHHHHHHHHHHHHHHHHHHHHHHH-------------HHHHHHHHHHHHHHHHHHHHHHHHHHHHHHHHHHHHHHHHHHHHHHH----------------------------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56" s="6">
        <v>481</v>
      </c>
      <c r="E56" s="6">
        <v>283</v>
      </c>
      <c r="F56" s="6">
        <v>198</v>
      </c>
      <c r="G56" s="6">
        <v>0.588357588357588</v>
      </c>
    </row>
    <row r="57" spans="1:7" x14ac:dyDescent="0.25">
      <c r="A57" s="6">
        <v>56</v>
      </c>
      <c r="B57" s="6" t="s">
        <v>2367</v>
      </c>
      <c r="C57" s="6" t="e">
        <f>---------------------EEEEEEEEEEEEEEEEEE-----------------------HHHHHHHHHHHHHHHHHHHHHHHH-----------------------HHHHHHHHHHHHHHHHHHHHHHHHHHHHHHHHHHHHHHHHHHHHHHHHHHHHHHHHHHHHHHHHHHHHH</f>
        <v>#NAME?</v>
      </c>
      <c r="D57" s="6">
        <v>178</v>
      </c>
      <c r="E57" s="6">
        <v>70</v>
      </c>
      <c r="F57" s="6">
        <v>108</v>
      </c>
      <c r="G57" s="6">
        <v>0.39325842696629199</v>
      </c>
    </row>
    <row r="58" spans="1:7" x14ac:dyDescent="0.25">
      <c r="A58" s="6">
        <v>57</v>
      </c>
      <c r="B58" s="6" t="s">
        <v>1522</v>
      </c>
      <c r="C58" s="6" t="e">
        <f>-HHHHHHHHHHHHHHHHHHHHHHHHHHHHHHHH--------------------------------HHHHHHHHH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HHHHHHHHHHHHHHHHHHHHHHHHHHHHHHHHHHHHHHH</f>
        <v>#NAME?</v>
      </c>
      <c r="D58" s="6">
        <v>443</v>
      </c>
      <c r="E58" s="6">
        <v>196</v>
      </c>
      <c r="F58" s="6">
        <v>247</v>
      </c>
      <c r="G58" s="6">
        <v>0.44243792325056402</v>
      </c>
    </row>
    <row r="59" spans="1:7" x14ac:dyDescent="0.25">
      <c r="A59" s="6">
        <v>58</v>
      </c>
      <c r="B59" s="6" t="s">
        <v>2042</v>
      </c>
      <c r="C59" s="6" t="e">
        <f>-EEEEEEEEEEEEE-----------HHHHHHHHHHHHHHHHHHHHHHHHHHHHHHHHHHHHHHHHHHHHHHHHHHHHHHHHHHHHHHHHHHHHHHHHHHHHHHHHHHHHHHHHHHHHHHHHHHHHHHHHHHHHHHHHHHHHHHHHHHHHHHHHHHHHHHHHHHHHHHHHHHHHHHHHHHHHHHHHHHHHHHHHHHHHHHHHHHHHHHHHHHHHHHHHHHHHHHHHHHHHHHHHHHHHHHHHHHHHHHHHHHHH</f>
        <v>#NAME?</v>
      </c>
      <c r="D59" s="6">
        <v>253</v>
      </c>
      <c r="E59" s="6">
        <v>156</v>
      </c>
      <c r="F59" s="6">
        <v>97</v>
      </c>
      <c r="G59" s="6">
        <v>0.61660079051383399</v>
      </c>
    </row>
    <row r="60" spans="1:7" x14ac:dyDescent="0.25">
      <c r="A60" s="6">
        <v>59</v>
      </c>
      <c r="B60" s="6" t="s">
        <v>1284</v>
      </c>
      <c r="C60" s="6" t="s">
        <v>1285</v>
      </c>
      <c r="D60" s="6">
        <v>381</v>
      </c>
      <c r="E60" s="6">
        <v>148</v>
      </c>
      <c r="F60" s="6">
        <v>233</v>
      </c>
      <c r="G60" s="6">
        <v>0.38845144356955402</v>
      </c>
    </row>
    <row r="61" spans="1:7" x14ac:dyDescent="0.25">
      <c r="A61" s="6">
        <v>60</v>
      </c>
      <c r="B61" s="6" t="s">
        <v>1839</v>
      </c>
      <c r="C61" s="6" t="s">
        <v>2543</v>
      </c>
      <c r="D61" s="6">
        <v>97</v>
      </c>
      <c r="E61" s="6">
        <v>42</v>
      </c>
      <c r="F61" s="6">
        <v>55</v>
      </c>
      <c r="G61" s="6">
        <v>0.43298969072165</v>
      </c>
    </row>
    <row r="62" spans="1:7" x14ac:dyDescent="0.25">
      <c r="A62" s="6">
        <v>61</v>
      </c>
      <c r="B62" s="6" t="s">
        <v>1448</v>
      </c>
      <c r="C62" s="6" t="e">
        <f>--------HHHHHHHHHHHHHHHHHHHHHHHHHHHHHHHHHHHHHHHHHHHHHHHHHHHHHHHHHHHHHHHHHHHHHHHHHHHHHHHHHHHHHHHHHHHHHHHHHHHHHHHHHHHHHHHHHHHHHHHHHHHHHHHHHHHHHHHHHHHHHHHHHHHHHHHHHHHHHHHHHH</f>
        <v>#NAME?</v>
      </c>
      <c r="D62" s="6">
        <v>170</v>
      </c>
      <c r="E62" s="6">
        <v>43</v>
      </c>
      <c r="F62" s="6">
        <v>127</v>
      </c>
      <c r="G62" s="6">
        <v>0.252941176470588</v>
      </c>
    </row>
    <row r="63" spans="1:7" x14ac:dyDescent="0.25">
      <c r="A63" s="6">
        <v>62</v>
      </c>
      <c r="B63" s="6" t="s">
        <v>1537</v>
      </c>
      <c r="C63" s="6" t="s">
        <v>7</v>
      </c>
      <c r="D63" s="6">
        <v>691</v>
      </c>
      <c r="E63" s="6">
        <v>217</v>
      </c>
      <c r="F63" s="6">
        <v>474</v>
      </c>
      <c r="G63" s="6">
        <v>0.314037626628075</v>
      </c>
    </row>
    <row r="64" spans="1:7" x14ac:dyDescent="0.25">
      <c r="A64" s="6">
        <v>63</v>
      </c>
      <c r="B64" s="6" t="s">
        <v>1492</v>
      </c>
      <c r="C64" s="6" t="e">
        <f>---------------------------------HHHHHHHHHHHHHHHHHHHHHHHHHHHHHHHHHHHHHHHHHHHHHHHHHHHHHHHHHHHHHHHHHHHHHHHHHHHHHHHHHHHHHHHHH---------------------------------------HHHHHHHHHHHHH-----------------HHHHHHHHHHHHHHHH</f>
        <v>#NAME?</v>
      </c>
      <c r="D64" s="6">
        <v>207</v>
      </c>
      <c r="E64" s="6">
        <v>100</v>
      </c>
      <c r="F64" s="6">
        <v>107</v>
      </c>
      <c r="G64" s="6">
        <v>0.48309178743961401</v>
      </c>
    </row>
    <row r="65" spans="1:7" x14ac:dyDescent="0.25">
      <c r="A65" s="6">
        <v>64</v>
      </c>
      <c r="B65" s="6" t="s">
        <v>2335</v>
      </c>
      <c r="C65" s="6" t="e">
        <f>---HHHHHHHHHHHHHHHHHHHHHHHHHHHHHHHHHHHHHHHHHHHHHHHHHHHHHHHHHHHHHHHHHHHHHHHHHHHHHHHHHHHHHHHHHHHHHHHHHHHHHHHHHHHHHHHHHHHHHHHHHHHHHHHHHHHHHHHHHHHHHHHHHHHHHHHHHHHHHHHHHHHHHHHHHHHHHHHHHHH</f>
        <v>#NAME?</v>
      </c>
      <c r="D65" s="6">
        <v>182</v>
      </c>
      <c r="E65" s="6">
        <v>45</v>
      </c>
      <c r="F65" s="6">
        <v>137</v>
      </c>
      <c r="G65" s="6">
        <v>0.24725274725274701</v>
      </c>
    </row>
    <row r="66" spans="1:7" x14ac:dyDescent="0.25">
      <c r="A66" s="6">
        <v>65</v>
      </c>
      <c r="B66" s="6" t="s">
        <v>1585</v>
      </c>
      <c r="C66" s="6" t="s">
        <v>1586</v>
      </c>
      <c r="D66" s="6">
        <v>666</v>
      </c>
      <c r="E66" s="6">
        <v>295</v>
      </c>
      <c r="F66" s="6">
        <v>371</v>
      </c>
      <c r="G66" s="6">
        <v>0.44294294294294301</v>
      </c>
    </row>
    <row r="67" spans="1:7" x14ac:dyDescent="0.25">
      <c r="A67" s="6">
        <v>66</v>
      </c>
      <c r="B67" s="6" t="s">
        <v>2265</v>
      </c>
      <c r="C67" s="6" t="e">
        <f>---HHHHHHHHHHHHHHHHHHHHHHHHHHHHHHHHHHHHHHHHHHHHHHHHHHHHHHHHHHHHHHHHHHHHHHHHHHHHHHHHHHHHHHHHHHHHHHHHHHHHHHHHHHHHHHHHHHHHHHHHHHHHHHHHHHHHHHHHHHHHHHHHHHHHHHHH-----------------------------HHHHHHHHHHHHHHHHHHHHHHHHHHHHHHHHHHHHHHHHHHHHHHHHHHHHHHHHHHHHHHHHHHHHHHHHHHHHHHHHHHHHHHHHHHHHHHHHHHHHHHHHHHHHHHHHHHHHHHHHHHHHHHHHHHHHHHHHHH</f>
        <v>#NAME?</v>
      </c>
      <c r="D67" s="6">
        <v>322</v>
      </c>
      <c r="E67" s="6">
        <v>124</v>
      </c>
      <c r="F67" s="6">
        <v>198</v>
      </c>
      <c r="G67" s="6">
        <v>0.38509316770186303</v>
      </c>
    </row>
    <row r="68" spans="1:7" x14ac:dyDescent="0.25">
      <c r="A68" s="6">
        <v>67</v>
      </c>
      <c r="B68" s="6" t="s">
        <v>1916</v>
      </c>
      <c r="C68" s="6" t="e">
        <f>-HHHHHHHHHHHHHHHHHHHHHHHHHHHHHHHHHHHHHHHHHHHHHHHHHHHHHHHHHHHHHHHHHHHHHHHHHH</f>
        <v>#NAME?</v>
      </c>
      <c r="D68" s="6">
        <v>75</v>
      </c>
      <c r="E68" s="6">
        <v>33</v>
      </c>
      <c r="F68" s="6">
        <v>42</v>
      </c>
      <c r="G68" s="6">
        <v>0.44</v>
      </c>
    </row>
    <row r="69" spans="1:7" x14ac:dyDescent="0.25">
      <c r="A69" s="6">
        <v>68</v>
      </c>
      <c r="B69" s="6" t="s">
        <v>1513</v>
      </c>
      <c r="C69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69" s="6">
        <v>254</v>
      </c>
      <c r="E69" s="6">
        <v>97</v>
      </c>
      <c r="F69" s="6">
        <v>157</v>
      </c>
      <c r="G69" s="6">
        <v>0.38188976377952799</v>
      </c>
    </row>
    <row r="70" spans="1:7" x14ac:dyDescent="0.25">
      <c r="A70" s="6">
        <v>69</v>
      </c>
      <c r="B70" s="6" t="s">
        <v>1844</v>
      </c>
      <c r="C70" s="6" t="e">
        <f>------HHHHHHHHHHHHHHHHHHHHHHHHHHHHHHHHHHHHHHHHHHHHHHHHHHHHHHHHHHHHHHHHHHHHHHHHHHHHHHHHH</f>
        <v>#NAME?</v>
      </c>
      <c r="D70" s="6">
        <v>87</v>
      </c>
      <c r="E70" s="6">
        <v>36</v>
      </c>
      <c r="F70" s="6">
        <v>51</v>
      </c>
      <c r="G70" s="6">
        <v>0.41379310344827602</v>
      </c>
    </row>
    <row r="71" spans="1:7" x14ac:dyDescent="0.25">
      <c r="A71" s="6">
        <v>70</v>
      </c>
      <c r="B71" s="6" t="s">
        <v>1955</v>
      </c>
      <c r="C71" s="6" t="e">
        <f>--HHHHHHHHHHHHHHHHHHHHHHHHHHHHHHHHHHHHHHHHHHHHHHHHHHHHHHHHHH-------HHHHHHHHHHHHHHHHHHHHHHH</f>
        <v>#NAME?</v>
      </c>
      <c r="D71" s="6">
        <v>90</v>
      </c>
      <c r="E71" s="6">
        <v>77</v>
      </c>
      <c r="F71" s="6">
        <v>13</v>
      </c>
      <c r="G71" s="6">
        <v>0.85555555555555596</v>
      </c>
    </row>
    <row r="72" spans="1:7" x14ac:dyDescent="0.25">
      <c r="A72" s="6">
        <v>71</v>
      </c>
      <c r="B72" s="6" t="s">
        <v>1415</v>
      </c>
      <c r="C72" s="6" t="e">
        <f>---HHHHHHHHHHHHHHHHHHHHHHHHHHH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HH</f>
        <v>#NAME?</v>
      </c>
      <c r="D72" s="6">
        <v>339</v>
      </c>
      <c r="E72" s="6">
        <v>204</v>
      </c>
      <c r="F72" s="6">
        <v>135</v>
      </c>
      <c r="G72" s="6">
        <v>0.60176991150442505</v>
      </c>
    </row>
    <row r="73" spans="1:7" x14ac:dyDescent="0.25">
      <c r="A73" s="6">
        <v>72</v>
      </c>
      <c r="B73" s="6" t="s">
        <v>1574</v>
      </c>
      <c r="C73" s="6" t="s">
        <v>539</v>
      </c>
      <c r="D73" s="6">
        <v>276</v>
      </c>
      <c r="E73" s="6">
        <v>119</v>
      </c>
      <c r="F73" s="6">
        <v>157</v>
      </c>
      <c r="G73" s="6">
        <v>0.43115942028985499</v>
      </c>
    </row>
    <row r="74" spans="1:7" x14ac:dyDescent="0.25">
      <c r="A74" s="6">
        <v>73</v>
      </c>
      <c r="B74" s="6" t="s">
        <v>2325</v>
      </c>
      <c r="C74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</f>
        <v>#NAME?</v>
      </c>
      <c r="D74" s="6">
        <v>577</v>
      </c>
      <c r="E74" s="6">
        <v>283</v>
      </c>
      <c r="F74" s="6">
        <v>294</v>
      </c>
      <c r="G74" s="6">
        <v>0.49046793760831903</v>
      </c>
    </row>
    <row r="75" spans="1:7" x14ac:dyDescent="0.25">
      <c r="A75" s="6">
        <v>74</v>
      </c>
      <c r="B75" s="6" t="s">
        <v>2183</v>
      </c>
      <c r="C75" s="6" t="s">
        <v>2147</v>
      </c>
      <c r="D75" s="6">
        <v>421</v>
      </c>
      <c r="E75" s="6">
        <v>212</v>
      </c>
      <c r="F75" s="6">
        <v>209</v>
      </c>
      <c r="G75" s="6">
        <v>0.50356294536817103</v>
      </c>
    </row>
    <row r="76" spans="1:7" x14ac:dyDescent="0.25">
      <c r="A76" s="6">
        <v>75</v>
      </c>
      <c r="B76" s="6" t="s">
        <v>1759</v>
      </c>
      <c r="C76" s="6" t="e">
        <f>--------------HHHHHHHHHHHHHHHHHHHHHHHHHHHHHHHHHHHHHHHHHHHHHHHHHHHHHHHHHHHHHHHHHHHHHHHHHHHHHHHHHHHHHHHHHHHHHHHHHHHHHHHHHHHHHHHHHHHHHHHHHHHHHHHHHHHHHHHHHHHHHHHHHHHHHHHHHHHHHHHHHHHHHHHHHHHHHHHHHHHHHHHHHHHHHHHHHHHHHHHHHHHHHHHHHHHHHHHHHHHHHHHHHHHHHHH-------------------------------HHHHHHHHHHHHHHHHHHHHHHHHHHHHHHHHHHHHHHHHHHHHHHHHHHHHHHHHHHHHHHHHHHHHHHHHHHHHHHHHHHHHHHHHHHHHHHHHHHHHHHHHHHHHHHHHHHHHHHHHHHHH</f>
        <v>#NAME?</v>
      </c>
      <c r="D76" s="6">
        <v>400</v>
      </c>
      <c r="E76" s="6">
        <v>176</v>
      </c>
      <c r="F76" s="6">
        <v>224</v>
      </c>
      <c r="G76" s="6">
        <v>0.44</v>
      </c>
    </row>
    <row r="77" spans="1:7" x14ac:dyDescent="0.25">
      <c r="A77" s="6">
        <v>76</v>
      </c>
      <c r="B77" s="6" t="s">
        <v>1594</v>
      </c>
      <c r="C77" s="6" t="e">
        <f>-HHHHHHHHHHHHHHHHHHHHHHHHHHHHHHHH--------------------------------HHHHHHHHH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HHHHHHHHHHHHHHHHHHHHHHHHHHHHHHHHHHHHHHH</f>
        <v>#NAME?</v>
      </c>
      <c r="D77" s="6">
        <v>443</v>
      </c>
      <c r="E77" s="6">
        <v>196</v>
      </c>
      <c r="F77" s="6">
        <v>247</v>
      </c>
      <c r="G77" s="6">
        <v>0.44243792325056402</v>
      </c>
    </row>
    <row r="78" spans="1:7" x14ac:dyDescent="0.25">
      <c r="A78" s="6">
        <v>77</v>
      </c>
      <c r="B78" s="6" t="s">
        <v>1950</v>
      </c>
      <c r="C78" s="6" t="e">
        <f>--------HHHHHHHHHHHHHHHHHHHHHHHHHHHHHHHHHHHHHHHHHHHHHHHHHHHHHHHHHHHHHHHHHHHHH</f>
        <v>#NAME?</v>
      </c>
      <c r="D78" s="6">
        <v>77</v>
      </c>
      <c r="E78" s="6">
        <v>36</v>
      </c>
      <c r="F78" s="6">
        <v>41</v>
      </c>
      <c r="G78" s="6">
        <v>0.46753246753246802</v>
      </c>
    </row>
    <row r="79" spans="1:7" x14ac:dyDescent="0.25">
      <c r="A79" s="6">
        <v>78</v>
      </c>
      <c r="B79" s="6" t="s">
        <v>1372</v>
      </c>
      <c r="C79" s="6" t="s">
        <v>59</v>
      </c>
      <c r="D79" s="6">
        <v>329</v>
      </c>
      <c r="E79" s="6">
        <v>160</v>
      </c>
      <c r="F79" s="6">
        <v>169</v>
      </c>
      <c r="G79" s="6">
        <v>0.48632218844984798</v>
      </c>
    </row>
    <row r="80" spans="1:7" x14ac:dyDescent="0.25">
      <c r="A80" s="6">
        <v>79</v>
      </c>
      <c r="B80" s="6" t="s">
        <v>1936</v>
      </c>
      <c r="C80" s="6" t="e">
        <f>-HHHHHHHHHHHHHHHHHHHHHHHHHHHHHHHHHHHHHHHHHHHHHHHHHHHHHHHHHHHHHHHHH----------HHHHHHHHHHHHHHHHHHHHHHHHHHHHHHHHHHHHHHHHHHHHHHHHHHHHH--------------------------HHHHHHHHHHHHHHHHHHHHHHHHHHHHHHHHHHHHHHHHHHHHHHHHHHHHHHHHHHHHHHHHHHHHHHHHHHHHHHHHHHHHHHHHHHHHHHHHHHHHHHHHHHHHHHHHHHHHHHHHHHHHHHHHHHHHHHHHHHHHHHHHHHHHHHHHHHHHHHHHHHHHHHHHHHHHHHHHHHHHHHH----------------EEEEEEE----HHHHHHHHHHHHHHHHHHHHHHHHHHHHH</f>
        <v>#NAME?</v>
      </c>
      <c r="D80" s="6">
        <v>394</v>
      </c>
      <c r="E80" s="6">
        <v>197</v>
      </c>
      <c r="F80" s="6">
        <v>197</v>
      </c>
      <c r="G80" s="6">
        <v>0.5</v>
      </c>
    </row>
    <row r="81" spans="1:7" x14ac:dyDescent="0.25">
      <c r="A81" s="6">
        <v>80</v>
      </c>
      <c r="B81" s="6" t="s">
        <v>1682</v>
      </c>
      <c r="C81" s="6" t="s">
        <v>59</v>
      </c>
      <c r="D81" s="6">
        <v>568</v>
      </c>
      <c r="E81" s="6">
        <v>388</v>
      </c>
      <c r="F81" s="6">
        <v>180</v>
      </c>
      <c r="G81" s="6">
        <v>0.68309859154929597</v>
      </c>
    </row>
    <row r="82" spans="1:7" x14ac:dyDescent="0.25">
      <c r="A82" s="6">
        <v>81</v>
      </c>
      <c r="B82" s="6" t="s">
        <v>2251</v>
      </c>
      <c r="C82" s="6" t="e">
        <f>--HHHHHHHHHHHHHHHHHHHHHHHHHHHHHHHHHHHHHHHHHHHHHHHHHHHHHHHHHHHHHHHHHHHHHHHHHHHHHHHHHHHHHHH</f>
        <v>#NAME?</v>
      </c>
      <c r="D82" s="6">
        <v>89</v>
      </c>
      <c r="E82" s="6">
        <v>28</v>
      </c>
      <c r="F82" s="6">
        <v>61</v>
      </c>
      <c r="G82" s="6">
        <v>0.31460674157303398</v>
      </c>
    </row>
    <row r="83" spans="1:7" x14ac:dyDescent="0.25">
      <c r="A83" s="6">
        <v>82</v>
      </c>
      <c r="B83" s="6" t="s">
        <v>1267</v>
      </c>
      <c r="C83" s="6" t="e">
        <f>-HHHHHHHHHHHHHHHHHHHHHHHHHHHHHHHHHHHHHHHHHHHHHHHHHHHHHHHHHHHHHHHHHHHHHHHHHHHHHHHHHHHHHHHHHHHHHHHHHHHH</f>
        <v>#NAME?</v>
      </c>
      <c r="D83" s="6">
        <v>101</v>
      </c>
      <c r="E83" s="6">
        <v>29</v>
      </c>
      <c r="F83" s="6">
        <v>72</v>
      </c>
      <c r="G83" s="6">
        <v>0.287128712871287</v>
      </c>
    </row>
    <row r="84" spans="1:7" x14ac:dyDescent="0.25">
      <c r="A84" s="6">
        <v>83</v>
      </c>
      <c r="B84" s="6" t="s">
        <v>1347</v>
      </c>
      <c r="C84" s="6" t="s">
        <v>1343</v>
      </c>
      <c r="D84" s="6">
        <v>249</v>
      </c>
      <c r="E84" s="6">
        <v>121</v>
      </c>
      <c r="F84" s="6">
        <v>128</v>
      </c>
      <c r="G84" s="6">
        <v>0.48594377510040199</v>
      </c>
    </row>
    <row r="85" spans="1:7" x14ac:dyDescent="0.25">
      <c r="A85" s="6">
        <v>84</v>
      </c>
      <c r="B85" s="6" t="s">
        <v>1429</v>
      </c>
      <c r="C85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85" s="6">
        <v>439</v>
      </c>
      <c r="E85" s="6">
        <v>131</v>
      </c>
      <c r="F85" s="6">
        <v>308</v>
      </c>
      <c r="G85" s="6">
        <v>0.298405466970387</v>
      </c>
    </row>
    <row r="86" spans="1:7" x14ac:dyDescent="0.25">
      <c r="A86" s="6">
        <v>85</v>
      </c>
      <c r="B86" s="6" t="s">
        <v>2485</v>
      </c>
      <c r="C86" s="6" t="e">
        <f>---------------------EEEEEEEEEEEEEEEEEE-----------------------HHHHHHHHHHHHHHHHHHHHHHHH-----------------------HHHHHHHHHHHHHHHHHHHHHHHHHHHHHHHHHHHHHHHHHHHHHHHHHHHHHHHHHHHHHHHHHHHHH</f>
        <v>#NAME?</v>
      </c>
      <c r="D86" s="6">
        <v>178</v>
      </c>
      <c r="E86" s="6">
        <v>67</v>
      </c>
      <c r="F86" s="6">
        <v>111</v>
      </c>
      <c r="G86" s="6">
        <v>0.376404494382022</v>
      </c>
    </row>
    <row r="87" spans="1:7" x14ac:dyDescent="0.25">
      <c r="A87" s="6">
        <v>86</v>
      </c>
      <c r="B87" s="6" t="s">
        <v>1370</v>
      </c>
      <c r="C87" s="6" t="s">
        <v>1371</v>
      </c>
      <c r="D87" s="6">
        <v>37</v>
      </c>
      <c r="E87" s="6">
        <v>15</v>
      </c>
      <c r="F87" s="6">
        <v>22</v>
      </c>
      <c r="G87" s="6">
        <v>0.40540540540540498</v>
      </c>
    </row>
    <row r="88" spans="1:7" x14ac:dyDescent="0.25">
      <c r="A88" s="6">
        <v>87</v>
      </c>
      <c r="B88" s="6" t="s">
        <v>1374</v>
      </c>
      <c r="C88" s="6" t="e">
        <f>---EEEE------HHHHHHHHHHHHHHHHH-------------------------HHHHHHHHHHHHHHHHHHHHHHHHHHHHHHHHHHHHHHHHHHHHHHHHH-------------------------------------------------------HHHHHHHHHHHHHHHHHHHHH</f>
        <v>#NAME?</v>
      </c>
      <c r="D88" s="6">
        <v>180</v>
      </c>
      <c r="E88" s="6">
        <v>94</v>
      </c>
      <c r="F88" s="6">
        <v>86</v>
      </c>
      <c r="G88" s="6">
        <v>0.52222222222222203</v>
      </c>
    </row>
    <row r="89" spans="1:7" x14ac:dyDescent="0.25">
      <c r="A89" s="6">
        <v>88</v>
      </c>
      <c r="B89" s="6" t="s">
        <v>1966</v>
      </c>
      <c r="C89" s="6" t="e">
        <f>--HHHHHHHHHHHHHHHHHHHHHHHHHHHHHHHHHHHHHHHHHHHHHHHHHHHHHHHHHHHHHHHHHHHHH</f>
        <v>#NAME?</v>
      </c>
      <c r="D89" s="6">
        <v>71</v>
      </c>
      <c r="E89" s="6">
        <v>12</v>
      </c>
      <c r="F89" s="6">
        <v>59</v>
      </c>
      <c r="G89" s="6">
        <v>0.169014084507042</v>
      </c>
    </row>
    <row r="90" spans="1:7" x14ac:dyDescent="0.25">
      <c r="A90" s="6">
        <v>89</v>
      </c>
      <c r="B90" s="6" t="s">
        <v>1862</v>
      </c>
      <c r="C90" s="6" t="e">
        <f>-HHHHHHHHHHHHHHHHHHHHHHHHHHHHHHHHHHHHHHHHHHHHHHHHHHHHHHHHHHHHHHHHHHHHHHHHHHHHHHHHHHHHHHHHHHHHHHHHHHHHHHHHHHHHHHHHHHHHHHHHHHHHHHHHHHHHHHHHHHHHHHHHHHHHHHHHHHHHHHHHHHHHHHHHHHHHHHHHHHHHHHHHHHHHHHHHHHHHHHHHHHHHHHHHHHHHHHHHHHHHHHHHHHHHHHHHHHHHHHHHHHH-----------------------------------------HHHHHHHHHHHHHHHHH-------EE</f>
        <v>#NAME?</v>
      </c>
      <c r="D90" s="6">
        <v>311</v>
      </c>
      <c r="E90" s="6">
        <v>132</v>
      </c>
      <c r="F90" s="6">
        <v>179</v>
      </c>
      <c r="G90" s="6">
        <v>0.42443729903536997</v>
      </c>
    </row>
    <row r="91" spans="1:7" x14ac:dyDescent="0.25">
      <c r="A91" s="6">
        <v>90</v>
      </c>
      <c r="B91" s="6" t="s">
        <v>1807</v>
      </c>
      <c r="C91" s="6" t="e">
        <f>-HHHHHHHHHHHHHHHHHHHHHHHHHHHHHHHHHHHHHHHHHHHHHHHHHHHHHHHHHHHHHHHHHHHHHHHHHHHHHHHHHHHHHHHHHHHHHHHHHHHHHHHHHHHHHHHHHHHHHHHHHHHHHHHHHHHHHHHHHHHHHHHHHHHHHHHHHHHHHHHHHHHHHHHHHHHHHHHH</f>
        <v>#NAME?</v>
      </c>
      <c r="D91" s="6">
        <v>177</v>
      </c>
      <c r="E91" s="6">
        <v>79</v>
      </c>
      <c r="F91" s="6">
        <v>98</v>
      </c>
      <c r="G91" s="6">
        <v>0.44632768361581898</v>
      </c>
    </row>
    <row r="92" spans="1:7" x14ac:dyDescent="0.25">
      <c r="A92" s="6">
        <v>91</v>
      </c>
      <c r="B92" s="6" t="s">
        <v>1819</v>
      </c>
      <c r="C92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92" s="6">
        <v>516</v>
      </c>
      <c r="E92" s="6">
        <v>236</v>
      </c>
      <c r="F92" s="6">
        <v>280</v>
      </c>
      <c r="G92" s="6">
        <v>0.45736434108527102</v>
      </c>
    </row>
    <row r="93" spans="1:7" x14ac:dyDescent="0.25">
      <c r="A93" s="6">
        <v>92</v>
      </c>
      <c r="B93" s="6" t="s">
        <v>1692</v>
      </c>
      <c r="C93" s="6" t="s">
        <v>59</v>
      </c>
      <c r="D93" s="6">
        <v>568</v>
      </c>
      <c r="E93" s="6">
        <v>381</v>
      </c>
      <c r="F93" s="6">
        <v>187</v>
      </c>
      <c r="G93" s="6">
        <v>0.67077464788732399</v>
      </c>
    </row>
    <row r="94" spans="1:7" x14ac:dyDescent="0.25">
      <c r="A94" s="6">
        <v>93</v>
      </c>
      <c r="B94" s="6" t="s">
        <v>2287</v>
      </c>
      <c r="C94" s="6" t="s">
        <v>1927</v>
      </c>
      <c r="D94" s="6">
        <v>229</v>
      </c>
      <c r="E94" s="6">
        <v>111</v>
      </c>
      <c r="F94" s="6">
        <v>118</v>
      </c>
      <c r="G94" s="6">
        <v>0.48471615720523997</v>
      </c>
    </row>
    <row r="95" spans="1:7" x14ac:dyDescent="0.25">
      <c r="A95" s="6">
        <v>94</v>
      </c>
      <c r="B95" s="6" t="s">
        <v>2096</v>
      </c>
      <c r="C95" s="6" t="e">
        <f>-HHHHHHHHHHHHHHHHHHHHHHHHHHHHHHHHHHHHHHHHHHHHHHHHHHHHHHHHHHHHHHHHHHHHHHHHHHHHHHHHHHHHHHHHHHHHHHHHHHHHHHHHHHHHHHHHHHHHHH</f>
        <v>#NAME?</v>
      </c>
      <c r="D95" s="6">
        <v>119</v>
      </c>
      <c r="E95" s="6">
        <v>97</v>
      </c>
      <c r="F95" s="6">
        <v>22</v>
      </c>
      <c r="G95" s="6">
        <v>0.81512605042016795</v>
      </c>
    </row>
    <row r="96" spans="1:7" x14ac:dyDescent="0.25">
      <c r="A96" s="6">
        <v>95</v>
      </c>
      <c r="B96" s="6" t="s">
        <v>1401</v>
      </c>
      <c r="C96" s="6" t="s">
        <v>59</v>
      </c>
      <c r="D96" s="6">
        <v>568</v>
      </c>
      <c r="E96" s="6">
        <v>381</v>
      </c>
      <c r="F96" s="6">
        <v>187</v>
      </c>
      <c r="G96" s="6">
        <v>0.67077464788732399</v>
      </c>
    </row>
    <row r="97" spans="1:7" x14ac:dyDescent="0.25">
      <c r="A97" s="6">
        <v>96</v>
      </c>
      <c r="B97" s="6" t="s">
        <v>1416</v>
      </c>
      <c r="C97" s="6" t="e">
        <f>---------------HHHHHHHHHHHHHHHHHHHHHHHHHHHHHHHHHHHHHHH--------------------------------------------------------HHHHHHHHHHHHHHHHHHHHHHHHHHHHHHHHHHHHHHHHHHHHHHHHHHHHHHHHHHHHHHHHHHHHHHHHHHHHH---------HHHHHHHHHHHHHHHHHHHHHHHHHHHHHHHHHHHHHHHHHHHHHHHH</f>
        <v>#NAME?</v>
      </c>
      <c r="D97" s="6">
        <v>244</v>
      </c>
      <c r="E97" s="6">
        <v>75</v>
      </c>
      <c r="F97" s="6">
        <v>169</v>
      </c>
      <c r="G97" s="6">
        <v>0.30737704918032799</v>
      </c>
    </row>
    <row r="98" spans="1:7" x14ac:dyDescent="0.25">
      <c r="A98" s="6">
        <v>97</v>
      </c>
      <c r="B98" s="6" t="s">
        <v>1782</v>
      </c>
      <c r="C98" s="6" t="e">
        <f>-----------HHHHHHHHHHHHHHHHHHHHHHHHHHHHHHHHHHHHHHHHHHHHHHHHHHHHHHHHHHHHHHHHHHHHHHHHHHHHHHHHHHHHHHHHHHHHHHHHHHHHHHHHHHHHHHHHHHHHHHHHHHHHHHHHHHHHHHHHHHHHHHHHHHHHHHHHHHHHHHHHHHHHHHHHHH</f>
        <v>#NAME?</v>
      </c>
      <c r="D98" s="6">
        <v>181</v>
      </c>
      <c r="E98" s="6">
        <v>51</v>
      </c>
      <c r="F98" s="6">
        <v>130</v>
      </c>
      <c r="G98" s="6">
        <v>0.28176795580110497</v>
      </c>
    </row>
    <row r="99" spans="1:7" x14ac:dyDescent="0.25">
      <c r="A99" s="6">
        <v>98</v>
      </c>
      <c r="B99" s="6" t="s">
        <v>1860</v>
      </c>
      <c r="C99" s="6" t="s">
        <v>1343</v>
      </c>
      <c r="D99" s="6">
        <v>249</v>
      </c>
      <c r="E99" s="6">
        <v>123</v>
      </c>
      <c r="F99" s="6">
        <v>126</v>
      </c>
      <c r="G99" s="6">
        <v>0.49397590361445798</v>
      </c>
    </row>
    <row r="100" spans="1:7" x14ac:dyDescent="0.25">
      <c r="A100" s="6">
        <v>99</v>
      </c>
      <c r="B100" s="6" t="s">
        <v>1449</v>
      </c>
      <c r="C100" s="6" t="s">
        <v>59</v>
      </c>
      <c r="D100" s="6">
        <v>568</v>
      </c>
      <c r="E100" s="6">
        <v>385</v>
      </c>
      <c r="F100" s="6">
        <v>183</v>
      </c>
      <c r="G100" s="6">
        <v>0.67781690140845097</v>
      </c>
    </row>
    <row r="101" spans="1:7" x14ac:dyDescent="0.25">
      <c r="A101" s="6">
        <v>100</v>
      </c>
      <c r="B101" s="6" t="s">
        <v>1730</v>
      </c>
      <c r="C101" s="6" t="s">
        <v>1731</v>
      </c>
      <c r="D101" s="6">
        <v>821</v>
      </c>
      <c r="E101" s="6">
        <v>373</v>
      </c>
      <c r="F101" s="6">
        <v>448</v>
      </c>
      <c r="G101" s="6">
        <v>0.45432399512789301</v>
      </c>
    </row>
    <row r="102" spans="1:7" x14ac:dyDescent="0.25">
      <c r="A102" s="6">
        <v>101</v>
      </c>
      <c r="B102" s="6" t="s">
        <v>1674</v>
      </c>
      <c r="C102" s="6" t="e">
        <f>----------------------------HHHHHHHHHHHHHHHHHHHHHHHHHHHHHHHHHHHHHHHHHHHHHHHHHHHHHHHHHHHHHHHHHHHHHHHHHHHHHHHHHHHHHHHHHHHHHHHHHHHHHHH</f>
        <v>#NAME?</v>
      </c>
      <c r="D102" s="6">
        <v>131</v>
      </c>
      <c r="E102" s="6">
        <v>70</v>
      </c>
      <c r="F102" s="6">
        <v>61</v>
      </c>
      <c r="G102" s="6">
        <v>0.53435114503816805</v>
      </c>
    </row>
    <row r="103" spans="1:7" x14ac:dyDescent="0.25">
      <c r="A103" s="6">
        <v>102</v>
      </c>
      <c r="B103" s="6" t="s">
        <v>1330</v>
      </c>
      <c r="C103" s="6" t="s">
        <v>1331</v>
      </c>
      <c r="D103" s="6">
        <v>304</v>
      </c>
      <c r="E103" s="6">
        <v>163</v>
      </c>
      <c r="F103" s="6">
        <v>141</v>
      </c>
      <c r="G103" s="6">
        <v>0.53618421052631604</v>
      </c>
    </row>
    <row r="104" spans="1:7" x14ac:dyDescent="0.25">
      <c r="A104" s="6">
        <v>103</v>
      </c>
      <c r="B104" s="6" t="s">
        <v>2442</v>
      </c>
      <c r="C104" s="6" t="e">
        <f>---HHHHHHHHHHHHHHHHHHHHHHHHHHHHHHHHHHHHHHHHHHHHHHHHHHHHHHHH----------------------------------------------EEEEEEEEEE-------HHHHHHHHHHHHHHHHHHHHHHHH------EEEEE---------------------------HHHHHHHHHHHHHHHHHHHHHHHHHHHHHHHHHHHHHHHHHHHHHHHHHHHHHHHHHHHHHHHHHHHHHHHHHHHHHHHHHHHHHHHHHHHHHHHHHHHHHHHHHHHHHHHHHHHHHHHHHHHHHHHHHHHHHHHHHHHHHHHHHHHHHH-------------------HHHHHHHHHHHHHHHHHHHHHHHHHHHHHHHHHHHHHHHHHH--------------HHHHHHHHHHH</f>
        <v>#NAME?</v>
      </c>
      <c r="D104" s="6">
        <v>420</v>
      </c>
      <c r="E104" s="6">
        <v>274</v>
      </c>
      <c r="F104" s="6">
        <v>146</v>
      </c>
      <c r="G104" s="6">
        <v>0.65238095238095195</v>
      </c>
    </row>
    <row r="105" spans="1:7" x14ac:dyDescent="0.25">
      <c r="A105" s="6">
        <v>104</v>
      </c>
      <c r="B105" s="6" t="s">
        <v>1377</v>
      </c>
      <c r="C105" s="6" t="e">
        <f>-HHHHHHHHHHHHHHHHHHHHHHHHHHHHHHHHHHHHHHHHHHHHHHHHHHHHH------------------HHHHHHHHHHHHHHHHHHHHHHHHHHHHHHHHHHHHHHHHHHHHHHHHHH------------------------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05" s="6">
        <v>385</v>
      </c>
      <c r="E105" s="6">
        <v>244</v>
      </c>
      <c r="F105" s="6">
        <v>141</v>
      </c>
      <c r="G105" s="6">
        <v>0.63376623376623398</v>
      </c>
    </row>
    <row r="106" spans="1:7" x14ac:dyDescent="0.25">
      <c r="A106" s="6">
        <v>105</v>
      </c>
      <c r="B106" s="6" t="s">
        <v>2081</v>
      </c>
      <c r="C106" s="6" t="e">
        <f>--HHHHHHHHHHHHHHHHHHHHHHHHHHHHHHHHHHHHHHHHHHHHHHHHHHHHHHHHHHHHHHHHHHHHHHHHHHHHHHHHHHHHHHHHHHHHHHHHHHHHHHH</f>
        <v>#NAME?</v>
      </c>
      <c r="D106" s="6">
        <v>105</v>
      </c>
      <c r="E106" s="6">
        <v>35</v>
      </c>
      <c r="F106" s="6">
        <v>70</v>
      </c>
      <c r="G106" s="6">
        <v>0.33333333333333298</v>
      </c>
    </row>
    <row r="107" spans="1:7" x14ac:dyDescent="0.25">
      <c r="A107" s="6">
        <v>106</v>
      </c>
      <c r="B107" s="6" t="s">
        <v>1448</v>
      </c>
      <c r="C107" s="6" t="e">
        <f>--------HHHHHHHHHHHHHHHHHHHHHHHHHHHHHHHHHHHHHHHHHHHHHHHHHHHHHHHHHHHHHHHHHHHHHHHHHHHHHHHHHHHHHHHHHHHHHHHHHHHHHHHHHHHHHHHHHHHHHHHHHHHHHHHHHHHHHHHHHHHHHHHHHHHHHHHHHHHHHHHHHH</f>
        <v>#NAME?</v>
      </c>
      <c r="D107" s="6">
        <v>170</v>
      </c>
      <c r="E107" s="6">
        <v>43</v>
      </c>
      <c r="F107" s="6">
        <v>127</v>
      </c>
      <c r="G107" s="6">
        <v>0.252941176470588</v>
      </c>
    </row>
    <row r="108" spans="1:7" x14ac:dyDescent="0.25">
      <c r="A108" s="6">
        <v>107</v>
      </c>
      <c r="B108" s="6" t="s">
        <v>1655</v>
      </c>
      <c r="C108" s="6" t="e">
        <f>-------------------------------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108" s="6">
        <v>286</v>
      </c>
      <c r="E108" s="6">
        <v>157</v>
      </c>
      <c r="F108" s="6">
        <v>129</v>
      </c>
      <c r="G108" s="6">
        <v>0.54895104895104896</v>
      </c>
    </row>
    <row r="109" spans="1:7" x14ac:dyDescent="0.25">
      <c r="A109" s="6">
        <v>108</v>
      </c>
      <c r="B109" s="6" t="s">
        <v>2345</v>
      </c>
      <c r="C109" s="6" t="e">
        <f>-------------HHHHHHHHHHHHHHHHHHHHHHHHHHHHHHHHHHHHHHHHHHHHHHHHHHHHHHHHHHHHHHHHHHHHHHHHHHHHHHHHHHHHHHHHHHHHHHHHHHHHHHHHHHHHHHHHHHHHHHHHHHHHHHHHHHHHHHHHHHHHHHHHHHHHHHHHHHHHHHHHHHHHHHHHHHHHHHHHHHHHHHHHHHHHHHHHHHHHHHHHHHHHHHHHHHHHHHH</f>
        <v>#NAME?</v>
      </c>
      <c r="D109" s="6">
        <v>228</v>
      </c>
      <c r="E109" s="6">
        <v>78</v>
      </c>
      <c r="F109" s="6">
        <v>150</v>
      </c>
      <c r="G109" s="6">
        <v>0.34210526315789502</v>
      </c>
    </row>
    <row r="110" spans="1:7" x14ac:dyDescent="0.25">
      <c r="A110" s="6">
        <v>109</v>
      </c>
      <c r="B110" s="6" t="s">
        <v>2389</v>
      </c>
      <c r="C110" s="6" t="e">
        <f>-HHHHHHHHHHHHHHHHHHHHHHHHHHHHHHHHHHHHHHHHHHHHHHHHHHHHHHHHHHHHHHHHHHHHHHHHHHHHHHHHHHHHHHHHHHHHHHHHHHHHHHHHHHH------------------------HHHHHHHHHHHHHHHHHHHHHHHHHHHHHHHHHHHHHHHHHHHHHHHHHHHHHHHHHHHHHHHHHHHHHHHHHHHHHHHHHHHHHHHHHHHHHHHHHHHHHHHHHHHHHHHHHHHHHHHHHHHHHHHHH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110" s="6">
        <v>261</v>
      </c>
      <c r="E110" s="6">
        <v>132</v>
      </c>
      <c r="F110" s="6">
        <v>129</v>
      </c>
      <c r="G110" s="6">
        <v>0.50574712643678199</v>
      </c>
    </row>
    <row r="111" spans="1:7" x14ac:dyDescent="0.25">
      <c r="A111" s="6">
        <v>110</v>
      </c>
      <c r="B111" s="6" t="s">
        <v>1784</v>
      </c>
      <c r="C111" s="6" t="s">
        <v>59</v>
      </c>
      <c r="D111" s="6">
        <v>568</v>
      </c>
      <c r="E111" s="6">
        <v>381</v>
      </c>
      <c r="F111" s="6">
        <v>187</v>
      </c>
      <c r="G111" s="6">
        <v>0.67077464788732399</v>
      </c>
    </row>
    <row r="112" spans="1:7" x14ac:dyDescent="0.25">
      <c r="A112" s="6">
        <v>111</v>
      </c>
      <c r="B112" s="6" t="s">
        <v>1429</v>
      </c>
      <c r="C112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12" s="6">
        <v>439</v>
      </c>
      <c r="E112" s="6">
        <v>128</v>
      </c>
      <c r="F112" s="6">
        <v>311</v>
      </c>
      <c r="G112" s="6">
        <v>0.291571753986333</v>
      </c>
    </row>
    <row r="113" spans="1:7" x14ac:dyDescent="0.25">
      <c r="A113" s="6">
        <v>112</v>
      </c>
      <c r="B113" s="6" t="s">
        <v>1625</v>
      </c>
      <c r="C113" s="6" t="e">
        <f>------HHHHHHHHHHHHHHHHHHHHHHHHHHHHHHHHHHHH--EEEEEEEE-----------------HHHHHHHHHHHHHHHHHHHHHHHHHHHHHHHHHHHHHHHHHHHHHHHHHHHHHHHHHHHHHHHHHHHHHHHHHHHHHHHHHHHHHHHHHHHHHHHHHHHHHHHHHHHHHHHHHHHHHHHHHHHHHHHHHHHHHHHHHHHHHHHHHHHHHHHHHHHHHHHHHHHHHHHHHHHHHHHHHHHHHHHHHHHHHHHHHHHHHHHHHHHHHHH</f>
        <v>#NAME?</v>
      </c>
      <c r="D113" s="6">
        <v>276</v>
      </c>
      <c r="E113" s="6">
        <v>137</v>
      </c>
      <c r="F113" s="6">
        <v>139</v>
      </c>
      <c r="G113" s="6">
        <v>0.49637681159420299</v>
      </c>
    </row>
    <row r="114" spans="1:7" x14ac:dyDescent="0.25">
      <c r="A114" s="6">
        <v>113</v>
      </c>
      <c r="B114" s="6" t="s">
        <v>2263</v>
      </c>
      <c r="C114" s="6" t="s">
        <v>2264</v>
      </c>
      <c r="D114" s="6">
        <v>112</v>
      </c>
      <c r="E114" s="6">
        <v>63</v>
      </c>
      <c r="F114" s="6">
        <v>49</v>
      </c>
      <c r="G114" s="6">
        <v>0.5625</v>
      </c>
    </row>
    <row r="115" spans="1:7" x14ac:dyDescent="0.25">
      <c r="A115" s="6">
        <v>114</v>
      </c>
      <c r="B115" s="6" t="s">
        <v>2034</v>
      </c>
      <c r="C115" s="6" t="e">
        <f>--------------------------HHHHHHHHHHHHHHHHHHHHHHHHHHHHHHHHHHHHHHHHHHHHHHHHHHHHHHHHHHHHHHHHHHHHHHHHHHHHHHHHHHHHHHHHHHHHHHHHHHHHHHHHHHHHHHHHHHHHHHHHHHHHHHHHHHHHHHHHHHHHHHHHHHHHHHHHHHHHHHHHHHHHHHHHHHHHHHHHHHHHH</f>
        <v>#NAME?</v>
      </c>
      <c r="D115" s="6">
        <v>207</v>
      </c>
      <c r="E115" s="6">
        <v>93</v>
      </c>
      <c r="F115" s="6">
        <v>114</v>
      </c>
      <c r="G115" s="6">
        <v>0.44927536231884102</v>
      </c>
    </row>
    <row r="116" spans="1:7" x14ac:dyDescent="0.25">
      <c r="A116" s="6">
        <v>115</v>
      </c>
      <c r="B116" s="6" t="s">
        <v>2061</v>
      </c>
      <c r="C116" s="6" t="e">
        <f>-------------HHHHHHHHHHHHHHHHHHHHHHHHHHHHHHHHHHHHHHHHHHHHHHHHHHHHHHHHHHHHHHHHHHHHHHHHHHHHHHHHHHHHHHHHHHHHHHHHHHHHHHHHHHHHHHHHHHHHHHHHHHHHHHHHHHHH</f>
        <v>#NAME?</v>
      </c>
      <c r="D116" s="6">
        <v>145</v>
      </c>
      <c r="E116" s="6">
        <v>80</v>
      </c>
      <c r="F116" s="6">
        <v>65</v>
      </c>
      <c r="G116" s="6">
        <v>0.55172413793103403</v>
      </c>
    </row>
    <row r="117" spans="1:7" x14ac:dyDescent="0.25">
      <c r="A117" s="6">
        <v>116</v>
      </c>
      <c r="B117" s="6" t="s">
        <v>1977</v>
      </c>
      <c r="C117" s="6" t="e">
        <f>----------------HHHHHHHHHHHHHHHHHHHHHHHHHHHHHHHHHHHHHHHHHHHHHHHHHHHHHHHHHHHHHHHHHHHHHHHHHHHHHHHHHHHHHHHHHHHHHHHHHHHHHHHHHHHHHHHHHHHHHHHHHHHHHHHHHHHHHHHHHHHHHHHHHHHHHH</f>
        <v>#NAME?</v>
      </c>
      <c r="D117" s="6">
        <v>166</v>
      </c>
      <c r="E117" s="6">
        <v>82</v>
      </c>
      <c r="F117" s="6">
        <v>84</v>
      </c>
      <c r="G117" s="6">
        <v>0.49397590361445798</v>
      </c>
    </row>
    <row r="118" spans="1:7" x14ac:dyDescent="0.25">
      <c r="A118" s="6">
        <v>117</v>
      </c>
      <c r="B118" s="6" t="s">
        <v>2056</v>
      </c>
      <c r="C118" s="6" t="e">
        <f>-HHHHHHHHHHHHHHHHHHHHHHHHHHHHHHHHHHHHHHHHHHHHHHHHHHHHHHHHHHHHHHHHHHHHHHHHHHHHHHHHHHHHHHH</f>
        <v>#NAME?</v>
      </c>
      <c r="D118" s="6">
        <v>88</v>
      </c>
      <c r="E118" s="6">
        <v>17</v>
      </c>
      <c r="F118" s="6">
        <v>71</v>
      </c>
      <c r="G118" s="6">
        <v>0.19318181818181801</v>
      </c>
    </row>
    <row r="119" spans="1:7" x14ac:dyDescent="0.25">
      <c r="A119" s="6">
        <v>118</v>
      </c>
      <c r="B119" s="6" t="s">
        <v>2165</v>
      </c>
      <c r="C119" s="6" t="s">
        <v>59</v>
      </c>
      <c r="D119" s="6">
        <v>568</v>
      </c>
      <c r="E119" s="6">
        <v>386</v>
      </c>
      <c r="F119" s="6">
        <v>182</v>
      </c>
      <c r="G119" s="6">
        <v>0.67957746478873204</v>
      </c>
    </row>
    <row r="120" spans="1:7" x14ac:dyDescent="0.25">
      <c r="A120" s="6">
        <v>119</v>
      </c>
      <c r="B120" s="6" t="s">
        <v>2366</v>
      </c>
      <c r="C120" s="6" t="e">
        <f>-------------HHHHHHHHHHHHHHHHHHHHHHHHHHHHHHHHHHHHHHHHHHHHHHHHHHHHHHHHHHHHHHHHHHHHHHHHHHHHHHHHHHHHHHHHHHHHHHHHHHHHHHHHHHHHHHHHHHHH-------------HHHHHHHHHHHHHHHHHHHHHHHHHHHHHHHHHHHHHHHHHHHHHHHHHHHHHHHHHHHHHHHHHHHHHHHHHHHHHHHHHHHHHHHHHHHHHHHHHHHHHHHHHHHHHHHHHHHHHHHHHHHHHHHHHHHHHHHHHHHHHHHHHHHHHHHHHHHHHHHHHHHHHHHH</f>
        <v>#NAME?</v>
      </c>
      <c r="D120" s="6">
        <v>310</v>
      </c>
      <c r="E120" s="6">
        <v>154</v>
      </c>
      <c r="F120" s="6">
        <v>156</v>
      </c>
      <c r="G120" s="6">
        <v>0.49677419354838698</v>
      </c>
    </row>
    <row r="121" spans="1:7" x14ac:dyDescent="0.25">
      <c r="A121" s="6">
        <v>120</v>
      </c>
      <c r="B121" s="6" t="s">
        <v>1429</v>
      </c>
      <c r="C121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21" s="6">
        <v>439</v>
      </c>
      <c r="E121" s="6">
        <v>132</v>
      </c>
      <c r="F121" s="6">
        <v>307</v>
      </c>
      <c r="G121" s="6">
        <v>0.300683371298405</v>
      </c>
    </row>
    <row r="122" spans="1:7" x14ac:dyDescent="0.25">
      <c r="A122" s="6">
        <v>121</v>
      </c>
      <c r="B122" s="6" t="s">
        <v>1752</v>
      </c>
      <c r="C122" s="6" t="s">
        <v>792</v>
      </c>
      <c r="D122" s="6">
        <v>404</v>
      </c>
      <c r="E122" s="6">
        <v>141</v>
      </c>
      <c r="F122" s="6">
        <v>263</v>
      </c>
      <c r="G122" s="6">
        <v>0.34900990099009899</v>
      </c>
    </row>
    <row r="123" spans="1:7" x14ac:dyDescent="0.25">
      <c r="A123" s="6">
        <v>122</v>
      </c>
      <c r="B123" s="6" t="s">
        <v>1423</v>
      </c>
      <c r="C123" s="6" t="s">
        <v>1424</v>
      </c>
      <c r="D123" s="6">
        <v>136</v>
      </c>
      <c r="E123" s="6">
        <v>46</v>
      </c>
      <c r="F123" s="6">
        <v>90</v>
      </c>
      <c r="G123" s="6">
        <v>0.33823529411764702</v>
      </c>
    </row>
    <row r="124" spans="1:7" x14ac:dyDescent="0.25">
      <c r="A124" s="6">
        <v>123</v>
      </c>
      <c r="B124" s="6" t="s">
        <v>1640</v>
      </c>
      <c r="C124" s="6" t="s">
        <v>1641</v>
      </c>
      <c r="D124" s="6">
        <v>239</v>
      </c>
      <c r="E124" s="6">
        <v>93</v>
      </c>
      <c r="F124" s="6">
        <v>146</v>
      </c>
      <c r="G124" s="6">
        <v>0.38912133891213402</v>
      </c>
    </row>
    <row r="125" spans="1:7" x14ac:dyDescent="0.25">
      <c r="A125" s="6">
        <v>124</v>
      </c>
      <c r="B125" s="6" t="s">
        <v>1417</v>
      </c>
      <c r="C125" s="6" t="e">
        <f>-HHHHHHHHHHHHHHHHHHHHHHHHHHHHHHHHHHHHHHHHHHHHHHHHHHHHHHHHHHHHHHHHHHHHHHHHHH---------------------HHHHHHHHHHHHHHHHHHH--------------EEEEEEEEEEEEEEEEEEEEEEEEEEEEEEEEEEEEEEE-----------HHHHHHHHHHHHHHHHHHHHHHHHHHHHHHH</f>
        <v>#NAME?</v>
      </c>
      <c r="D125" s="6">
        <v>210</v>
      </c>
      <c r="E125" s="6">
        <v>119</v>
      </c>
      <c r="F125" s="6">
        <v>91</v>
      </c>
      <c r="G125" s="6">
        <v>0.56666666666666698</v>
      </c>
    </row>
    <row r="126" spans="1:7" x14ac:dyDescent="0.25">
      <c r="A126" s="6">
        <v>125</v>
      </c>
      <c r="B126" s="6" t="s">
        <v>1572</v>
      </c>
      <c r="C126" s="6" t="s">
        <v>1573</v>
      </c>
      <c r="D126" s="6">
        <v>344</v>
      </c>
      <c r="E126" s="6">
        <v>128</v>
      </c>
      <c r="F126" s="6">
        <v>216</v>
      </c>
      <c r="G126" s="6">
        <v>0.372093023255814</v>
      </c>
    </row>
    <row r="127" spans="1:7" x14ac:dyDescent="0.25">
      <c r="A127" s="6">
        <v>126</v>
      </c>
      <c r="B127" s="6" t="s">
        <v>1741</v>
      </c>
      <c r="C127" s="6" t="s">
        <v>1742</v>
      </c>
      <c r="D127" s="6">
        <v>400</v>
      </c>
      <c r="E127" s="6">
        <v>229</v>
      </c>
      <c r="F127" s="6">
        <v>171</v>
      </c>
      <c r="G127" s="6">
        <v>0.57250000000000001</v>
      </c>
    </row>
    <row r="128" spans="1:7" x14ac:dyDescent="0.25">
      <c r="A128" s="6">
        <v>127</v>
      </c>
      <c r="B128" s="6" t="s">
        <v>2173</v>
      </c>
      <c r="C128" s="6" t="e">
        <f>-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--------------HHHHHHHHHHHHHHHHHHHHHHHHHHHHHHHHHHHHHHHHHHHHHHHHHHHHHHHHHHHHHHH</f>
        <v>#NAME?</v>
      </c>
      <c r="D128" s="6">
        <v>390</v>
      </c>
      <c r="E128" s="6">
        <v>147</v>
      </c>
      <c r="F128" s="6">
        <v>243</v>
      </c>
      <c r="G128" s="6">
        <v>0.37692307692307703</v>
      </c>
    </row>
    <row r="129" spans="1:7" x14ac:dyDescent="0.25">
      <c r="A129" s="6">
        <v>128</v>
      </c>
      <c r="B129" s="6" t="s">
        <v>1623</v>
      </c>
      <c r="C129" s="6" t="s">
        <v>1586</v>
      </c>
      <c r="D129" s="6">
        <v>666</v>
      </c>
      <c r="E129" s="6">
        <v>306</v>
      </c>
      <c r="F129" s="6">
        <v>360</v>
      </c>
      <c r="G129" s="6">
        <v>0.45945945945945899</v>
      </c>
    </row>
    <row r="130" spans="1:7" x14ac:dyDescent="0.25">
      <c r="A130" s="6">
        <v>129</v>
      </c>
      <c r="B130" s="6" t="s">
        <v>2372</v>
      </c>
      <c r="C130" s="6" t="s">
        <v>1335</v>
      </c>
      <c r="D130" s="6">
        <v>405</v>
      </c>
      <c r="E130" s="6">
        <v>145</v>
      </c>
      <c r="F130" s="6">
        <v>260</v>
      </c>
      <c r="G130" s="6">
        <v>0.358024691358025</v>
      </c>
    </row>
    <row r="131" spans="1:7" x14ac:dyDescent="0.25">
      <c r="A131" s="6">
        <v>130</v>
      </c>
      <c r="B131" s="6" t="s">
        <v>2277</v>
      </c>
      <c r="C131" s="6" t="e">
        <f>-HHHHHHHHHHHHHHHHHHHHHHHHHHHHHHHHHHHHHHHHHHHHHHHHHHHHHHHHHHHHHHHHHHHHHHHHHHHHHHHHHHHHHHHHHHHHHHHHHHHHHHHHHHHHHHHHHHH</f>
        <v>#NAME?</v>
      </c>
      <c r="D131" s="6">
        <v>116</v>
      </c>
      <c r="E131" s="6">
        <v>26</v>
      </c>
      <c r="F131" s="6">
        <v>90</v>
      </c>
      <c r="G131" s="6">
        <v>0.22413793103448301</v>
      </c>
    </row>
    <row r="132" spans="1:7" x14ac:dyDescent="0.25">
      <c r="A132" s="6">
        <v>131</v>
      </c>
      <c r="B132" s="6" t="s">
        <v>1453</v>
      </c>
      <c r="C132" s="6" t="s">
        <v>1454</v>
      </c>
      <c r="D132" s="6">
        <v>228</v>
      </c>
      <c r="E132" s="6">
        <v>106</v>
      </c>
      <c r="F132" s="6">
        <v>122</v>
      </c>
      <c r="G132" s="6">
        <v>0.464912280701754</v>
      </c>
    </row>
    <row r="133" spans="1:7" x14ac:dyDescent="0.25">
      <c r="A133" s="6">
        <v>132</v>
      </c>
      <c r="B133" s="6" t="s">
        <v>2202</v>
      </c>
      <c r="C133" s="6" t="s">
        <v>2203</v>
      </c>
      <c r="D133" s="6">
        <v>266</v>
      </c>
      <c r="E133" s="6">
        <v>122</v>
      </c>
      <c r="F133" s="6">
        <v>144</v>
      </c>
      <c r="G133" s="6">
        <v>0.45864661654135302</v>
      </c>
    </row>
    <row r="134" spans="1:7" x14ac:dyDescent="0.25">
      <c r="A134" s="6">
        <v>133</v>
      </c>
      <c r="B134" s="6" t="s">
        <v>2515</v>
      </c>
      <c r="C134" s="6" t="s">
        <v>2516</v>
      </c>
      <c r="D134" s="6">
        <v>311</v>
      </c>
      <c r="E134" s="6">
        <v>128</v>
      </c>
      <c r="F134" s="6">
        <v>183</v>
      </c>
      <c r="G134" s="6">
        <v>0.41157556270096501</v>
      </c>
    </row>
    <row r="135" spans="1:7" x14ac:dyDescent="0.25">
      <c r="A135" s="6">
        <v>134</v>
      </c>
      <c r="B135" s="6" t="s">
        <v>2227</v>
      </c>
      <c r="C135" s="6" t="s">
        <v>274</v>
      </c>
      <c r="D135" s="6">
        <v>315</v>
      </c>
      <c r="E135" s="6">
        <v>51</v>
      </c>
      <c r="F135" s="6">
        <v>264</v>
      </c>
      <c r="G135" s="6">
        <v>0.161904761904762</v>
      </c>
    </row>
    <row r="136" spans="1:7" x14ac:dyDescent="0.25">
      <c r="A136" s="6">
        <v>135</v>
      </c>
      <c r="B136" s="6" t="s">
        <v>1736</v>
      </c>
      <c r="C136" s="6" t="e">
        <f>--HHHHHHHHHHHHHHHHHHHHHHHHHHHHHHHHHHHHHHHHHHHHHHHHHHHHHHHHHHHHHHHHHHHHHHHHHHHHHHHHHHHHHHHHHHHHHHHHHHHHHHHHHHHHHHHHHHHHHHHHHHH----------HHHHHHHHHHHHHHHHHHHHHHHHHHHHHHHHHHHHHH-------------HHHHHHHHHHHHHHHHHHHHHHHHHHHHHHHHHHHHHHHHHHHHHHHHHHHHHHHHHHHHHHHHHHHHHHHHHHHHHHHHHHHHHHHHHHHHHHHHHHHHHHHHHHHHHHHHHHHHHHHHHHHHHHHHHHHHHHHHHHHHHHHHHHHHHHHHHHHHHHHHHHHHHHHHHHHHHHHHHHHHHHHHHHHHHHHHHHHHHHHHH</f>
        <v>#NAME?</v>
      </c>
      <c r="D136" s="6">
        <v>387</v>
      </c>
      <c r="E136" s="6">
        <v>235</v>
      </c>
      <c r="F136" s="6">
        <v>152</v>
      </c>
      <c r="G136" s="6">
        <v>0.60723514211886298</v>
      </c>
    </row>
    <row r="137" spans="1:7" x14ac:dyDescent="0.25">
      <c r="A137" s="6">
        <v>136</v>
      </c>
      <c r="B137" s="6" t="s">
        <v>1837</v>
      </c>
      <c r="C137" s="6" t="s">
        <v>1591</v>
      </c>
      <c r="D137" s="6">
        <v>259</v>
      </c>
      <c r="E137" s="6">
        <v>141</v>
      </c>
      <c r="F137" s="6">
        <v>118</v>
      </c>
      <c r="G137" s="6">
        <v>0.54440154440154398</v>
      </c>
    </row>
    <row r="138" spans="1:7" x14ac:dyDescent="0.25">
      <c r="A138" s="6">
        <v>137</v>
      </c>
      <c r="B138" s="6" t="s">
        <v>2358</v>
      </c>
      <c r="C138" s="6" t="s">
        <v>2161</v>
      </c>
      <c r="D138" s="6">
        <v>359</v>
      </c>
      <c r="E138" s="6">
        <v>203</v>
      </c>
      <c r="F138" s="6">
        <v>156</v>
      </c>
      <c r="G138" s="6">
        <v>0.56545961002785505</v>
      </c>
    </row>
    <row r="139" spans="1:7" x14ac:dyDescent="0.25">
      <c r="A139" s="6">
        <v>138</v>
      </c>
      <c r="B139" s="6" t="s">
        <v>1385</v>
      </c>
      <c r="C139" s="6" t="e">
        <f>------------------HHHHHHHHHHHHHHHHHHHHH------HHHHHHHHHHHHHHHHHHHHHHHHHHHHHHHHHHHHHHHHHHHHHHHHHHHHHHHHHHHHHHHHHHHHHHHHHHHHHHHHHHHHHHHHHHHHHHHHHHHHHHHHHHHHHHHHHHHHHHHHHHHHHHHHHHHHHHHHHHHHHHHHHHHHHHHHH</f>
        <v>#NAME?</v>
      </c>
      <c r="D139" s="6">
        <v>198</v>
      </c>
      <c r="E139" s="6">
        <v>104</v>
      </c>
      <c r="F139" s="6">
        <v>94</v>
      </c>
      <c r="G139" s="6">
        <v>0.52525252525252497</v>
      </c>
    </row>
    <row r="140" spans="1:7" x14ac:dyDescent="0.25">
      <c r="A140" s="6">
        <v>139</v>
      </c>
      <c r="B140" s="6" t="s">
        <v>1429</v>
      </c>
      <c r="C140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40" s="6">
        <v>439</v>
      </c>
      <c r="E140" s="6">
        <v>131</v>
      </c>
      <c r="F140" s="6">
        <v>308</v>
      </c>
      <c r="G140" s="6">
        <v>0.298405466970387</v>
      </c>
    </row>
    <row r="141" spans="1:7" x14ac:dyDescent="0.25">
      <c r="A141" s="6">
        <v>140</v>
      </c>
      <c r="B141" s="6" t="s">
        <v>1626</v>
      </c>
      <c r="C141" s="6" t="s">
        <v>88</v>
      </c>
      <c r="D141" s="6">
        <v>335</v>
      </c>
      <c r="E141" s="6">
        <v>175</v>
      </c>
      <c r="F141" s="6">
        <v>160</v>
      </c>
      <c r="G141" s="6">
        <v>0.52238805970149205</v>
      </c>
    </row>
    <row r="142" spans="1:7" x14ac:dyDescent="0.25">
      <c r="A142" s="6">
        <v>141</v>
      </c>
      <c r="B142" s="6" t="s">
        <v>2408</v>
      </c>
      <c r="C142" s="6" t="e">
        <f>--EEEEEE----------------HHHHHHHHHHHHHHHHHHHHHHHHHHHHHHHHHHHHHHHHHHHHHHHHHHHHHHHHHHH----------------------------EEEEEE-------------------------------HHHHHHHHHHHHHHHHHHHHHHHHHHHHHHHHHHHHHHHHHHHHHHHHHHHHHHHHHHHHHHHHHHHHHHHHH---------------HHHHHHHHHHHHHHHHHHHHHHHHHHHHHHHHHHHHHHHHHHHHHHHHHHHHHH</f>
        <v>#NAME?</v>
      </c>
      <c r="D142" s="6">
        <v>290</v>
      </c>
      <c r="E142" s="6">
        <v>162</v>
      </c>
      <c r="F142" s="6">
        <v>128</v>
      </c>
      <c r="G142" s="6">
        <v>0.55862068965517198</v>
      </c>
    </row>
    <row r="143" spans="1:7" x14ac:dyDescent="0.25">
      <c r="A143" s="6">
        <v>142</v>
      </c>
      <c r="B143" s="6" t="s">
        <v>2332</v>
      </c>
      <c r="C143" s="6" t="e">
        <f>-HHHHHHHHHHHHHHHHHHHHHHHHHHHHHHHHHHHHHHHHHHHHHHHHHHHHHHHHHHHHHHHHHHHHHHHHHHHHHHHHHHHHHHHHHHHHHHHHHHHHHHHHHHHHHHHHHHH</f>
        <v>#NAME?</v>
      </c>
      <c r="D143" s="6">
        <v>116</v>
      </c>
      <c r="E143" s="6">
        <v>28</v>
      </c>
      <c r="F143" s="6">
        <v>88</v>
      </c>
      <c r="G143" s="6">
        <v>0.24137931034482801</v>
      </c>
    </row>
    <row r="144" spans="1:7" x14ac:dyDescent="0.25">
      <c r="A144" s="6">
        <v>143</v>
      </c>
      <c r="B144" s="6" t="s">
        <v>2187</v>
      </c>
      <c r="C144" s="6" t="e">
        <f>---HHHHHHHHHHHHHHHHHHHHHHHHHHH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HH</f>
        <v>#NAME?</v>
      </c>
      <c r="D144" s="6">
        <v>339</v>
      </c>
      <c r="E144" s="6">
        <v>206</v>
      </c>
      <c r="F144" s="6">
        <v>133</v>
      </c>
      <c r="G144" s="6">
        <v>0.60766961651917395</v>
      </c>
    </row>
    <row r="145" spans="1:7" x14ac:dyDescent="0.25">
      <c r="A145" s="6">
        <v>144</v>
      </c>
      <c r="B145" s="6" t="s">
        <v>1848</v>
      </c>
      <c r="C145" s="6" t="e">
        <f>-------HHHHHHHHHHHHHHHHHHHHHHHHHHHHHHHHHHHHHHHHHHHHHHHHHHHHHHHHHHHHHHHHHHHHHHHHHHHHHHHHHHHHHHH</f>
        <v>#NAME?</v>
      </c>
      <c r="D145" s="6">
        <v>94</v>
      </c>
      <c r="E145" s="6">
        <v>7</v>
      </c>
      <c r="F145" s="6">
        <v>87</v>
      </c>
      <c r="G145" s="6">
        <v>7.4468085106383003E-2</v>
      </c>
    </row>
    <row r="146" spans="1:7" x14ac:dyDescent="0.25">
      <c r="A146" s="6">
        <v>145</v>
      </c>
      <c r="B146" s="6" t="s">
        <v>1649</v>
      </c>
      <c r="C146" s="6" t="e">
        <f>-----HHHHHHHHHHHHHHHHHHHHHHHHHHHHHHHHHHHHHHHHHHHHHHHH-------------HHHHHHHHHHHHHHHH--------------------------------------------HHHHHHHHHHHHHHHHHHHHHHHHHHHHHHHHHHHHHHHHHHHHHHHHHHHHHHHHHHHHHHHHHHHHHHHHHHHHHHHHH</f>
        <v>#NAME?</v>
      </c>
      <c r="D146" s="6">
        <v>207</v>
      </c>
      <c r="E146" s="6">
        <v>111</v>
      </c>
      <c r="F146" s="6">
        <v>96</v>
      </c>
      <c r="G146" s="6">
        <v>0.53623188405797095</v>
      </c>
    </row>
    <row r="147" spans="1:7" x14ac:dyDescent="0.25">
      <c r="A147" s="6">
        <v>146</v>
      </c>
      <c r="B147" s="6" t="s">
        <v>1279</v>
      </c>
      <c r="C147" s="6" t="e">
        <f>---------------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HHHHHHHHHHH--------------HHHHHHHHHHHHHHHHHHHHHHHHHHHHHHH</f>
        <v>#NAME?</v>
      </c>
      <c r="D147" s="6">
        <v>397</v>
      </c>
      <c r="E147" s="6">
        <v>200</v>
      </c>
      <c r="F147" s="6">
        <v>197</v>
      </c>
      <c r="G147" s="6">
        <v>0.50377833753148604</v>
      </c>
    </row>
    <row r="148" spans="1:7" x14ac:dyDescent="0.25">
      <c r="A148" s="6">
        <v>147</v>
      </c>
      <c r="B148" s="6" t="s">
        <v>1475</v>
      </c>
      <c r="C148" s="6" t="s">
        <v>1281</v>
      </c>
      <c r="D148" s="6">
        <v>158</v>
      </c>
      <c r="E148" s="6">
        <v>40</v>
      </c>
      <c r="F148" s="6">
        <v>118</v>
      </c>
      <c r="G148" s="6">
        <v>0.253164556962025</v>
      </c>
    </row>
    <row r="149" spans="1:7" x14ac:dyDescent="0.25">
      <c r="A149" s="6">
        <v>148</v>
      </c>
      <c r="B149" s="6" t="s">
        <v>1891</v>
      </c>
      <c r="C149" s="6" t="s">
        <v>1335</v>
      </c>
      <c r="D149" s="6">
        <v>405</v>
      </c>
      <c r="E149" s="6">
        <v>134</v>
      </c>
      <c r="F149" s="6">
        <v>271</v>
      </c>
      <c r="G149" s="6">
        <v>0.33086419753086399</v>
      </c>
    </row>
    <row r="150" spans="1:7" x14ac:dyDescent="0.25">
      <c r="A150" s="6">
        <v>149</v>
      </c>
      <c r="B150" s="6" t="s">
        <v>2120</v>
      </c>
      <c r="C150" s="6" t="s">
        <v>1424</v>
      </c>
      <c r="D150" s="6">
        <v>136</v>
      </c>
      <c r="E150" s="6">
        <v>46</v>
      </c>
      <c r="F150" s="6">
        <v>90</v>
      </c>
      <c r="G150" s="6">
        <v>0.33823529411764702</v>
      </c>
    </row>
    <row r="151" spans="1:7" x14ac:dyDescent="0.25">
      <c r="A151" s="6">
        <v>150</v>
      </c>
      <c r="B151" s="6" t="s">
        <v>1422</v>
      </c>
      <c r="C151" s="6" t="e">
        <f>-HHHHHHHHHHHHHHHHHHHHHHHHHHHHHHHHHHHHHHHHHHHHHHHHHHHHHHHHHHHHHHHHHHHHHHHHHHHHHHHHHHHHHHHHHHHHHHHHHHHH</f>
        <v>#NAME?</v>
      </c>
      <c r="D151" s="6">
        <v>101</v>
      </c>
      <c r="E151" s="6">
        <v>30</v>
      </c>
      <c r="F151" s="6">
        <v>71</v>
      </c>
      <c r="G151" s="6">
        <v>0.29702970297029702</v>
      </c>
    </row>
    <row r="152" spans="1:7" x14ac:dyDescent="0.25">
      <c r="A152" s="6">
        <v>151</v>
      </c>
      <c r="B152" s="6" t="s">
        <v>2029</v>
      </c>
      <c r="C152" s="6" t="e">
        <f>---------------------HHHHHHHHHHHHHHHHHHHHHHHHHHHHHHHHHHHHHHHHHHHHHHHHHHHHHHHHHHHHHHHHHHHHHHHHHHHHHHHHHHHHHHHHHHHHHHHHHHHHHHHHHHHHHHHHHHHHHHHHHHHHHHHHHHHHHHHHHHHHHHHHHHHHHHHHHHHHHHHHHHHHHHHHHHHHHHHHHHHHHHHHHHHHHH</f>
        <v>#NAME?</v>
      </c>
      <c r="D152" s="6">
        <v>211</v>
      </c>
      <c r="E152" s="6">
        <v>108</v>
      </c>
      <c r="F152" s="6">
        <v>103</v>
      </c>
      <c r="G152" s="6">
        <v>0.511848341232227</v>
      </c>
    </row>
    <row r="153" spans="1:7" x14ac:dyDescent="0.25">
      <c r="A153" s="6">
        <v>152</v>
      </c>
      <c r="B153" s="6" t="s">
        <v>1928</v>
      </c>
      <c r="C153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153" s="6">
        <v>516</v>
      </c>
      <c r="E153" s="6">
        <v>232</v>
      </c>
      <c r="F153" s="6">
        <v>284</v>
      </c>
      <c r="G153" s="6">
        <v>0.44961240310077499</v>
      </c>
    </row>
    <row r="154" spans="1:7" x14ac:dyDescent="0.25">
      <c r="A154" s="6">
        <v>153</v>
      </c>
      <c r="B154" s="6" t="s">
        <v>1717</v>
      </c>
      <c r="C154" s="6" t="s">
        <v>1718</v>
      </c>
      <c r="D154" s="6">
        <v>119</v>
      </c>
      <c r="E154" s="6">
        <v>44</v>
      </c>
      <c r="F154" s="6">
        <v>75</v>
      </c>
      <c r="G154" s="6">
        <v>0.369747899159664</v>
      </c>
    </row>
    <row r="155" spans="1:7" x14ac:dyDescent="0.25">
      <c r="A155" s="6">
        <v>154</v>
      </c>
      <c r="B155" s="6" t="s">
        <v>1949</v>
      </c>
      <c r="C155" s="6" t="s">
        <v>7</v>
      </c>
      <c r="D155" s="6">
        <v>331</v>
      </c>
      <c r="E155" s="6">
        <v>110</v>
      </c>
      <c r="F155" s="6">
        <v>221</v>
      </c>
      <c r="G155" s="6">
        <v>0.33232628398791503</v>
      </c>
    </row>
    <row r="156" spans="1:7" x14ac:dyDescent="0.25">
      <c r="A156" s="6">
        <v>155</v>
      </c>
      <c r="B156" s="6" t="s">
        <v>1269</v>
      </c>
      <c r="C156" s="6" t="e">
        <f>-HHHHHHHHHHHHHHHHHHHHHHHHHHHHHHHHHHHHHHHHHHHHHHHHHHHHHHHHHHHHHHHHHHHHHHHHHHHHHHHHHHHHHHHHHHHHHHHHHHH-------HHHHHHHHHHHHHHHHHHHHHHHHHHHHHHHHHHHHH----------HHHHHHHHHHHHHHHHHHHHHHH</f>
        <v>#NAME?</v>
      </c>
      <c r="D156" s="6">
        <v>177</v>
      </c>
      <c r="E156" s="6">
        <v>82</v>
      </c>
      <c r="F156" s="6">
        <v>95</v>
      </c>
      <c r="G156" s="6">
        <v>0.46327683615819198</v>
      </c>
    </row>
    <row r="157" spans="1:7" x14ac:dyDescent="0.25">
      <c r="A157" s="6">
        <v>156</v>
      </c>
      <c r="B157" s="6" t="s">
        <v>1855</v>
      </c>
      <c r="C157" s="6" t="e">
        <f>---------------HHHHHHHHHHHHHHHHHHHHHHHHHHHHHHHHHHHHHHHHHHHHHHHHHHHHHHHHHHHHHHHHHHHHHHHHHHHHHHHHHHH---------------HHHHHHHHHHHHHHHHHHHHHHHHHHHHHHHHHHHHHHHHHHHHHHHHHHHHHHHHHHHHHHHHHHHHHHHHHHHHHHHHHHHHHHHHHHHHHHHHHHHHHHHHHHHHHHHHHHHHHHHHHHHHH-------------------------------------HHHHHHHHHHHHHHHHHHHHHHHHHHHHHHHH----------HHHHHHHHHHHHHHHHH</f>
        <v>#NAME?</v>
      </c>
      <c r="D157" s="6">
        <v>334</v>
      </c>
      <c r="E157" s="6">
        <v>184</v>
      </c>
      <c r="F157" s="6">
        <v>150</v>
      </c>
      <c r="G157" s="6">
        <v>0.55089820359281405</v>
      </c>
    </row>
    <row r="158" spans="1:7" x14ac:dyDescent="0.25">
      <c r="A158" s="6">
        <v>157</v>
      </c>
      <c r="B158" s="6" t="s">
        <v>1429</v>
      </c>
      <c r="C158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58" s="6">
        <v>439</v>
      </c>
      <c r="E158" s="6">
        <v>133</v>
      </c>
      <c r="F158" s="6">
        <v>306</v>
      </c>
      <c r="G158" s="6">
        <v>0.302961275626424</v>
      </c>
    </row>
    <row r="159" spans="1:7" x14ac:dyDescent="0.25">
      <c r="A159" s="6">
        <v>158</v>
      </c>
      <c r="B159" s="6" t="s">
        <v>2134</v>
      </c>
      <c r="C159" s="6" t="e">
        <f>----HHHHHHHHHHHHHHHHHHHHHHHHHHHHHHHHHHHHHHHHHHHHHHHHHHHHHHHHHHHHHHHHHHHHHHHHHHHHHHHHHHHHHHHHHHHHHHHHHHHHHHHHHHHHHHHHHHHHHHHHHHHHHHHHHHHHHHHHHHHHHH</f>
        <v>#NAME?</v>
      </c>
      <c r="D159" s="6">
        <v>146</v>
      </c>
      <c r="E159" s="6">
        <v>40</v>
      </c>
      <c r="F159" s="6">
        <v>106</v>
      </c>
      <c r="G159" s="6">
        <v>0.27397260273972601</v>
      </c>
    </row>
    <row r="160" spans="1:7" x14ac:dyDescent="0.25">
      <c r="A160" s="6">
        <v>159</v>
      </c>
      <c r="B160" s="6" t="s">
        <v>2057</v>
      </c>
      <c r="C160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160" s="6">
        <v>406</v>
      </c>
      <c r="E160" s="6">
        <v>235</v>
      </c>
      <c r="F160" s="6">
        <v>171</v>
      </c>
      <c r="G160" s="6">
        <v>0.57881773399014802</v>
      </c>
    </row>
    <row r="161" spans="1:7" x14ac:dyDescent="0.25">
      <c r="A161" s="6">
        <v>160</v>
      </c>
      <c r="B161" s="6" t="s">
        <v>1824</v>
      </c>
      <c r="C161" s="6" t="e">
        <f>-HHHHHHHHHHHHHHHHHHHHHHHHHHHHHHHHHHHHHHHHHHHHHHHHHHHHHHHHHHHHHHHHHHHHH-----------------------HHHHHHHHHHHHHHHHHHHHHHHHHHHHHHHHHHHHHHHHHHHHHHHHHH------HHHHHHHHHHHHHHHHHHHHHHHHHHHHHHHHHHHHHHHHHHHHHHHHHHHHHHHHHHHHHHHHHHHHHHHHHHHHHHHHHHHHHHHHHHHHHHHHHHHHHHHHHHHHHHHHHHHHHHHHHHHHHHHHHHHHHHHHHHHHHHHHHHHHHHHHHHHHHHHHHHHHHHHHHHHHHHHHHHH------------EEEEEEEEEEEEEE------------------------------------------------------HHHHHHHHHHHHHHHHHHHHHHHHHHH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</f>
        <v>#NAME?</v>
      </c>
      <c r="D161" s="6">
        <v>765</v>
      </c>
      <c r="E161" s="6">
        <v>284</v>
      </c>
      <c r="F161" s="6">
        <v>481</v>
      </c>
      <c r="G161" s="6">
        <v>0.37124183006535899</v>
      </c>
    </row>
    <row r="162" spans="1:7" x14ac:dyDescent="0.25">
      <c r="A162" s="6">
        <v>161</v>
      </c>
      <c r="B162" s="6" t="s">
        <v>1311</v>
      </c>
      <c r="C162" s="6" t="s">
        <v>1312</v>
      </c>
      <c r="D162" s="6">
        <v>569</v>
      </c>
      <c r="E162" s="6">
        <v>206</v>
      </c>
      <c r="F162" s="6">
        <v>363</v>
      </c>
      <c r="G162" s="6">
        <v>0.362038664323374</v>
      </c>
    </row>
    <row r="163" spans="1:7" x14ac:dyDescent="0.25">
      <c r="A163" s="6">
        <v>162</v>
      </c>
      <c r="B163" s="6" t="s">
        <v>1329</v>
      </c>
      <c r="C163" s="6" t="e">
        <f>-HHHHHHHHHHHHHHHHHHHHHHH</f>
        <v>#NAME?</v>
      </c>
      <c r="D163" s="6">
        <v>24</v>
      </c>
      <c r="E163" s="6">
        <v>1</v>
      </c>
      <c r="F163" s="6">
        <v>23</v>
      </c>
      <c r="G163" s="6">
        <v>4.1666666666666699E-2</v>
      </c>
    </row>
    <row r="164" spans="1:7" x14ac:dyDescent="0.25">
      <c r="A164" s="6">
        <v>163</v>
      </c>
      <c r="B164" s="6" t="s">
        <v>1797</v>
      </c>
      <c r="C164" s="6" t="s">
        <v>1798</v>
      </c>
      <c r="D164" s="6">
        <v>165</v>
      </c>
      <c r="E164" s="6">
        <v>71</v>
      </c>
      <c r="F164" s="6">
        <v>94</v>
      </c>
      <c r="G164" s="6">
        <v>0.43030303030303002</v>
      </c>
    </row>
    <row r="165" spans="1:7" x14ac:dyDescent="0.25">
      <c r="A165" s="6">
        <v>164</v>
      </c>
      <c r="B165" s="6" t="s">
        <v>2167</v>
      </c>
      <c r="C165" s="6" t="e">
        <f>----------HHHHHHHHHHHHHHHHHHHHHHHHH------------HHHHHHHHHHHHHHHHHHHHHHHHHHHHHHHHHHHHHHHHHHHHHHHHHHHHHHHHHHHHHHHHHHHHHHHHHHHHHHHHHHHHHHHHHHHHHHHHHHHHHHHHHHHHHHHHHHHHH---------------HHHHHHHHHHHHHHHHHHHHHHHH--------HHHHHHHHHHHHHHHHHHHHHHHHHHHHHHHHHHHHHHHHHHHHHHHHHHHHHHHHHHHHHHHHHHHHHHHHHHHHHHH</f>
        <v>#NAME?</v>
      </c>
      <c r="D165" s="6">
        <v>290</v>
      </c>
      <c r="E165" s="6">
        <v>138</v>
      </c>
      <c r="F165" s="6">
        <v>152</v>
      </c>
      <c r="G165" s="6">
        <v>0.47586206896551703</v>
      </c>
    </row>
    <row r="166" spans="1:7" x14ac:dyDescent="0.25">
      <c r="A166" s="6">
        <v>165</v>
      </c>
      <c r="B166" s="6" t="s">
        <v>1448</v>
      </c>
      <c r="C166" s="6" t="e">
        <f>--------HHHHHHHHHHHHHHHHHHHHHHHHHHHHHHHHHHHHHHHHHHHHHHHHHHHHHHHHHHHHHHHHHHHHHHHHHHHHHHHHHHHHHHHHHHHHHHHHHHHHHHHHHHHHHHHHHHHHHHHHHHHHHHHHHHHHHHHHHHHHHHHHHHHHHHHHHHHHHHHHHH</f>
        <v>#NAME?</v>
      </c>
      <c r="D166" s="6">
        <v>170</v>
      </c>
      <c r="E166" s="6">
        <v>43</v>
      </c>
      <c r="F166" s="6">
        <v>127</v>
      </c>
      <c r="G166" s="6">
        <v>0.252941176470588</v>
      </c>
    </row>
    <row r="167" spans="1:7" x14ac:dyDescent="0.25">
      <c r="A167" s="6">
        <v>166</v>
      </c>
      <c r="B167" s="6" t="s">
        <v>2351</v>
      </c>
      <c r="C167" s="6" t="e">
        <f>----------------HHHHHHHHHHHHHHHHHHHHHHHHH---------------HHHHHHHHHHHHHHHHHHHHHHHHHHHHH</f>
        <v>#NAME?</v>
      </c>
      <c r="D167" s="6">
        <v>85</v>
      </c>
      <c r="E167" s="6">
        <v>29</v>
      </c>
      <c r="F167" s="6">
        <v>56</v>
      </c>
      <c r="G167" s="6">
        <v>0.34117647058823503</v>
      </c>
    </row>
    <row r="168" spans="1:7" x14ac:dyDescent="0.25">
      <c r="A168" s="6">
        <v>167</v>
      </c>
      <c r="B168" s="6" t="s">
        <v>2033</v>
      </c>
      <c r="C168" s="6" t="s">
        <v>7</v>
      </c>
      <c r="D168" s="6">
        <v>562</v>
      </c>
      <c r="E168" s="6">
        <v>378</v>
      </c>
      <c r="F168" s="6">
        <v>184</v>
      </c>
      <c r="G168" s="6">
        <v>0.672597864768683</v>
      </c>
    </row>
    <row r="169" spans="1:7" x14ac:dyDescent="0.25">
      <c r="A169" s="6">
        <v>168</v>
      </c>
      <c r="B169" s="6" t="s">
        <v>1263</v>
      </c>
      <c r="C169" s="6" t="s">
        <v>40</v>
      </c>
      <c r="D169" s="6">
        <v>455</v>
      </c>
      <c r="E169" s="6">
        <v>166</v>
      </c>
      <c r="F169" s="6">
        <v>289</v>
      </c>
      <c r="G169" s="6">
        <v>0.36483516483516498</v>
      </c>
    </row>
    <row r="170" spans="1:7" x14ac:dyDescent="0.25">
      <c r="A170" s="6">
        <v>169</v>
      </c>
      <c r="B170" s="6" t="s">
        <v>1764</v>
      </c>
      <c r="C170" s="6" t="s">
        <v>88</v>
      </c>
      <c r="D170" s="6">
        <v>575</v>
      </c>
      <c r="E170" s="6">
        <v>294</v>
      </c>
      <c r="F170" s="6">
        <v>281</v>
      </c>
      <c r="G170" s="6">
        <v>0.51130434782608702</v>
      </c>
    </row>
    <row r="171" spans="1:7" x14ac:dyDescent="0.25">
      <c r="A171" s="6">
        <v>170</v>
      </c>
      <c r="B171" s="6" t="s">
        <v>2221</v>
      </c>
      <c r="C171" s="6" t="e">
        <f>--HHHHHHHHHHHHHHHHHHHHHHHHHHHHHHHHH------------------HHHHHHHHHHHHHHHHHHHHHHHHHHHHHHHHHHHHHHHHHHHHHHHHHHHHHHHHHHHHHHHHHHHHHHHHHHHHHHHHHHHHHHHHHHHHHHHHHHHHHHHHHHHHHHHHHHHHHHHHHHHHHHHHHHHHHHHHHHHHHHHHHHHHHHHHHHHHHHHHHHHHHHHHHHHHHHHHHHHHHHHHHHHHHHHHHHHHH</f>
        <v>#NAME?</v>
      </c>
      <c r="D171" s="6">
        <v>250</v>
      </c>
      <c r="E171" s="6">
        <v>104</v>
      </c>
      <c r="F171" s="6">
        <v>146</v>
      </c>
      <c r="G171" s="6">
        <v>0.41599999999999998</v>
      </c>
    </row>
    <row r="172" spans="1:7" x14ac:dyDescent="0.25">
      <c r="A172" s="6">
        <v>171</v>
      </c>
      <c r="B172" s="6" t="s">
        <v>1868</v>
      </c>
      <c r="C172" s="6" t="e">
        <f>------------HHHHHHHHHHHHHHHHHHHHHHHHHHHHHHHHHHHHHHHHHHHHHHHHHHHHHHHHHHHHHHHHHHHHHHHHHHHHHHHHHHH------------------HHHHHHHHHHHHHHHHHHHHHHHHHHHHHHHHHHHHHHHHHHHHHHHHHHHHHHHHHHHHHHHHHHHHHHHHHHHHHHHHHHHHHHHHHHHHHHHHHHHHHHHHHHHHHHHHHHHHHHHHHHHHHHHHHHHHHHHHHHHHHHHHHHHHHHHHHHHHHHHHHHHHHHHHHHHHHHHHHHHHHHHHHHHHHHHHHHHHHHHHH--------HHHHHHHHHHHHHHHHHHHHHHHHHHHHHHH</f>
        <v>#NAME?</v>
      </c>
      <c r="D172" s="6">
        <v>353</v>
      </c>
      <c r="E172" s="6">
        <v>178</v>
      </c>
      <c r="F172" s="6">
        <v>175</v>
      </c>
      <c r="G172" s="6">
        <v>0.50424929178470301</v>
      </c>
    </row>
    <row r="173" spans="1:7" x14ac:dyDescent="0.25">
      <c r="A173" s="6">
        <v>172</v>
      </c>
      <c r="B173" s="6" t="s">
        <v>2308</v>
      </c>
      <c r="C173" s="6" t="e">
        <f>-HHHHHHHHHHHHHHHHHHHHHHHHHHHHHHHHHHHHHHHHHHHHHHH--------------------------------HHHHHHHHHHHHHHHHHHHHHHHHHHHHHHHHHHHHHHHHHHHHHHHHHHHHHHHHHHHHHHHHHHHHHHHHHHHHHHHHHHHHHHHHHHHHHHHHHHHHHHHHHHHHHHHHHHHHHHHHHHHHHHHHHHHHHHHHHHHHHHHHHHHHHHHHHHHHHHHHHHHHHHHHHHHHHHHHHHHHHHHHHHHHHHHHHHHHHHHHHHHHHHHHHHHHHHHHHHHHHHHHHHHHHHHHHHHHHHHHHHHHH--------------------HHHHHHHHHHHHHHHHHHHHHHHHHHHHHHHHH-------HHHHHHHHHHHHHHHHHHHHHHHHHHHHHHHHHHHHHHHHHHHHHHHHHHHHHHHHHHHHHHHHHHHHHHHHHHHHHHHHHHHHHHHHHHHHHHHHHHHHHHHHHHHHHHHHHHHHHH</f>
        <v>#NAME?</v>
      </c>
      <c r="D173" s="6">
        <v>503</v>
      </c>
      <c r="E173" s="6">
        <v>215</v>
      </c>
      <c r="F173" s="6">
        <v>288</v>
      </c>
      <c r="G173" s="6">
        <v>0.427435387673956</v>
      </c>
    </row>
    <row r="174" spans="1:7" x14ac:dyDescent="0.25">
      <c r="A174" s="6">
        <v>173</v>
      </c>
      <c r="B174" s="6" t="s">
        <v>1702</v>
      </c>
      <c r="C174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174" s="6">
        <v>406</v>
      </c>
      <c r="E174" s="6">
        <v>238</v>
      </c>
      <c r="F174" s="6">
        <v>168</v>
      </c>
      <c r="G174" s="6">
        <v>0.58620689655172398</v>
      </c>
    </row>
    <row r="175" spans="1:7" x14ac:dyDescent="0.25">
      <c r="A175" s="6">
        <v>174</v>
      </c>
      <c r="B175" s="6" t="s">
        <v>2258</v>
      </c>
      <c r="C175" s="6" t="s">
        <v>2259</v>
      </c>
      <c r="D175" s="6">
        <v>216</v>
      </c>
      <c r="E175" s="6">
        <v>97</v>
      </c>
      <c r="F175" s="6">
        <v>119</v>
      </c>
      <c r="G175" s="6">
        <v>0.44907407407407401</v>
      </c>
    </row>
    <row r="176" spans="1:7" x14ac:dyDescent="0.25">
      <c r="A176" s="6">
        <v>175</v>
      </c>
      <c r="B176" s="6" t="s">
        <v>2123</v>
      </c>
      <c r="C176" s="6" t="e">
        <f>----------HHHHHHHHHHHHHHHHHHHHHHHHHHHHHHHHHHHHHHHHHHHHHHHHHHHHHHHHHHHHHHHHHHHHHHHHHHHHHHHHHHHH</f>
        <v>#NAME?</v>
      </c>
      <c r="D176" s="6">
        <v>94</v>
      </c>
      <c r="E176" s="6">
        <v>74</v>
      </c>
      <c r="F176" s="6">
        <v>20</v>
      </c>
      <c r="G176" s="6">
        <v>0.78723404255319196</v>
      </c>
    </row>
    <row r="177" spans="1:7" x14ac:dyDescent="0.25">
      <c r="A177" s="6">
        <v>176</v>
      </c>
      <c r="B177" s="6" t="s">
        <v>2420</v>
      </c>
      <c r="C177" s="6" t="e">
        <f>----------HHHHHHHHHHHHHHHHH-----------HHHHHHHHHHHHHHHHHHHHHHHHHHHHHHHHHHHHHHHHHHHHHHHHHHHHHHHHHHHHHHHHHHHHHHHHHHHHHHHHHHHHHHHHHHHHHHHHHHHHHHHHHHHHHHHHHHHHHHHHHHHHH----------------------EEEEEE---------------------------HHHHHHHHHHHHHHHHHHHHHHHHHHHHHHHHHHHHHHHHHHHHHHHHHHHHHHHHHHHHHHHHHHHHHHHHH</f>
        <v>#NAME?</v>
      </c>
      <c r="D177" s="6">
        <v>291</v>
      </c>
      <c r="E177" s="6">
        <v>153</v>
      </c>
      <c r="F177" s="6">
        <v>138</v>
      </c>
      <c r="G177" s="6">
        <v>0.52577319587628901</v>
      </c>
    </row>
    <row r="178" spans="1:7" x14ac:dyDescent="0.25">
      <c r="A178" s="6">
        <v>177</v>
      </c>
      <c r="B178" s="6" t="s">
        <v>2067</v>
      </c>
      <c r="C178" s="6" t="s">
        <v>1281</v>
      </c>
      <c r="D178" s="6">
        <v>158</v>
      </c>
      <c r="E178" s="6">
        <v>40</v>
      </c>
      <c r="F178" s="6">
        <v>118</v>
      </c>
      <c r="G178" s="6">
        <v>0.253164556962025</v>
      </c>
    </row>
    <row r="179" spans="1:7" x14ac:dyDescent="0.25">
      <c r="A179" s="6">
        <v>178</v>
      </c>
      <c r="B179" s="6" t="s">
        <v>2063</v>
      </c>
      <c r="C179" s="6" t="s">
        <v>2064</v>
      </c>
      <c r="D179" s="6">
        <v>245</v>
      </c>
      <c r="E179" s="6">
        <v>139</v>
      </c>
      <c r="F179" s="6">
        <v>106</v>
      </c>
      <c r="G179" s="6">
        <v>0.56734693877551001</v>
      </c>
    </row>
    <row r="180" spans="1:7" x14ac:dyDescent="0.25">
      <c r="A180" s="6">
        <v>179</v>
      </c>
      <c r="B180" s="6" t="s">
        <v>1767</v>
      </c>
      <c r="C180" s="6" t="e">
        <f>-HHHHHHHHHHHHHHHHHHHHHHHHHHHHHHHHHHHHHHHHHHHHHHHHHHHHHHHHHHHHHHHHHHHHHHHHHHHHHHHHHHHHHHHHHHHHHHHHHHHHHHHHHHHHHHHHHHHHHHHHHHHHHHHHHHHHHHHHHHHHHHHHHHHHHHHHHHHHHHHHHHHHHHHHHHHHHHHHHHHHHHHHHHHHHHHHHHHHHHHHHHHH</f>
        <v>#NAME?</v>
      </c>
      <c r="D180" s="6">
        <v>205</v>
      </c>
      <c r="E180" s="6">
        <v>97</v>
      </c>
      <c r="F180" s="6">
        <v>108</v>
      </c>
      <c r="G180" s="6">
        <v>0.47317073170731699</v>
      </c>
    </row>
    <row r="181" spans="1:7" x14ac:dyDescent="0.25">
      <c r="A181" s="6">
        <v>180</v>
      </c>
      <c r="B181" s="6" t="s">
        <v>1622</v>
      </c>
      <c r="C181" s="6" t="e">
        <f>-HHHHHHHHHHHHHHHHHHHHHHHHHHHHHHHHHHHHHHHHHHHHHHHHHHHHHHHHHHHHHHHHHHHHHHHHHHHHHHHHHHHHHHHHHHHHHHHHHHHHHHHHHHHHHHHHHHHHHHHHHHHHHHHHHHHHHHHHHHHHHHHHHHHHHHHHHHHHHHHHHHHHHHHHHHHHHHHHHHHHHHHHHHHHHHHHHHHHHHHHHHHHHHHHHHHHHHHHHHHHHHHHHHHHHHHHHHHHHHHHHHHHHHHH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81" s="6">
        <v>249</v>
      </c>
      <c r="E181" s="6">
        <v>72</v>
      </c>
      <c r="F181" s="6">
        <v>177</v>
      </c>
      <c r="G181" s="6">
        <v>0.28915662650602397</v>
      </c>
    </row>
    <row r="182" spans="1:7" x14ac:dyDescent="0.25">
      <c r="A182" s="6">
        <v>181</v>
      </c>
      <c r="B182" s="6" t="s">
        <v>1699</v>
      </c>
      <c r="C182" s="6" t="s">
        <v>1331</v>
      </c>
      <c r="D182" s="6">
        <v>304</v>
      </c>
      <c r="E182" s="6">
        <v>164</v>
      </c>
      <c r="F182" s="6">
        <v>140</v>
      </c>
      <c r="G182" s="6">
        <v>0.53947368421052599</v>
      </c>
    </row>
    <row r="183" spans="1:7" x14ac:dyDescent="0.25">
      <c r="A183" s="6">
        <v>182</v>
      </c>
      <c r="B183" s="6" t="s">
        <v>1429</v>
      </c>
      <c r="C183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83" s="6">
        <v>439</v>
      </c>
      <c r="E183" s="6">
        <v>131</v>
      </c>
      <c r="F183" s="6">
        <v>308</v>
      </c>
      <c r="G183" s="6">
        <v>0.298405466970387</v>
      </c>
    </row>
    <row r="184" spans="1:7" x14ac:dyDescent="0.25">
      <c r="A184" s="6">
        <v>183</v>
      </c>
      <c r="B184" s="6" t="s">
        <v>1498</v>
      </c>
      <c r="C184" s="6" t="s">
        <v>1499</v>
      </c>
      <c r="D184" s="6">
        <v>200</v>
      </c>
      <c r="E184" s="6">
        <v>97</v>
      </c>
      <c r="F184" s="6">
        <v>103</v>
      </c>
      <c r="G184" s="6">
        <v>0.48499999999999999</v>
      </c>
    </row>
    <row r="185" spans="1:7" x14ac:dyDescent="0.25">
      <c r="A185" s="6">
        <v>184</v>
      </c>
      <c r="B185" s="6" t="s">
        <v>1602</v>
      </c>
      <c r="C185" s="6" t="s">
        <v>1603</v>
      </c>
      <c r="D185" s="6">
        <v>224</v>
      </c>
      <c r="E185" s="6">
        <v>99</v>
      </c>
      <c r="F185" s="6">
        <v>125</v>
      </c>
      <c r="G185" s="6">
        <v>0.44196428571428598</v>
      </c>
    </row>
    <row r="186" spans="1:7" x14ac:dyDescent="0.25">
      <c r="A186" s="6">
        <v>185</v>
      </c>
      <c r="B186" s="6" t="s">
        <v>2122</v>
      </c>
      <c r="C186" s="6" t="s">
        <v>7</v>
      </c>
      <c r="D186" s="6">
        <v>382</v>
      </c>
      <c r="E186" s="6">
        <v>125</v>
      </c>
      <c r="F186" s="6">
        <v>257</v>
      </c>
      <c r="G186" s="6">
        <v>0.32722513089005201</v>
      </c>
    </row>
    <row r="187" spans="1:7" x14ac:dyDescent="0.25">
      <c r="A187" s="6">
        <v>186</v>
      </c>
      <c r="B187" s="6" t="s">
        <v>2313</v>
      </c>
      <c r="C187" s="6" t="s">
        <v>1731</v>
      </c>
      <c r="D187" s="6">
        <v>821</v>
      </c>
      <c r="E187" s="6">
        <v>366</v>
      </c>
      <c r="F187" s="6">
        <v>455</v>
      </c>
      <c r="G187" s="6">
        <v>0.44579780755176601</v>
      </c>
    </row>
    <row r="188" spans="1:7" x14ac:dyDescent="0.25">
      <c r="A188" s="6">
        <v>187</v>
      </c>
      <c r="B188" s="6" t="s">
        <v>1932</v>
      </c>
      <c r="C188" s="6" t="s">
        <v>2161</v>
      </c>
      <c r="D188" s="6">
        <v>359</v>
      </c>
      <c r="E188" s="6">
        <v>190</v>
      </c>
      <c r="F188" s="6">
        <v>169</v>
      </c>
      <c r="G188" s="6">
        <v>0.52924791086350997</v>
      </c>
    </row>
    <row r="189" spans="1:7" x14ac:dyDescent="0.25">
      <c r="A189" s="6">
        <v>188</v>
      </c>
      <c r="B189" s="6" t="s">
        <v>2337</v>
      </c>
      <c r="C189" s="6" t="e">
        <f>--------HHHHHHHHHHHHHHHHHHHHHHHHHHHHHHHHHHHHHHHHHHHHHHHHHHHHHHHHHHHHHHHHHHHHHHHHHHHHHHHHHHHHHHHHHHHHHHHHHHHHHHHHHHHHHHHHHHHHHHHHHHHHHHHHHHHHHHHHHHHHHHHHHHHHHHHHHHHHHHHHHHHHHHHHHHHHHHHHHHHHHHHHHHHHHHHHHHHHHHHHHHHHHHHHHHHHHHHHHHHHH</f>
        <v>#NAME?</v>
      </c>
      <c r="D189" s="6">
        <v>229</v>
      </c>
      <c r="E189" s="6">
        <v>84</v>
      </c>
      <c r="F189" s="6">
        <v>145</v>
      </c>
      <c r="G189" s="6">
        <v>0.366812227074236</v>
      </c>
    </row>
    <row r="190" spans="1:7" x14ac:dyDescent="0.25">
      <c r="A190" s="6">
        <v>189</v>
      </c>
      <c r="B190" s="6" t="s">
        <v>1447</v>
      </c>
      <c r="C190" s="6" t="e">
        <f>----------------HHHHHHHHHHHHHHHHHHHHHHHHHHHHHHHHHHHHHHHHHHHHHHHHHHHHHHHHHHHHHHHHHHHHHHHHHHHHHHHHHHHHHHHHHHHHHHHHHHHHHH</f>
        <v>#NAME?</v>
      </c>
      <c r="D190" s="6">
        <v>118</v>
      </c>
      <c r="E190" s="6">
        <v>72</v>
      </c>
      <c r="F190" s="6">
        <v>46</v>
      </c>
      <c r="G190" s="6">
        <v>0.61016949152542399</v>
      </c>
    </row>
    <row r="191" spans="1:7" x14ac:dyDescent="0.25">
      <c r="A191" s="6">
        <v>190</v>
      </c>
      <c r="B191" s="6" t="s">
        <v>1787</v>
      </c>
      <c r="C191" s="6" t="e">
        <f>-HHHHHHHHHHHHHHHHHHHHHHHHHHHHHHHHHHHHHHHHHHHHHHHHHHHHHHHHHHHHHHHHHHHHHHHHHHHHHHHHHHHHHHHHHHHHHHHHHHHHHHHHHHHHHHHHHHH</f>
        <v>#NAME?</v>
      </c>
      <c r="D191" s="6">
        <v>116</v>
      </c>
      <c r="E191" s="6">
        <v>29</v>
      </c>
      <c r="F191" s="6">
        <v>87</v>
      </c>
      <c r="G191" s="6">
        <v>0.25</v>
      </c>
    </row>
    <row r="192" spans="1:7" x14ac:dyDescent="0.25">
      <c r="A192" s="6">
        <v>191</v>
      </c>
      <c r="B192" s="6" t="s">
        <v>1776</v>
      </c>
      <c r="C192" s="6" t="e">
        <f>----HHHHHHHHHHHHHHHHHHHHHHHHHHHHHHHHHHHHHHHHHHHHHHHHHHHHHHHHHHHHHHHHHHHHHHHHHHHHHHHHHHHHHHHHHHHHHHHHHHHHHHHHHHHHHHHHHHHHHHHHHHHHHHHHHHHHHHHHHHHHHHHHHHHHHHH-----------------------------------HHHHHHHHHHHHHHHHHHHHHHHHHHHHHHHHHHHHH</f>
        <v>#NAME?</v>
      </c>
      <c r="D192" s="6">
        <v>227</v>
      </c>
      <c r="E192" s="6">
        <v>91</v>
      </c>
      <c r="F192" s="6">
        <v>136</v>
      </c>
      <c r="G192" s="6">
        <v>0.40088105726872197</v>
      </c>
    </row>
    <row r="193" spans="1:7" x14ac:dyDescent="0.25">
      <c r="A193" s="6">
        <v>192</v>
      </c>
      <c r="B193" s="6" t="s">
        <v>1429</v>
      </c>
      <c r="C193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93" s="6">
        <v>439</v>
      </c>
      <c r="E193" s="6">
        <v>131</v>
      </c>
      <c r="F193" s="6">
        <v>308</v>
      </c>
      <c r="G193" s="6">
        <v>0.298405466970387</v>
      </c>
    </row>
    <row r="194" spans="1:7" x14ac:dyDescent="0.25">
      <c r="A194" s="6">
        <v>193</v>
      </c>
      <c r="B194" s="6" t="s">
        <v>1942</v>
      </c>
      <c r="C194" s="6" t="e">
        <f>---HHHHHHHHHHHHHHHHHHHHHHHHHHHHHHHHHHHHHHHHHHHHHHHHHHHHHHHHHHHHHHHHHHHHHHHHHHHHHHHHHHHHHHHHHHHHHHHHHHHHHHHHHHHHHHHHHHHHHHHHHHHHHHHHHHHHHHHHHHHHHHHHHHHHHHHHHHHHHHHHHHHHHHHHHHHHHHHHHHH</f>
        <v>#NAME?</v>
      </c>
      <c r="D194" s="6">
        <v>182</v>
      </c>
      <c r="E194" s="6">
        <v>44</v>
      </c>
      <c r="F194" s="6">
        <v>138</v>
      </c>
      <c r="G194" s="6">
        <v>0.24175824175824201</v>
      </c>
    </row>
    <row r="195" spans="1:7" x14ac:dyDescent="0.25">
      <c r="A195" s="6">
        <v>194</v>
      </c>
      <c r="B195" s="6" t="s">
        <v>2314</v>
      </c>
      <c r="C195" s="6" t="e">
        <f>------------HHHHHHHHHHHHHHHHHHHHHHHHHHHHHHHHHHHHHHHHHHHHHHHHHH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195" s="6">
        <v>518</v>
      </c>
      <c r="E195" s="6">
        <v>252</v>
      </c>
      <c r="F195" s="6">
        <v>266</v>
      </c>
      <c r="G195" s="6">
        <v>0.48648648648648701</v>
      </c>
    </row>
    <row r="196" spans="1:7" x14ac:dyDescent="0.25">
      <c r="A196" s="6">
        <v>195</v>
      </c>
      <c r="B196" s="6" t="s">
        <v>1861</v>
      </c>
      <c r="C196" s="6" t="s">
        <v>1285</v>
      </c>
      <c r="D196" s="6">
        <v>381</v>
      </c>
      <c r="E196" s="6">
        <v>150</v>
      </c>
      <c r="F196" s="6">
        <v>231</v>
      </c>
      <c r="G196" s="6">
        <v>0.39370078740157499</v>
      </c>
    </row>
    <row r="197" spans="1:7" x14ac:dyDescent="0.25">
      <c r="A197" s="6">
        <v>196</v>
      </c>
      <c r="B197" s="6" t="s">
        <v>1579</v>
      </c>
      <c r="C197" s="6" t="e">
        <f>---------HHHHHHHHHHHHHHHHHHHHHHHHHHHHHHHHHHHHHHHHHHHHHHHHHHHHHHHHHHHHHHHHHHHHHHHHHHHHHHHHHHHHHHHHHHHHHHHHHHHHHHHHHHHHHHHHHHHHHHHHHHHHHHHHHHHHHHHHHHHHHHHHHHHHHHHHHHHHHHHHHHHHHHHHHHHHHHHHHHHHHHHHHHHHHHHHHHHHHHHHHHHHHHHHHHHHHHHHHHHHHHHHHHHHHHHHHHHHHHHHHHHHHHHHHHH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97" s="6">
        <v>260</v>
      </c>
      <c r="E197" s="6">
        <v>105</v>
      </c>
      <c r="F197" s="6">
        <v>155</v>
      </c>
      <c r="G197" s="6">
        <v>0.40384615384615402</v>
      </c>
    </row>
    <row r="198" spans="1:7" x14ac:dyDescent="0.25">
      <c r="A198" s="6">
        <v>197</v>
      </c>
      <c r="B198" s="6" t="s">
        <v>2506</v>
      </c>
      <c r="C198" s="6" t="e">
        <f>--HHHHHHHHHHHHHHHHHHHHHHHHHHHHHHHHHHHHHHHHHHHHHHHHHHHHHHHHHHHHHHHHHHHHHHHHHHHHHHHHHHHHHHHHHHHHHHHHHHHHHHHHHHHHHHHHHHHHHHHHHHHHHHHHHHHHHH</f>
        <v>#NAME?</v>
      </c>
      <c r="D198" s="6">
        <v>136</v>
      </c>
      <c r="E198" s="6">
        <v>62</v>
      </c>
      <c r="F198" s="6">
        <v>74</v>
      </c>
      <c r="G198" s="6">
        <v>0.45588235294117602</v>
      </c>
    </row>
    <row r="199" spans="1:7" x14ac:dyDescent="0.25">
      <c r="A199" s="6">
        <v>198</v>
      </c>
      <c r="B199" s="6" t="s">
        <v>2472</v>
      </c>
      <c r="C199" s="6" t="e">
        <f>---------------------HHHHHHHHHHHHHHHHHHHHHHHHHHHHHHHHHHHHHHHHHHHHHHHHH</f>
        <v>#NAME?</v>
      </c>
      <c r="D199" s="6">
        <v>70</v>
      </c>
      <c r="E199" s="6">
        <v>17</v>
      </c>
      <c r="F199" s="6">
        <v>53</v>
      </c>
      <c r="G199" s="6">
        <v>0.24285714285714299</v>
      </c>
    </row>
    <row r="200" spans="1:7" x14ac:dyDescent="0.25">
      <c r="A200" s="6">
        <v>199</v>
      </c>
      <c r="B200" s="6" t="s">
        <v>1417</v>
      </c>
      <c r="C200" s="6" t="e">
        <f>-HHHHHHHHHHHHHHHHHHHHHHHHHHHHHHHHHHHHHHHHHHHHHHHHHHHHHHHHHHHHHHHHHHHHHHHHHH---------------------HHHHHHHHHHHHHHHHHHH--------------EEEEEEEEEEEEEEEEEEEEEEEEEEEEEEEEEEEEEEE-----------HHHHHHHHHHHHHHHHHHHHHHHHHHHHHHH</f>
        <v>#NAME?</v>
      </c>
      <c r="D200" s="6">
        <v>210</v>
      </c>
      <c r="E200" s="6">
        <v>119</v>
      </c>
      <c r="F200" s="6">
        <v>91</v>
      </c>
      <c r="G200" s="6">
        <v>0.56666666666666698</v>
      </c>
    </row>
    <row r="201" spans="1:7" x14ac:dyDescent="0.25">
      <c r="A201" s="6">
        <v>200</v>
      </c>
      <c r="B201" s="6" t="s">
        <v>1758</v>
      </c>
      <c r="C201" s="6" t="s">
        <v>21</v>
      </c>
      <c r="D201" s="6">
        <v>332</v>
      </c>
      <c r="E201" s="6">
        <v>131</v>
      </c>
      <c r="F201" s="6">
        <v>201</v>
      </c>
      <c r="G201" s="6">
        <v>0.39457831325301201</v>
      </c>
    </row>
    <row r="202" spans="1:7" x14ac:dyDescent="0.25">
      <c r="A202" s="6">
        <v>201</v>
      </c>
      <c r="B202" s="6" t="s">
        <v>2482</v>
      </c>
      <c r="C202" s="6" t="s">
        <v>2483</v>
      </c>
      <c r="D202" s="6">
        <v>536</v>
      </c>
      <c r="E202" s="6">
        <v>252</v>
      </c>
      <c r="F202" s="6">
        <v>284</v>
      </c>
      <c r="G202" s="6">
        <v>0.47014925373134298</v>
      </c>
    </row>
    <row r="203" spans="1:7" x14ac:dyDescent="0.25">
      <c r="A203" s="6">
        <v>202</v>
      </c>
      <c r="B203" s="6" t="s">
        <v>1675</v>
      </c>
      <c r="C203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203" s="6">
        <v>254</v>
      </c>
      <c r="E203" s="6">
        <v>101</v>
      </c>
      <c r="F203" s="6">
        <v>153</v>
      </c>
      <c r="G203" s="6">
        <v>0.39763779527559101</v>
      </c>
    </row>
    <row r="204" spans="1:7" x14ac:dyDescent="0.25">
      <c r="A204" s="6">
        <v>203</v>
      </c>
      <c r="B204" s="6" t="s">
        <v>1808</v>
      </c>
      <c r="C204" s="6" t="e">
        <f>---------------HHHHHHHHHHHHHHHHHHHHHHHHHHHHHHHHHHHHHHHHHHHHHHHHHHHHHHHHHHHHHHHHHHHHHHHHHHHHHHHHHHHHH-EEEEEE-------HHHHHHHHHHHHHHHHHHHHHHHHHHHHHHHHHHHHHHHHHHHHHHHHHHHHHHHHHHHHHHHHHHHHHHHHHHHHHHHHHHHHHHHHHHH--------------HHHHHHHHHHHHHHHHHHHHHHHHHHHHHHHHHHHHHHHHHHHHHHHHHHH</f>
        <v>#NAME?</v>
      </c>
      <c r="D204" s="6">
        <v>270</v>
      </c>
      <c r="E204" s="6">
        <v>140</v>
      </c>
      <c r="F204" s="6">
        <v>130</v>
      </c>
      <c r="G204" s="6">
        <v>0.51851851851851805</v>
      </c>
    </row>
    <row r="205" spans="1:7" x14ac:dyDescent="0.25">
      <c r="A205" s="6">
        <v>204</v>
      </c>
      <c r="B205" s="6" t="s">
        <v>1549</v>
      </c>
      <c r="C205" s="6" t="s">
        <v>59</v>
      </c>
      <c r="D205" s="6">
        <v>568</v>
      </c>
      <c r="E205" s="6">
        <v>382</v>
      </c>
      <c r="F205" s="6">
        <v>186</v>
      </c>
      <c r="G205" s="6">
        <v>0.67253521126760596</v>
      </c>
    </row>
    <row r="206" spans="1:7" x14ac:dyDescent="0.25">
      <c r="A206" s="6">
        <v>205</v>
      </c>
      <c r="B206" s="6" t="s">
        <v>2311</v>
      </c>
      <c r="C206" s="6" t="e">
        <f>---HHHHHHHHHHHHHHHHHHHHHHHHHHHHHHHHHHHHHHHHHHHHHHHHHHHHHHHHHHHHHHHHHHHHHHHHHHHHHHHHHHHHHHHHHHHHHHHHHHHHHHHHHHHHHHHHHHHHHHHHHHHHHHHHHHHHHHHHHHHHHHHHHHHHHHHHHHHHHHHHHHHHHHH--------HHHHHHHHHHHHHHHHHHHHHHHHHHHHHHHHHHHHHHHHHHHHHHHHHHHHHHHHHHHHHHHHHHHHHHHHHHHHHHHHHHHHHHHHHHHHHHHHHHHHHHHHHHHHHHHHHHHHHHHHHHHHHHHHHHHHHHHHHHHHHHHHHHHHHHHHHHHHHHHHHHHHHHHHHHHHHHHHHHHHHHHHHHHHHHHHHHHHHHHHHHHHHHH</f>
        <v>#NAME?</v>
      </c>
      <c r="D206" s="6">
        <v>385</v>
      </c>
      <c r="E206" s="6">
        <v>188</v>
      </c>
      <c r="F206" s="6">
        <v>197</v>
      </c>
      <c r="G206" s="6">
        <v>0.48831168831168797</v>
      </c>
    </row>
    <row r="207" spans="1:7" x14ac:dyDescent="0.25">
      <c r="A207" s="6">
        <v>206</v>
      </c>
      <c r="B207" s="6" t="s">
        <v>1719</v>
      </c>
      <c r="C207" s="6" t="s">
        <v>7</v>
      </c>
      <c r="D207" s="6">
        <v>263</v>
      </c>
      <c r="E207" s="6">
        <v>111</v>
      </c>
      <c r="F207" s="6">
        <v>152</v>
      </c>
      <c r="G207" s="6">
        <v>0.422053231939163</v>
      </c>
    </row>
    <row r="208" spans="1:7" x14ac:dyDescent="0.25">
      <c r="A208" s="6">
        <v>207</v>
      </c>
      <c r="B208" s="6" t="s">
        <v>1411</v>
      </c>
      <c r="C208" s="6" t="s">
        <v>1412</v>
      </c>
      <c r="D208" s="6">
        <v>437</v>
      </c>
      <c r="E208" s="6">
        <v>225</v>
      </c>
      <c r="F208" s="6">
        <v>212</v>
      </c>
      <c r="G208" s="6">
        <v>0.51487414187642999</v>
      </c>
    </row>
    <row r="209" spans="1:7" x14ac:dyDescent="0.25">
      <c r="A209" s="6">
        <v>208</v>
      </c>
      <c r="B209" s="6" t="s">
        <v>2431</v>
      </c>
      <c r="C209" s="6" t="e">
        <f>-------------HHHHHHHHHHHHHHHHHHHHHHHHHHHHHHHHHHHHHHHHHHHHHHHHHHHHHHHHHHHHHHHHHHHHHHHHHHHHHHHHHHHHHHHHHHHHHHHHHHHHHHHHHHHHHHHHHHHHHHHHHHHHHHHHHHHHHHHHHHHHHHHHHHHHHHHHHHHHHHHHHHHHHHHHHHHHHHHHHHHHHHHHHHHHHHHHHHHHHHHHHHHHHHHHHHHHHHH</f>
        <v>#NAME?</v>
      </c>
      <c r="D209" s="6">
        <v>228</v>
      </c>
      <c r="E209" s="6">
        <v>71</v>
      </c>
      <c r="F209" s="6">
        <v>157</v>
      </c>
      <c r="G209" s="6">
        <v>0.31140350877193002</v>
      </c>
    </row>
    <row r="210" spans="1:7" x14ac:dyDescent="0.25">
      <c r="A210" s="6">
        <v>209</v>
      </c>
      <c r="B210" s="6" t="s">
        <v>1879</v>
      </c>
      <c r="C210" s="6" t="s">
        <v>7</v>
      </c>
      <c r="D210" s="6">
        <v>336</v>
      </c>
      <c r="E210" s="6">
        <v>156</v>
      </c>
      <c r="F210" s="6">
        <v>180</v>
      </c>
      <c r="G210" s="6">
        <v>0.46428571428571402</v>
      </c>
    </row>
    <row r="211" spans="1:7" x14ac:dyDescent="0.25">
      <c r="A211" s="6">
        <v>210</v>
      </c>
      <c r="B211" s="6" t="s">
        <v>2448</v>
      </c>
      <c r="C211" s="6" t="e">
        <f>-HHHHHHHHHHHHHHHHHHHHHHHHHHHHHHHHHHHHHHHHHHHHHHHHHHHHHHHHHHHHHHHHHHHHHHHHHHH----------HHHHHHHHHHHHHHHHHHHHHHHHHHHHHHHHHHHHHHHHHHHHHHHHHHHHHHHHHHHHHHHHHHHHHHHHHHHHHHHHHHHHHHHH</f>
        <v>#NAME?</v>
      </c>
      <c r="D211" s="6">
        <v>174</v>
      </c>
      <c r="E211" s="6">
        <v>69</v>
      </c>
      <c r="F211" s="6">
        <v>105</v>
      </c>
      <c r="G211" s="6">
        <v>0.39655172413793099</v>
      </c>
    </row>
    <row r="212" spans="1:7" x14ac:dyDescent="0.25">
      <c r="A212" s="6">
        <v>211</v>
      </c>
      <c r="B212" s="6" t="s">
        <v>1604</v>
      </c>
      <c r="C212" s="6" t="s">
        <v>1605</v>
      </c>
      <c r="D212" s="6">
        <v>187</v>
      </c>
      <c r="E212" s="6">
        <v>95</v>
      </c>
      <c r="F212" s="6">
        <v>92</v>
      </c>
      <c r="G212" s="6">
        <v>0.50802139037433203</v>
      </c>
    </row>
    <row r="213" spans="1:7" x14ac:dyDescent="0.25">
      <c r="A213" s="6">
        <v>212</v>
      </c>
      <c r="B213" s="6" t="s">
        <v>1442</v>
      </c>
      <c r="C213" s="6" t="e">
        <f>--HHHHHHHHHHHHHHHHHHHHHHHHHHHHHHHHHHHHHHHHHH--------------HHHHHHHHHHHHHHHHHHHHHHHHHHHHHHHHHHHHHHHHHHHHHHHHHHHHHHHHHHHHHHHHHHHHHHHHHHHHHHHHHHHHHHHHHHHHHHHHHHHHHHHHHHHHHHHHHHHHHHHHH----------------------------HHHHHHHHHHHHHHHHHHHHHHHHHHHHHHHHHHHHHHHHHHHHHHHHHHHHHHHHHHHHHHHH</f>
        <v>#NAME?</v>
      </c>
      <c r="D213" s="6">
        <v>271</v>
      </c>
      <c r="E213" s="6">
        <v>135</v>
      </c>
      <c r="F213" s="6">
        <v>136</v>
      </c>
      <c r="G213" s="6">
        <v>0.49815498154981602</v>
      </c>
    </row>
    <row r="214" spans="1:7" x14ac:dyDescent="0.25">
      <c r="A214" s="6">
        <v>213</v>
      </c>
      <c r="B214" s="6" t="s">
        <v>2010</v>
      </c>
      <c r="C214" s="6" t="s">
        <v>882</v>
      </c>
      <c r="D214" s="6">
        <v>580</v>
      </c>
      <c r="E214" s="6">
        <v>226</v>
      </c>
      <c r="F214" s="6">
        <v>354</v>
      </c>
      <c r="G214" s="6">
        <v>0.38965517241379299</v>
      </c>
    </row>
    <row r="215" spans="1:7" x14ac:dyDescent="0.25">
      <c r="A215" s="6">
        <v>214</v>
      </c>
      <c r="B215" s="6" t="s">
        <v>1701</v>
      </c>
      <c r="C215" s="6" t="s">
        <v>7</v>
      </c>
      <c r="D215" s="6">
        <v>406</v>
      </c>
      <c r="E215" s="6">
        <v>199</v>
      </c>
      <c r="F215" s="6">
        <v>207</v>
      </c>
      <c r="G215" s="6">
        <v>0.49014778325123198</v>
      </c>
    </row>
    <row r="216" spans="1:7" x14ac:dyDescent="0.25">
      <c r="A216" s="6">
        <v>215</v>
      </c>
      <c r="B216" s="6" t="s">
        <v>1885</v>
      </c>
      <c r="C216" s="6" t="s">
        <v>7</v>
      </c>
      <c r="D216" s="6">
        <v>309</v>
      </c>
      <c r="E216" s="6">
        <v>118</v>
      </c>
      <c r="F216" s="6">
        <v>191</v>
      </c>
      <c r="G216" s="6">
        <v>0.38187702265372198</v>
      </c>
    </row>
    <row r="217" spans="1:7" x14ac:dyDescent="0.25">
      <c r="A217" s="6">
        <v>216</v>
      </c>
      <c r="B217" s="6" t="s">
        <v>2104</v>
      </c>
      <c r="C217" s="6" t="e">
        <f>---------------HHHHHHHHHHHHHHHHHHHHHHHHHHHHHHHHHHHHHHHHHHHHHHHHHHHHHHHHHHHHHHHHHHHHHHHHHHHHHHHHHHHHHHHHHHH---------------------HHHHHHHHHHHHHHHHH---------------------------------------------------------HHHHHHHHHHHHHHHHHHHHHHHHHHHHHHHHHHHHHHHHHHHHHHHHHHHHHHHHHHHHHHHHHHHHHHHHHHHHHHHHHHHHHHHHHHHHHHHHHHHHHHHHHHHHHHHHHHHHHHHHHHHHHHHHHHHHHHHHHHHHHHHHHHHHHHHHHHHHHHHHHHHHHHHHHHHHHHHHHHHHHHHHHHHHHHHHHHHHHHHHHHHHHHHHHHHHHHHHHHHHHHH</f>
        <v>#NAME?</v>
      </c>
      <c r="D217" s="6">
        <v>424</v>
      </c>
      <c r="E217" s="6">
        <v>212</v>
      </c>
      <c r="F217" s="6">
        <v>212</v>
      </c>
      <c r="G217" s="6">
        <v>0.5</v>
      </c>
    </row>
    <row r="218" spans="1:7" x14ac:dyDescent="0.25">
      <c r="A218" s="6">
        <v>217</v>
      </c>
      <c r="B218" s="6" t="s">
        <v>1971</v>
      </c>
      <c r="C218" s="6" t="e">
        <f>--HHHHHHHHHHHHHHHHHHHHHHHHHHH-----------------HHHHHHHHHHHHHHHHHHHHHHHHHHHHHHHHHHHHHHHHHHHHHHHHHHHHHHHHHHHHHHHHHHHHHHHHHHHHHHHHHHHHHHHHHHHHHHHH</f>
        <v>#NAME?</v>
      </c>
      <c r="D218" s="6">
        <v>142</v>
      </c>
      <c r="E218" s="6">
        <v>49</v>
      </c>
      <c r="F218" s="6">
        <v>93</v>
      </c>
      <c r="G218" s="6">
        <v>0.34507042253521097</v>
      </c>
    </row>
    <row r="219" spans="1:7" x14ac:dyDescent="0.25">
      <c r="A219" s="6">
        <v>218</v>
      </c>
      <c r="B219" s="6" t="s">
        <v>1840</v>
      </c>
      <c r="C219" s="6" t="e">
        <f>---------------HHHHHHHHHHHHHHHHHHHHHHHHHHHHHHHHHHHHHHHHHHHHHHHHHHHHHHHHHHHHHHHHHHHHHHHHHHHHHHHHHHHHHHHHHHHHHHHHHHHHHHHHHHHHHHHH---------------HHHHHHHHHHHHHHHHHHHHHHHHHHHHHHHHHHHHHHHHHHHHHHHHHHHHHHHHHHHHHHHHHHHHHHHHHHHHHHHHHHHHHHHHHHHHHHHHH</f>
        <v>#NAME?</v>
      </c>
      <c r="D219" s="6">
        <v>239</v>
      </c>
      <c r="E219" s="6">
        <v>120</v>
      </c>
      <c r="F219" s="6">
        <v>119</v>
      </c>
      <c r="G219" s="6">
        <v>0.502092050209205</v>
      </c>
    </row>
    <row r="220" spans="1:7" x14ac:dyDescent="0.25">
      <c r="A220" s="6">
        <v>219</v>
      </c>
      <c r="B220" s="6" t="s">
        <v>1269</v>
      </c>
      <c r="C220" s="6" t="e">
        <f>-HHHHHHHHHHHHHHHHHHHHHHHHHHHHHHHHHHHHHHHHHHHHHHHHHHHHHHHHHHHHHHHHHHHHHHHHHHHHHHHHHHHHHHHHHHHHHHHHHHH-------HHHHHHHHHHHHHHHHHHHHHHHHHHHHHHHHHHHHH----------HHHHHHHHHHHHHHHHHHHHHHH</f>
        <v>#NAME?</v>
      </c>
      <c r="D220" s="6">
        <v>177</v>
      </c>
      <c r="E220" s="6">
        <v>82</v>
      </c>
      <c r="F220" s="6">
        <v>95</v>
      </c>
      <c r="G220" s="6">
        <v>0.46327683615819198</v>
      </c>
    </row>
    <row r="221" spans="1:7" x14ac:dyDescent="0.25">
      <c r="A221" s="6">
        <v>220</v>
      </c>
      <c r="B221" s="6" t="s">
        <v>1514</v>
      </c>
      <c r="C221" s="6" t="e">
        <f>-------HHHHHHHHHHHHHHHHHHHHHHHHHHHHHHHHHHHHHHHHHHHHHHHHHHHHHHHHHHHHHHHHHHHHHHHHHHHHHHHHHHHHHHHHHHHHHHHHHHHHHHHHHHHHHHHHHHHH--------HHHHHHHHHHHHHHHHHHHHHHHHHHHHHHHHHHHHHHHHHHHHHHHHHHHHHHHHHHHHHHHHHHHHHHHH</f>
        <v>#NAME?</v>
      </c>
      <c r="D221" s="6">
        <v>203</v>
      </c>
      <c r="E221" s="6">
        <v>84</v>
      </c>
      <c r="F221" s="6">
        <v>119</v>
      </c>
      <c r="G221" s="6">
        <v>0.41379310344827602</v>
      </c>
    </row>
    <row r="222" spans="1:7" x14ac:dyDescent="0.25">
      <c r="A222" s="6">
        <v>221</v>
      </c>
      <c r="B222" s="6" t="s">
        <v>1628</v>
      </c>
      <c r="C222" s="6" t="e">
        <f>-HHHHHHHHHHHHHHHHHHHHHHHHHHHHHHHHHHHHHHHHHHHHHHHHHHHHHHHHHHHHHHHHHHHHHHHHHHHHHHHHHHHHHHHHHHHHHHHHHHH-------HHHHHHHHHHHHHHHHHHHHHHHHHHHHHHHHHHHHH----------HHHHHHHHHHHHHHHHHHHHHHH</f>
        <v>#NAME?</v>
      </c>
      <c r="D222" s="6">
        <v>177</v>
      </c>
      <c r="E222" s="6">
        <v>76</v>
      </c>
      <c r="F222" s="6">
        <v>101</v>
      </c>
      <c r="G222" s="6">
        <v>0.42937853107344598</v>
      </c>
    </row>
    <row r="223" spans="1:7" x14ac:dyDescent="0.25">
      <c r="A223" s="6">
        <v>222</v>
      </c>
      <c r="B223" s="6" t="s">
        <v>1904</v>
      </c>
      <c r="C223" s="6" t="s">
        <v>7</v>
      </c>
      <c r="D223" s="6">
        <v>361</v>
      </c>
      <c r="E223" s="6">
        <v>165</v>
      </c>
      <c r="F223" s="6">
        <v>196</v>
      </c>
      <c r="G223" s="6">
        <v>0.45706371191135697</v>
      </c>
    </row>
    <row r="224" spans="1:7" x14ac:dyDescent="0.25">
      <c r="A224" s="6">
        <v>223</v>
      </c>
      <c r="B224" s="6" t="s">
        <v>2216</v>
      </c>
      <c r="C224" s="6" t="s">
        <v>2217</v>
      </c>
      <c r="D224" s="6">
        <v>550</v>
      </c>
      <c r="E224" s="6">
        <v>242</v>
      </c>
      <c r="F224" s="6">
        <v>308</v>
      </c>
      <c r="G224" s="6">
        <v>0.44</v>
      </c>
    </row>
    <row r="225" spans="1:7" x14ac:dyDescent="0.25">
      <c r="A225" s="6">
        <v>224</v>
      </c>
      <c r="B225" s="6" t="s">
        <v>1786</v>
      </c>
      <c r="C225" s="6" t="e">
        <f>-HHHHHHHHHHHHHHHHHHHHHHHHHHHHHHHHHHHHHHHHHHHHHHHHHHHHHHHHHHHHHHHHHHHH-----EEEE----------HHHHHHHHHHHHHHH-----------------EEEEE-----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25" s="6">
        <v>363</v>
      </c>
      <c r="E225" s="6">
        <v>152</v>
      </c>
      <c r="F225" s="6">
        <v>211</v>
      </c>
      <c r="G225" s="6">
        <v>0.41873278236914602</v>
      </c>
    </row>
    <row r="226" spans="1:7" x14ac:dyDescent="0.25">
      <c r="A226" s="6">
        <v>225</v>
      </c>
      <c r="B226" s="6" t="s">
        <v>2394</v>
      </c>
      <c r="C226" s="6" t="e">
        <f>--------HHHHHHHHHHHHH---------------------------------HHHHHHHHHHHHHHHHHHHHHHHHHHHHHHHHHHHHHHHHHHH--------------------------------HHHHHHHHHHHHHHHHHHHHHHHHHHHHHHHHHHHHHHHHHHHHHHHHHHHHHHHHHHHHHHHHHHHHHHHHHHHHHHHHHHHHHHHHHHHHHHHHHHHHHHHHHHHHHHHHHHHHHHHHHHHHHHHHHHHHHHHHHHHHHHHHHHHHHHHHHHHH</f>
        <v>#NAME?</v>
      </c>
      <c r="D226" s="6">
        <v>285</v>
      </c>
      <c r="E226" s="6">
        <v>167</v>
      </c>
      <c r="F226" s="6">
        <v>118</v>
      </c>
      <c r="G226" s="6">
        <v>0.58596491228070202</v>
      </c>
    </row>
    <row r="227" spans="1:7" x14ac:dyDescent="0.25">
      <c r="A227" s="6">
        <v>226</v>
      </c>
      <c r="B227" s="6" t="s">
        <v>2302</v>
      </c>
      <c r="C227" s="6" t="e">
        <f>--HHHHHHHHHHHHHHHHHHHHHHHHHHHHHHHHHHHHHHHHHHHHHHHHHHHHHHHHHHHHHHHHHHH</f>
        <v>#NAME?</v>
      </c>
      <c r="D227" s="6">
        <v>69</v>
      </c>
      <c r="E227" s="6">
        <v>17</v>
      </c>
      <c r="F227" s="6">
        <v>52</v>
      </c>
      <c r="G227" s="6">
        <v>0.24637681159420299</v>
      </c>
    </row>
    <row r="228" spans="1:7" x14ac:dyDescent="0.25">
      <c r="A228" s="6">
        <v>227</v>
      </c>
      <c r="B228" s="6" t="s">
        <v>1676</v>
      </c>
      <c r="C228" s="6" t="s">
        <v>1677</v>
      </c>
      <c r="D228" s="6">
        <v>387</v>
      </c>
      <c r="E228" s="6">
        <v>202</v>
      </c>
      <c r="F228" s="6">
        <v>185</v>
      </c>
      <c r="G228" s="6">
        <v>0.52196382428940602</v>
      </c>
    </row>
    <row r="229" spans="1:7" x14ac:dyDescent="0.25">
      <c r="A229" s="6">
        <v>228</v>
      </c>
      <c r="B229" s="6" t="s">
        <v>1669</v>
      </c>
      <c r="C229" s="6" t="e">
        <f>----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HHHHHHHHHHHHHHHHHHHHHHHHHHHHHHHHHHHHHH</f>
        <v>#NAME?</v>
      </c>
      <c r="D229" s="6">
        <v>327</v>
      </c>
      <c r="E229" s="6">
        <v>164</v>
      </c>
      <c r="F229" s="6">
        <v>163</v>
      </c>
      <c r="G229" s="6">
        <v>0.50152905198776798</v>
      </c>
    </row>
    <row r="230" spans="1:7" x14ac:dyDescent="0.25">
      <c r="A230" s="6">
        <v>229</v>
      </c>
      <c r="B230" s="6" t="s">
        <v>2405</v>
      </c>
      <c r="C230" s="6" t="e">
        <f>-------------HHHHHHHHHHHHHHHHHHHHHHHHHHHHHHHHHHHHHHHHHHHHHHHHHHHHHHHHHHHHHHHHHHHHHHHHHHHHHHH</f>
        <v>#NAME?</v>
      </c>
      <c r="D230" s="6">
        <v>92</v>
      </c>
      <c r="E230" s="6">
        <v>25</v>
      </c>
      <c r="F230" s="6">
        <v>67</v>
      </c>
      <c r="G230" s="6">
        <v>0.27173913043478298</v>
      </c>
    </row>
    <row r="231" spans="1:7" x14ac:dyDescent="0.25">
      <c r="A231" s="6">
        <v>230</v>
      </c>
      <c r="B231" s="6" t="s">
        <v>2519</v>
      </c>
      <c r="C231" s="6" t="e">
        <f>--------------------------------HHHHHHHHHHHHHHHHHHHHHHHHHHHHHHHHHHHHHHHHHHHH------------------HHHHHHHHHHHHHHHHHHHHHH</f>
        <v>#NAME?</v>
      </c>
      <c r="D231" s="6">
        <v>116</v>
      </c>
      <c r="E231" s="6">
        <v>53</v>
      </c>
      <c r="F231" s="6">
        <v>63</v>
      </c>
      <c r="G231" s="6">
        <v>0.45689655172413801</v>
      </c>
    </row>
    <row r="232" spans="1:7" x14ac:dyDescent="0.25">
      <c r="A232" s="6">
        <v>231</v>
      </c>
      <c r="B232" s="6" t="s">
        <v>1664</v>
      </c>
      <c r="C232" s="6" t="s">
        <v>1665</v>
      </c>
      <c r="D232" s="6">
        <v>228</v>
      </c>
      <c r="E232" s="6">
        <v>103</v>
      </c>
      <c r="F232" s="6">
        <v>125</v>
      </c>
      <c r="G232" s="6">
        <v>0.45175438596491202</v>
      </c>
    </row>
    <row r="233" spans="1:7" x14ac:dyDescent="0.25">
      <c r="A233" s="6">
        <v>232</v>
      </c>
      <c r="B233" s="6" t="s">
        <v>2124</v>
      </c>
      <c r="C233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233" s="6">
        <v>406</v>
      </c>
      <c r="E233" s="6">
        <v>238</v>
      </c>
      <c r="F233" s="6">
        <v>168</v>
      </c>
      <c r="G233" s="6">
        <v>0.58620689655172398</v>
      </c>
    </row>
    <row r="234" spans="1:7" x14ac:dyDescent="0.25">
      <c r="A234" s="6">
        <v>233</v>
      </c>
      <c r="B234" s="6" t="s">
        <v>1617</v>
      </c>
      <c r="C234" s="6" t="s">
        <v>274</v>
      </c>
      <c r="D234" s="6">
        <v>315</v>
      </c>
      <c r="E234" s="6">
        <v>51</v>
      </c>
      <c r="F234" s="6">
        <v>264</v>
      </c>
      <c r="G234" s="6">
        <v>0.161904761904762</v>
      </c>
    </row>
    <row r="235" spans="1:7" x14ac:dyDescent="0.25">
      <c r="A235" s="6">
        <v>234</v>
      </c>
      <c r="B235" s="6" t="s">
        <v>2336</v>
      </c>
      <c r="C235" s="6" t="e">
        <f>-----------------------------------------------------HHHHHHHHHHHHHHHHHHHHHHHH-----------------------------------------------------------HHHHHHHHHHHHHHHHHHHHHHHHHHHHHHHHHHHHHHHHHHHH------------------------------------------------------------------------------------HHHHHHHHHHHHHHHHHHHHHHHHHHHHHHHHHHHHHHHHHHHHHHHHHHHHH</f>
        <v>#NAME?</v>
      </c>
      <c r="D235" s="6">
        <v>317</v>
      </c>
      <c r="E235" s="6">
        <v>187</v>
      </c>
      <c r="F235" s="6">
        <v>130</v>
      </c>
      <c r="G235" s="6">
        <v>0.58990536277602501</v>
      </c>
    </row>
    <row r="236" spans="1:7" x14ac:dyDescent="0.25">
      <c r="A236" s="6">
        <v>235</v>
      </c>
      <c r="B236" s="6" t="s">
        <v>1557</v>
      </c>
      <c r="C236" s="6" t="s">
        <v>1558</v>
      </c>
      <c r="D236" s="6">
        <v>161</v>
      </c>
      <c r="E236" s="6">
        <v>92</v>
      </c>
      <c r="F236" s="6">
        <v>69</v>
      </c>
      <c r="G236" s="6">
        <v>0.57142857142857095</v>
      </c>
    </row>
    <row r="237" spans="1:7" x14ac:dyDescent="0.25">
      <c r="A237" s="6">
        <v>236</v>
      </c>
      <c r="B237" s="6" t="s">
        <v>2496</v>
      </c>
      <c r="C237" s="6" t="s">
        <v>59</v>
      </c>
      <c r="D237" s="6">
        <v>568</v>
      </c>
      <c r="E237" s="6">
        <v>388</v>
      </c>
      <c r="F237" s="6">
        <v>180</v>
      </c>
      <c r="G237" s="6">
        <v>0.68309859154929597</v>
      </c>
    </row>
    <row r="238" spans="1:7" x14ac:dyDescent="0.25">
      <c r="A238" s="6">
        <v>237</v>
      </c>
      <c r="B238" s="6" t="s">
        <v>2464</v>
      </c>
      <c r="C238" s="6" t="e">
        <f>------------------------------HHHHHHHHHHHHHHHHHHHHHHHHHHHHHHHHHHHHHHHHHHHHHHHHHHHHHHHHHHHHHHHHHHHHHHHHHHHHHHHHHHHHHHHHHHHHHHHHHHHHHHHHHHHHHHHHHHHHHHHHHHHHHHHHHHHHHHHHHHHHHHHHHHHHHHHHHHHHHHHHHHHHHHHHHHHHHHHHHHHHHHHHHHHHHHHHHHHHHHHHHHHHHHHHHHHHHHHHHHHHHHHHHHHH---------HHHHHHHHHHHHHHHHHHHHHHHHHHHHHHHHHHHHHHHHHHHHHHHHHHHHHHHHHHHHHHHHHHHHHHHHHHHHHHHHHHHHHHHHHHHHHHHHHHHHHHHHHHHHHHHHHHHHHHHHHHHHHHHHHHHHHHHHHHHHHHHHHHHHHHHHHHHH</f>
        <v>#NAME?</v>
      </c>
      <c r="D238" s="6">
        <v>423</v>
      </c>
      <c r="E238" s="6">
        <v>225</v>
      </c>
      <c r="F238" s="6">
        <v>198</v>
      </c>
      <c r="G238" s="6">
        <v>0.53191489361702105</v>
      </c>
    </row>
    <row r="239" spans="1:7" x14ac:dyDescent="0.25">
      <c r="A239" s="6">
        <v>238</v>
      </c>
      <c r="B239" s="6" t="s">
        <v>1981</v>
      </c>
      <c r="C239" s="6" t="s">
        <v>21</v>
      </c>
      <c r="D239" s="6">
        <v>264</v>
      </c>
      <c r="E239" s="6">
        <v>121</v>
      </c>
      <c r="F239" s="6">
        <v>143</v>
      </c>
      <c r="G239" s="6">
        <v>0.45833333333333298</v>
      </c>
    </row>
    <row r="240" spans="1:7" x14ac:dyDescent="0.25">
      <c r="A240" s="6">
        <v>239</v>
      </c>
      <c r="B240" s="6" t="s">
        <v>2512</v>
      </c>
      <c r="C240" s="6" t="e">
        <f>-HHHHHHHHHHHHHHHHHHHHHHHHHHHHHHHHHHHHHHHHHHHHHHHHHHHHHHHHHHHHHHHHHHHHHHHHHHHHHHHHHHHHHHHHHHHHHHHHHHH-------HHHHHHHHHHHHHHHHHHHHHHHHHHHHHHHHHHHHH----------HHHHHHHHHHHHHHHHHHHHHHH</f>
        <v>#NAME?</v>
      </c>
      <c r="D240" s="6">
        <v>177</v>
      </c>
      <c r="E240" s="6">
        <v>82</v>
      </c>
      <c r="F240" s="6">
        <v>95</v>
      </c>
      <c r="G240" s="6">
        <v>0.46327683615819198</v>
      </c>
    </row>
    <row r="241" spans="1:7" x14ac:dyDescent="0.25">
      <c r="A241" s="6">
        <v>240</v>
      </c>
      <c r="B241" s="6" t="s">
        <v>2269</v>
      </c>
      <c r="C241" s="6" t="s">
        <v>274</v>
      </c>
      <c r="D241" s="6">
        <v>377</v>
      </c>
      <c r="E241" s="6">
        <v>150</v>
      </c>
      <c r="F241" s="6">
        <v>227</v>
      </c>
      <c r="G241" s="6">
        <v>0.39787798408488101</v>
      </c>
    </row>
    <row r="242" spans="1:7" x14ac:dyDescent="0.25">
      <c r="A242" s="6">
        <v>241</v>
      </c>
      <c r="B242" s="6" t="s">
        <v>2111</v>
      </c>
      <c r="C242" s="6" t="e">
        <f>---------HHHHHHHHHHHHHHHHHHHHHHHHHHHHHHHHHHHHHHHHHHHHHHHHHHHHHHHHHHHHHHHHHHHHHHHHHHHHHHHHHHHHHHHHHHHHHHHHHHHHHHHHHHHHHHHHHHHHHHHHHHHHHHHHHHHHHHHHHHHHHHHHHHHHHHHHHHHHHHHHHHHHHHHHHHHH-----------HHHHHHHHHHHHHHHHHHHHH----------------HHHHHHHHHHHHHHHHHHHHHHHHHHHHHHHHHHHH</f>
        <v>#NAME?</v>
      </c>
      <c r="D242" s="6">
        <v>265</v>
      </c>
      <c r="E242" s="6">
        <v>180</v>
      </c>
      <c r="F242" s="6">
        <v>85</v>
      </c>
      <c r="G242" s="6">
        <v>0.679245283018868</v>
      </c>
    </row>
    <row r="243" spans="1:7" x14ac:dyDescent="0.25">
      <c r="A243" s="6">
        <v>242</v>
      </c>
      <c r="B243" s="6" t="s">
        <v>1270</v>
      </c>
      <c r="C243" s="6" t="e">
        <f>-HHHHHHHHHHHHHHHHHHHHHHHHHHHHHHHHHHHHHHHHHHHHHHHHHHHHHHHHHHHHHHHHHHHHHHHHHHHHHHHHHHHHHHHHHHHHHHHHHHH-------HHHHHHHHHHHHHHHHHHHHHHHHHHHHHHHHHHHHH----------HHHHHHHHHHHHHHHHHHHHHHH</f>
        <v>#NAME?</v>
      </c>
      <c r="D243" s="6">
        <v>177</v>
      </c>
      <c r="E243" s="6">
        <v>83</v>
      </c>
      <c r="F243" s="6">
        <v>94</v>
      </c>
      <c r="G243" s="6">
        <v>0.468926553672316</v>
      </c>
    </row>
    <row r="244" spans="1:7" x14ac:dyDescent="0.25">
      <c r="A244" s="6">
        <v>243</v>
      </c>
      <c r="B244" s="6" t="s">
        <v>2317</v>
      </c>
      <c r="C244" s="6" t="s">
        <v>2318</v>
      </c>
      <c r="D244" s="6">
        <v>310</v>
      </c>
      <c r="E244" s="6">
        <v>167</v>
      </c>
      <c r="F244" s="6">
        <v>143</v>
      </c>
      <c r="G244" s="6">
        <v>0.53870967741935505</v>
      </c>
    </row>
    <row r="245" spans="1:7" x14ac:dyDescent="0.25">
      <c r="A245" s="6">
        <v>244</v>
      </c>
      <c r="B245" s="6" t="s">
        <v>1779</v>
      </c>
      <c r="C245" s="6" t="e">
        <f>---------------HHHHHHHHHHHHHHHHHHHHHHHHHHHHHHHHHHHHHHH--------------------------------------------------------HHHHHHHHHHHHHHHHHHHHHHHHHHHHHHHHHHHHHHHHHHHHHHHHHHHHHHHHHHHHHHHHHHHHHHHHHHHHH---------HHHHHHHHHHHHHHHHHHHHHHHHHHHHHHHHHHHHHHHHHHHHHHHH</f>
        <v>#NAME?</v>
      </c>
      <c r="D245" s="6">
        <v>244</v>
      </c>
      <c r="E245" s="6">
        <v>73</v>
      </c>
      <c r="F245" s="6">
        <v>171</v>
      </c>
      <c r="G245" s="6">
        <v>0.29918032786885201</v>
      </c>
    </row>
    <row r="246" spans="1:7" x14ac:dyDescent="0.25">
      <c r="A246" s="6">
        <v>245</v>
      </c>
      <c r="B246" s="6" t="s">
        <v>2105</v>
      </c>
      <c r="C246" s="6" t="e">
        <f>--------HHHHHHHHHHHHHHHHHHHHHHHHHHHHHHHHHHHHHHHHHHHHHHHHHHHHHHHHHHHHHHHHHHHHHHHHHHHHHHHHHHHHHHHHHHHHHHHHHHHHHHHHHHHHHHHHHHHHHHHHHHHHHHHHHHHHHHHHHHHHHHHHHHHHHHHHHHHHHHHHHHHHHHHHHHHHHHHHHHHHHHHHHHHHHHHHHHHHHHHHHHHHHHHHHHHHHHHHHHHHHHHHHHHHHHHHHHHHHHHHHHHHHHHHHHHHH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46" s="6">
        <v>261</v>
      </c>
      <c r="E246" s="6">
        <v>134</v>
      </c>
      <c r="F246" s="6">
        <v>127</v>
      </c>
      <c r="G246" s="6">
        <v>0.51340996168582398</v>
      </c>
    </row>
    <row r="247" spans="1:7" x14ac:dyDescent="0.25">
      <c r="A247" s="6">
        <v>246</v>
      </c>
      <c r="B247" s="6" t="s">
        <v>1841</v>
      </c>
      <c r="C247" s="6" t="s">
        <v>274</v>
      </c>
      <c r="D247" s="6">
        <v>315</v>
      </c>
      <c r="E247" s="6">
        <v>51</v>
      </c>
      <c r="F247" s="6">
        <v>264</v>
      </c>
      <c r="G247" s="6">
        <v>0.161904761904762</v>
      </c>
    </row>
    <row r="248" spans="1:7" x14ac:dyDescent="0.25">
      <c r="A248" s="6">
        <v>247</v>
      </c>
      <c r="B248" s="6" t="s">
        <v>2051</v>
      </c>
      <c r="C248" s="6" t="s">
        <v>88</v>
      </c>
      <c r="D248" s="6">
        <v>997</v>
      </c>
      <c r="E248" s="6">
        <v>571</v>
      </c>
      <c r="F248" s="6">
        <v>426</v>
      </c>
      <c r="G248" s="6">
        <v>0.57271815446339003</v>
      </c>
    </row>
    <row r="249" spans="1:7" x14ac:dyDescent="0.25">
      <c r="A249" s="6">
        <v>248</v>
      </c>
      <c r="B249" s="6" t="s">
        <v>2418</v>
      </c>
      <c r="C249" s="6" t="e">
        <f>---------------HHHHHHHHHHHHHHHHHHHHHHHHHHHHHHHHHHHHHHHHHHHHHHHHHHHHHHHHHHHHHHHHHHHHHHHHHHHHHHHHHHHHHHHHHHHHHHHHHHHHHHHHHHHHHHHHHHHHHHHHHHHHHHHHHHHHHHHHHHHHHHHHHHHHHHHHHHHHHHHHHHH---------------HHHHHHHHHHHHHHHHHHHHHHHHHHHHHHHHHHHHHHHHHHHHHHHHHHHHHHHHHHHHHHHHHHHHHHHHHHHHHHHHHHHHHHHHHHHHHHHHHHHHHHHHHHHHHHHHHHHHHHHHHHHHHHHHHHHHHHHHHHHHHHHHHHHHHHHHHHHHHHHHHHHHHHHHHHHHHHHHHHH----------------------------------------------HHHHHHHHHHHHHHHHHHHHHHHHHHHHHHHHHHHHHHHHHHHHHHHHHHHHHHHHHHHHHHHHHHHHHHHHHHHHHHHHHHHHHHHHHHHHHHHHHHHHHHHHHHHHHHHHHHHHHHHHHHH</f>
        <v>#NAME?</v>
      </c>
      <c r="D249" s="6">
        <v>541</v>
      </c>
      <c r="E249" s="6">
        <v>193</v>
      </c>
      <c r="F249" s="6">
        <v>348</v>
      </c>
      <c r="G249" s="6">
        <v>0.35674676524953802</v>
      </c>
    </row>
    <row r="250" spans="1:7" x14ac:dyDescent="0.25">
      <c r="A250" s="6">
        <v>249</v>
      </c>
      <c r="B250" s="6" t="s">
        <v>1432</v>
      </c>
      <c r="C250" s="6" t="e">
        <f>-HHHHHHHHHHHHHHHHHHHHHHHHHHHHHHHHHHHHHHHHHHHHHHHHHHHHHHHHHHHHHHHHHHHHHHHHHHHHHHHHHHHHHHHHHHHHHHHHHHHHHHHHHHHHHHHHHHHHHHHHHHHHHHHHHHHHHHHHHHHHHHHHHHHHHHHHHHHHHHHHHHHHHHHHHHHHHHHHHHHHHHHHHHHHHHHHHH</f>
        <v>#NAME?</v>
      </c>
      <c r="D250" s="6">
        <v>195</v>
      </c>
      <c r="E250" s="6">
        <v>73</v>
      </c>
      <c r="F250" s="6">
        <v>122</v>
      </c>
      <c r="G250" s="6">
        <v>0.37435897435897397</v>
      </c>
    </row>
    <row r="251" spans="1:7" x14ac:dyDescent="0.25">
      <c r="A251" s="6">
        <v>250</v>
      </c>
      <c r="B251" s="6" t="s">
        <v>1535</v>
      </c>
      <c r="C251" s="6" t="s">
        <v>7</v>
      </c>
      <c r="D251" s="6">
        <v>350</v>
      </c>
      <c r="E251" s="6">
        <v>74</v>
      </c>
      <c r="F251" s="6">
        <v>276</v>
      </c>
      <c r="G251" s="6">
        <v>0.21142857142857099</v>
      </c>
    </row>
    <row r="252" spans="1:7" x14ac:dyDescent="0.25">
      <c r="A252" s="6">
        <v>251</v>
      </c>
      <c r="B252" s="6" t="s">
        <v>1826</v>
      </c>
      <c r="C252" s="6" t="s">
        <v>1424</v>
      </c>
      <c r="D252" s="6">
        <v>136</v>
      </c>
      <c r="E252" s="6">
        <v>48</v>
      </c>
      <c r="F252" s="6">
        <v>88</v>
      </c>
      <c r="G252" s="6">
        <v>0.35294117647058798</v>
      </c>
    </row>
    <row r="253" spans="1:7" x14ac:dyDescent="0.25">
      <c r="A253" s="6">
        <v>252</v>
      </c>
      <c r="B253" s="6" t="s">
        <v>2361</v>
      </c>
      <c r="C253" s="6" t="e">
        <f>--HHHHHHHHHHHHHHHHHHHHHHHHHHHHHHHHHHHHHHHHHHHHHHHHHHHHHHHHHHHHHHHHHHHHHHHHHHHHHHHHHHHHHHHHHHHHH----------HHHHHHHHHHHHHHHHHHHHHHHHHHHHHHHHHHHHHHHHHHHHHHHHHHHHHHHHHHHHHHHH----------------------------------------HHHHHHHHHHHHHHHHHHHHHHHHHHHHHHHHHHHHHHHHHHHHH</f>
        <v>#NAME?</v>
      </c>
      <c r="D253" s="6">
        <v>254</v>
      </c>
      <c r="E253" s="6">
        <v>140</v>
      </c>
      <c r="F253" s="6">
        <v>114</v>
      </c>
      <c r="G253" s="6">
        <v>0.55118110236220497</v>
      </c>
    </row>
    <row r="254" spans="1:7" x14ac:dyDescent="0.25">
      <c r="A254" s="6">
        <v>253</v>
      </c>
      <c r="B254" s="6" t="s">
        <v>2254</v>
      </c>
      <c r="C254" s="6" t="s">
        <v>281</v>
      </c>
      <c r="D254" s="6">
        <v>473</v>
      </c>
      <c r="E254" s="6">
        <v>292</v>
      </c>
      <c r="F254" s="6">
        <v>181</v>
      </c>
      <c r="G254" s="6">
        <v>0.61733615221987304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54"/>
  <sheetViews>
    <sheetView topLeftCell="A108" workbookViewId="0">
      <selection activeCell="J247" sqref="J247"/>
    </sheetView>
  </sheetViews>
  <sheetFormatPr defaultRowHeight="15" x14ac:dyDescent="0.25"/>
  <cols>
    <col min="1" max="7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2086</v>
      </c>
      <c r="C2" s="6" t="e">
        <f>--------------HHHHHHHHHHHHHHHHHHHHHHHHHHHHHHHHHHHHHHHHHHHHHHHHHHHHHHHHHHHHHHHHHHHHHHHHHHHHHHHHHHHHHHHHHHHHHHHHHHHHHHHHHHHHHHHHHHHHHHHHHHHHHHHHHHHHHHHHHHHHHHHHHHHHHHHHHHHHHHHHHHHHHHHHHHHHHHHHHHHHHHHHHHHHHHHHHHHHHHHHHHHHHH</f>
        <v>#NAME?</v>
      </c>
      <c r="D2" s="6">
        <v>220</v>
      </c>
      <c r="E2" s="6">
        <v>93</v>
      </c>
      <c r="F2" s="6">
        <v>127</v>
      </c>
      <c r="G2" s="6">
        <v>0.42272727272727301</v>
      </c>
    </row>
    <row r="3" spans="1:7" x14ac:dyDescent="0.25">
      <c r="A3" s="6">
        <v>2</v>
      </c>
      <c r="B3" s="6" t="s">
        <v>1469</v>
      </c>
      <c r="C3" s="6" t="e">
        <f>--HHHHHHHHHHHHHHHHHHHHHHHHHHHHHHHHHHHHHHHHHHHHHHHHHHHHHHHHHH-------HHHHHHHHHHHHHHHHHHHHHHH</f>
        <v>#NAME?</v>
      </c>
      <c r="D3" s="6">
        <v>90</v>
      </c>
      <c r="E3" s="6">
        <v>72</v>
      </c>
      <c r="F3" s="6">
        <v>18</v>
      </c>
      <c r="G3" s="6">
        <v>0.8</v>
      </c>
    </row>
    <row r="4" spans="1:7" x14ac:dyDescent="0.25">
      <c r="A4" s="6">
        <v>3</v>
      </c>
      <c r="B4" s="6" t="s">
        <v>1448</v>
      </c>
      <c r="C4" s="6" t="e">
        <f>--------HHHHHHHHHHHHHHHHHHHHHHHHHHHHHHHHHHHHHHHHHHHHHHHHHHHHHHHHHHHHHHHHHHHHHHHHHHHHHHHHHHHHHHHHHHHHHHHHHHHHHHHHHHHHHHHHHHHHHHHHHHHHHHHHHHHHHHHHHHHHHHHHHHHHHHHHHHHHHHHHHH</f>
        <v>#NAME?</v>
      </c>
      <c r="D4" s="6">
        <v>170</v>
      </c>
      <c r="E4" s="6">
        <v>43</v>
      </c>
      <c r="F4" s="6">
        <v>127</v>
      </c>
      <c r="G4" s="6">
        <v>0.252941176470588</v>
      </c>
    </row>
    <row r="5" spans="1:7" x14ac:dyDescent="0.25">
      <c r="A5" s="6">
        <v>4</v>
      </c>
      <c r="B5" s="6" t="s">
        <v>2094</v>
      </c>
      <c r="C5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H</f>
        <v>#NAME?</v>
      </c>
      <c r="D5" s="6">
        <v>578</v>
      </c>
      <c r="E5" s="6">
        <v>281</v>
      </c>
      <c r="F5" s="6">
        <v>297</v>
      </c>
      <c r="G5" s="6">
        <v>0.48615916955017302</v>
      </c>
    </row>
    <row r="6" spans="1:7" x14ac:dyDescent="0.25">
      <c r="A6" s="6">
        <v>5</v>
      </c>
      <c r="B6" s="6" t="s">
        <v>1293</v>
      </c>
      <c r="C6" s="6" t="e">
        <f>---------------------HHHHHHHHHHHHHHHHHHHHHHHHHHHHHHHHHHHHHHHHHHHHHHHHHHHHHHHHHHHHHHHHHHHHHHHHHHHHHHHHHHHHHHHHHHHHHHHHHH</f>
        <v>#NAME?</v>
      </c>
      <c r="D6" s="6">
        <v>119</v>
      </c>
      <c r="E6" s="6">
        <v>52</v>
      </c>
      <c r="F6" s="6">
        <v>67</v>
      </c>
      <c r="G6" s="6">
        <v>0.436974789915966</v>
      </c>
    </row>
    <row r="7" spans="1:7" x14ac:dyDescent="0.25">
      <c r="A7" s="6">
        <v>6</v>
      </c>
      <c r="B7" s="6" t="s">
        <v>1598</v>
      </c>
      <c r="C7" s="6" t="s">
        <v>1488</v>
      </c>
      <c r="D7" s="6">
        <v>878</v>
      </c>
      <c r="E7" s="6">
        <v>387</v>
      </c>
      <c r="F7" s="6">
        <v>491</v>
      </c>
      <c r="G7" s="6">
        <v>0.44077448747152598</v>
      </c>
    </row>
    <row r="8" spans="1:7" x14ac:dyDescent="0.25">
      <c r="A8" s="6">
        <v>7</v>
      </c>
      <c r="B8" s="6" t="s">
        <v>1315</v>
      </c>
      <c r="C8" s="6" t="s">
        <v>1316</v>
      </c>
      <c r="D8" s="6">
        <v>462</v>
      </c>
      <c r="E8" s="6">
        <v>316</v>
      </c>
      <c r="F8" s="6">
        <v>146</v>
      </c>
      <c r="G8" s="6">
        <v>0.68398268398268403</v>
      </c>
    </row>
    <row r="9" spans="1:7" x14ac:dyDescent="0.25">
      <c r="A9" s="6">
        <v>8</v>
      </c>
      <c r="B9" s="6" t="s">
        <v>1654</v>
      </c>
      <c r="C9" s="6" t="e">
        <f>---------------------EEEEEEEEEEEEEEEEEE-----------------------HHHHHHHHHHHHHHHHHHHHHHHH-----------------------HHHHHHHHHHHHHHHHHHHHHHHHHHHHHHHHHHHHHHHHHHHHHHHHHHHHHHHHHHHHHHHHHHHHH</f>
        <v>#NAME?</v>
      </c>
      <c r="D9" s="6">
        <v>178</v>
      </c>
      <c r="E9" s="6">
        <v>69</v>
      </c>
      <c r="F9" s="6">
        <v>109</v>
      </c>
      <c r="G9" s="6">
        <v>0.38764044943820197</v>
      </c>
    </row>
    <row r="10" spans="1:7" x14ac:dyDescent="0.25">
      <c r="A10" s="6">
        <v>9</v>
      </c>
      <c r="B10" s="6" t="s">
        <v>1989</v>
      </c>
      <c r="C10" s="6" t="s">
        <v>7</v>
      </c>
      <c r="D10" s="6">
        <v>389</v>
      </c>
      <c r="E10" s="6">
        <v>210</v>
      </c>
      <c r="F10" s="6">
        <v>179</v>
      </c>
      <c r="G10" s="6">
        <v>0.53984575835475601</v>
      </c>
    </row>
    <row r="11" spans="1:7" x14ac:dyDescent="0.25">
      <c r="A11" s="6">
        <v>10</v>
      </c>
      <c r="B11" s="6" t="s">
        <v>1900</v>
      </c>
      <c r="C11" s="6" t="s">
        <v>882</v>
      </c>
      <c r="D11" s="6">
        <v>580</v>
      </c>
      <c r="E11" s="6">
        <v>231</v>
      </c>
      <c r="F11" s="6">
        <v>349</v>
      </c>
      <c r="G11" s="6">
        <v>0.39827586206896598</v>
      </c>
    </row>
    <row r="12" spans="1:7" x14ac:dyDescent="0.25">
      <c r="A12" s="6">
        <v>11</v>
      </c>
      <c r="B12" s="6" t="s">
        <v>2196</v>
      </c>
      <c r="C12" s="6" t="e">
        <f>-------------HHHHHHHHHHHHHHHHHHHHHHHHHHHHHHHHHHHHHHHHHHHHHHHHHHHHHHHHHHHHHHHHHHHHHHHHHHHHHHHHHHHHHHHHHHHHHHHHHHHHHHHHHHHHHHHHHHHHHHHHHHHHHHHHHHHHHHHHHHHHHHHHHHHHHHHHHHHHHHHHHHHHHHHHHHHHHHHHHHHHHHHHHHHHHHHHHHHHHHHHHHHHHHHHHHHHHHH</f>
        <v>#NAME?</v>
      </c>
      <c r="D12" s="6">
        <v>228</v>
      </c>
      <c r="E12" s="6">
        <v>75</v>
      </c>
      <c r="F12" s="6">
        <v>153</v>
      </c>
      <c r="G12" s="6">
        <v>0.32894736842105299</v>
      </c>
    </row>
    <row r="13" spans="1:7" x14ac:dyDescent="0.25">
      <c r="A13" s="6">
        <v>12</v>
      </c>
      <c r="B13" s="6" t="s">
        <v>1783</v>
      </c>
      <c r="C13" s="6" t="e">
        <f>---------------HHHHHHHHHHHHHHHHHHHHHHHHHHHHHHHHHHHHHHHHHHHHHHHHHHHHHHHHHHHHHHHHHHHHHHHHHHHHHHHHHHHHHHHHHHHHHHHHHHHHHHHHHHHHHHHHHHHHHHHHHHHHHHHHHHHHHHHHHHHHHHHHHHHHHHHHHHHHHHHHHHH---------------HHHHHHHHHHHHHHHHHHHHHHHHHHHHHHHHHHHHHHHHHHHHHHHHHHHHHHHHHHHHHHHHHHHHHHHHHHHHHHHHHHHHHHHHHHHHHHHHHHHHHHHHHHHHHHHHHHHHHHHHHHHHHHHHHHHHHHHHHHHHHHHHHHHHHHHHHHHHHHHHHHHHHHHHHHHHHHHHHHH----------------------------------------------HHHHHHHHHHHHHHHHHHHHHHHHHHHHHHHHHHHHHHHHHHHHHHHHHHHHHHHHHHHHHHHHHHHHHHHHHHHHHHHHHHHHHHHHHHHHHHHHHHHHHHHHHHHHHHHHHHHHHHHHHHH</f>
        <v>#NAME?</v>
      </c>
      <c r="D13" s="6">
        <v>541</v>
      </c>
      <c r="E13" s="6">
        <v>208</v>
      </c>
      <c r="F13" s="6">
        <v>333</v>
      </c>
      <c r="G13" s="6">
        <v>0.38447319778188499</v>
      </c>
    </row>
    <row r="14" spans="1:7" x14ac:dyDescent="0.25">
      <c r="A14" s="6">
        <v>13</v>
      </c>
      <c r="B14" s="6" t="s">
        <v>2423</v>
      </c>
      <c r="C14" s="6" t="e">
        <f>--HHHHHHHHHHHHHHHHHHHHHHHHHHHHHHHHHHHHHHHHHHHHHHHHHHHHHHHHHHHHHHHHHHHHHHHHHHHHHH</f>
        <v>#NAME?</v>
      </c>
      <c r="D14" s="6">
        <v>80</v>
      </c>
      <c r="E14" s="6">
        <v>32</v>
      </c>
      <c r="F14" s="6">
        <v>48</v>
      </c>
      <c r="G14" s="6">
        <v>0.4</v>
      </c>
    </row>
    <row r="15" spans="1:7" x14ac:dyDescent="0.25">
      <c r="A15" s="6">
        <v>14</v>
      </c>
      <c r="B15" s="6" t="s">
        <v>1646</v>
      </c>
      <c r="C15" s="6" t="s">
        <v>1591</v>
      </c>
      <c r="D15" s="6">
        <v>259</v>
      </c>
      <c r="E15" s="6">
        <v>129</v>
      </c>
      <c r="F15" s="6">
        <v>130</v>
      </c>
      <c r="G15" s="6">
        <v>0.49806949806949802</v>
      </c>
    </row>
    <row r="16" spans="1:7" x14ac:dyDescent="0.25">
      <c r="A16" s="6">
        <v>15</v>
      </c>
      <c r="B16" s="6" t="s">
        <v>2266</v>
      </c>
      <c r="C16" s="6" t="e">
        <f>-------------HHHHHHHHHHHHHHHHHHHHHHHHHHHHHHHHHHHHHHHHHHHHHHHHHHHHHHHH--------------------HHHHHHHHHHHHHHHHHHHHHHHHHHHHHHHHHHHHHHHHHHHHHHHHHHHHHHHHHHHHHHHHHHHHHHHHHHHHHHHHHHHHHHHHHHHHHHHHHHHHHHHHHHHHHHHHHHHHHHHHHHHHHHHHHHHHHHHHHHHHHHHHH------------------------------------------------------HHHHHHHHHHHHHHHHHHHHHHHHHHHHHHHHH------------HHHHHHHHHHHH</f>
        <v>#NAME?</v>
      </c>
      <c r="D16" s="6">
        <v>345</v>
      </c>
      <c r="E16" s="6">
        <v>175</v>
      </c>
      <c r="F16" s="6">
        <v>170</v>
      </c>
      <c r="G16" s="6">
        <v>0.50724637681159401</v>
      </c>
    </row>
    <row r="17" spans="1:7" x14ac:dyDescent="0.25">
      <c r="A17" s="6">
        <v>16</v>
      </c>
      <c r="B17" s="6" t="s">
        <v>2229</v>
      </c>
      <c r="C17" s="6" t="s">
        <v>2230</v>
      </c>
      <c r="D17" s="6">
        <v>258</v>
      </c>
      <c r="E17" s="6">
        <v>129</v>
      </c>
      <c r="F17" s="6">
        <v>129</v>
      </c>
      <c r="G17" s="6">
        <v>0.5</v>
      </c>
    </row>
    <row r="18" spans="1:7" x14ac:dyDescent="0.25">
      <c r="A18" s="6">
        <v>17</v>
      </c>
      <c r="B18" s="6" t="s">
        <v>1863</v>
      </c>
      <c r="C18" s="6" t="e">
        <f>---------------HHHHHHHHHHHHHHHHHHHHHHHHHHHHHHHHHHHHHHHHHHHHHHHHHHHHHHHHHHHHHHHHHHHHHHHHHHHHHHHHHHHHHHHHHHHHHHHHHHHHHHHHH</f>
        <v>#NAME?</v>
      </c>
      <c r="D18" s="6">
        <v>120</v>
      </c>
      <c r="E18" s="6">
        <v>10</v>
      </c>
      <c r="F18" s="6">
        <v>110</v>
      </c>
      <c r="G18" s="6">
        <v>8.3333333333333301E-2</v>
      </c>
    </row>
    <row r="19" spans="1:7" x14ac:dyDescent="0.25">
      <c r="A19" s="6">
        <v>18</v>
      </c>
      <c r="B19" s="6" t="s">
        <v>1602</v>
      </c>
      <c r="C19" s="6" t="s">
        <v>1603</v>
      </c>
      <c r="D19" s="6">
        <v>224</v>
      </c>
      <c r="E19" s="6">
        <v>99</v>
      </c>
      <c r="F19" s="6">
        <v>125</v>
      </c>
      <c r="G19" s="6">
        <v>0.44196428571428598</v>
      </c>
    </row>
    <row r="20" spans="1:7" x14ac:dyDescent="0.25">
      <c r="A20" s="6">
        <v>19</v>
      </c>
      <c r="B20" s="6" t="s">
        <v>2371</v>
      </c>
      <c r="C20" s="6" t="e">
        <f>-----HHHHHHHHHHHHHHHHHHHHHHHHHHHHHHHHHHHHHHHHHHHHHHHHHHHHHHHHH</f>
        <v>#NAME?</v>
      </c>
      <c r="D20" s="6">
        <v>62</v>
      </c>
      <c r="E20" s="6">
        <v>40</v>
      </c>
      <c r="F20" s="6">
        <v>22</v>
      </c>
      <c r="G20" s="6">
        <v>0.64516129032258096</v>
      </c>
    </row>
    <row r="21" spans="1:7" x14ac:dyDescent="0.25">
      <c r="A21" s="6">
        <v>20</v>
      </c>
      <c r="B21" s="6" t="s">
        <v>1847</v>
      </c>
      <c r="C21" s="6" t="s">
        <v>1742</v>
      </c>
      <c r="D21" s="6">
        <v>400</v>
      </c>
      <c r="E21" s="6">
        <v>230</v>
      </c>
      <c r="F21" s="6">
        <v>170</v>
      </c>
      <c r="G21" s="6">
        <v>0.57499999999999996</v>
      </c>
    </row>
    <row r="22" spans="1:7" x14ac:dyDescent="0.25">
      <c r="A22" s="6">
        <v>21</v>
      </c>
      <c r="B22" s="6" t="s">
        <v>2205</v>
      </c>
      <c r="C22" s="6" t="e">
        <f>--------------------HHHHHHHHHHHHHHHHHHHHHHHHHHHHHHHHHHHHHHHHHHHHHHHHHHHHHHHHHHHHHHHHHHHHHHHHHHHHHHHHHHHHHHHHHHHHHHHHHHHHHHHHHHHHHHHHHHHHHHHHHHHHHHHHHHHHHHHHHHHHHHHHHHHHHHHHHHHHHH</f>
        <v>#NAME?</v>
      </c>
      <c r="D22" s="6">
        <v>178</v>
      </c>
      <c r="E22" s="6">
        <v>74</v>
      </c>
      <c r="F22" s="6">
        <v>104</v>
      </c>
      <c r="G22" s="6">
        <v>0.41573033707865198</v>
      </c>
    </row>
    <row r="23" spans="1:7" x14ac:dyDescent="0.25">
      <c r="A23" s="6">
        <v>22</v>
      </c>
      <c r="B23" s="6" t="s">
        <v>2120</v>
      </c>
      <c r="C23" s="6" t="s">
        <v>1424</v>
      </c>
      <c r="D23" s="6">
        <v>136</v>
      </c>
      <c r="E23" s="6">
        <v>46</v>
      </c>
      <c r="F23" s="6">
        <v>90</v>
      </c>
      <c r="G23" s="6">
        <v>0.33823529411764702</v>
      </c>
    </row>
    <row r="24" spans="1:7" x14ac:dyDescent="0.25">
      <c r="A24" s="6">
        <v>23</v>
      </c>
      <c r="B24" s="6" t="s">
        <v>1752</v>
      </c>
      <c r="C24" s="6" t="s">
        <v>792</v>
      </c>
      <c r="D24" s="6">
        <v>404</v>
      </c>
      <c r="E24" s="6">
        <v>139</v>
      </c>
      <c r="F24" s="6">
        <v>265</v>
      </c>
      <c r="G24" s="6">
        <v>0.34405940594059398</v>
      </c>
    </row>
    <row r="25" spans="1:7" x14ac:dyDescent="0.25">
      <c r="A25" s="6">
        <v>24</v>
      </c>
      <c r="B25" s="6" t="s">
        <v>2443</v>
      </c>
      <c r="C25" s="6" t="s">
        <v>1591</v>
      </c>
      <c r="D25" s="6">
        <v>259</v>
      </c>
      <c r="E25" s="6">
        <v>130</v>
      </c>
      <c r="F25" s="6">
        <v>129</v>
      </c>
      <c r="G25" s="6">
        <v>0.50193050193050204</v>
      </c>
    </row>
    <row r="26" spans="1:7" x14ac:dyDescent="0.25">
      <c r="A26" s="6">
        <v>25</v>
      </c>
      <c r="B26" s="6" t="s">
        <v>2220</v>
      </c>
      <c r="C26" s="6" t="s">
        <v>7</v>
      </c>
      <c r="D26" s="6">
        <v>691</v>
      </c>
      <c r="E26" s="6">
        <v>217</v>
      </c>
      <c r="F26" s="6">
        <v>474</v>
      </c>
      <c r="G26" s="6">
        <v>0.314037626628075</v>
      </c>
    </row>
    <row r="27" spans="1:7" x14ac:dyDescent="0.25">
      <c r="A27" s="6">
        <v>26</v>
      </c>
      <c r="B27" s="6" t="s">
        <v>1271</v>
      </c>
      <c r="C27" s="6" t="s">
        <v>1610</v>
      </c>
      <c r="D27" s="6">
        <v>351</v>
      </c>
      <c r="E27" s="6">
        <v>164</v>
      </c>
      <c r="F27" s="6">
        <v>187</v>
      </c>
      <c r="G27" s="6">
        <v>0.467236467236467</v>
      </c>
    </row>
    <row r="28" spans="1:7" x14ac:dyDescent="0.25">
      <c r="A28" s="6">
        <v>27</v>
      </c>
      <c r="B28" s="6" t="s">
        <v>1867</v>
      </c>
      <c r="C28" s="6" t="e">
        <f>-HHHHHHHHHHHHHHHHHHHHHHHHHHHHHHHHHHHHHHHHHHHHHHHHHHHHHHHHHHHHHHHHHHHHHHHHHHHHHHHHHHHHHHHHHHHHHHHHHHH-------HHHHHHHHHHHHHHHHHHHHHHHHHHHHHHHHHHHHH----------HHHHHHHHHHHHHHHHHHHHHHH</f>
        <v>#NAME?</v>
      </c>
      <c r="D28" s="6">
        <v>177</v>
      </c>
      <c r="E28" s="6">
        <v>80</v>
      </c>
      <c r="F28" s="6">
        <v>97</v>
      </c>
      <c r="G28" s="6">
        <v>0.451977401129944</v>
      </c>
    </row>
    <row r="29" spans="1:7" x14ac:dyDescent="0.25">
      <c r="A29" s="6">
        <v>28</v>
      </c>
      <c r="B29" s="6" t="s">
        <v>2328</v>
      </c>
      <c r="C29" s="6" t="s">
        <v>2329</v>
      </c>
      <c r="D29" s="6">
        <v>409</v>
      </c>
      <c r="E29" s="6">
        <v>162</v>
      </c>
      <c r="F29" s="6">
        <v>247</v>
      </c>
      <c r="G29" s="6">
        <v>0.39608801955990203</v>
      </c>
    </row>
    <row r="30" spans="1:7" x14ac:dyDescent="0.25">
      <c r="A30" s="6">
        <v>29</v>
      </c>
      <c r="B30" s="6" t="s">
        <v>1354</v>
      </c>
      <c r="C30" s="6" t="e">
        <f>-HHHHHHHHHHHHHHHHHHHHHHHHHHHHHHHHHHHHHHHHHHHHHHHHHHHHHHHHHHHHHHHHHHHHHHHHHHHHHHHHHHHHHHHHHHHHHHHHHHHHHHHHHHHHHHHHHHHHHHHHHHHHHH----------------HHHHHHHHHHHHHHHHHHHHHHHHHHHHHHHHHHHHHHHHHHHHHHHHHHHHHHHHHHHHHHHHHHHHHHHHHHHHHHHHHHHHHHHHHHHHHHHHHHHHHHHHHHHHHHHHHHHHHHHHHHHHHHHHHHHHHHHHHHHHHHHHHHHHHHHHHHHHHHHHHHHHHHHHHHHHHHHHHHHHHHHHHHHHHHHHHHHHHHHHHHHHHHHHHHHH----------------HHHHHHHHHHHHHHHHHHHH</f>
        <v>#NAME?</v>
      </c>
      <c r="D30" s="6">
        <v>391</v>
      </c>
      <c r="E30" s="6">
        <v>184</v>
      </c>
      <c r="F30" s="6">
        <v>207</v>
      </c>
      <c r="G30" s="6">
        <v>0.47058823529411797</v>
      </c>
    </row>
    <row r="31" spans="1:7" x14ac:dyDescent="0.25">
      <c r="A31" s="6">
        <v>30</v>
      </c>
      <c r="B31" s="6" t="s">
        <v>2066</v>
      </c>
      <c r="C31" s="6" t="e">
        <f>-------------------------------------------HHHHHHHHHHHHHHHH-------------HHHHHHHHHHHHHHHHHHHHHHHHHHHHHHHHHHHHHHHHHHHHHHHHHHHHHHHHHHHHHHHHHHHHHHHHHHHHHHHHHHHHHHHHHHHHHHHHHHHHHHHHHHHHHHHHHHHHHHHHHHHHHHHHHHHHHHHHHHHHHHHHHHHHHHHHHHHHHHHHHHHHHHHHHHHHHHHHHH</f>
        <v>#NAME?</v>
      </c>
      <c r="D31" s="6">
        <v>250</v>
      </c>
      <c r="E31" s="6">
        <v>121</v>
      </c>
      <c r="F31" s="6">
        <v>129</v>
      </c>
      <c r="G31" s="6">
        <v>0.48399999999999999</v>
      </c>
    </row>
    <row r="32" spans="1:7" x14ac:dyDescent="0.25">
      <c r="A32" s="6">
        <v>31</v>
      </c>
      <c r="B32" s="6" t="s">
        <v>2130</v>
      </c>
      <c r="C32" s="6" t="e">
        <f>-HHHHHHHHHHHHHHHHHHHHHHHHHHHHHHHHHHHHHHHHHHHHHHHHHHHHHHHHHHHHHHHHHHHHHHHHHHHHHHHHHHHHHHHHHHHHHH</f>
        <v>#NAME?</v>
      </c>
      <c r="D32" s="6">
        <v>95</v>
      </c>
      <c r="E32" s="6">
        <v>43</v>
      </c>
      <c r="F32" s="6">
        <v>52</v>
      </c>
      <c r="G32" s="6">
        <v>0.452631578947368</v>
      </c>
    </row>
    <row r="33" spans="1:7" x14ac:dyDescent="0.25">
      <c r="A33" s="6">
        <v>32</v>
      </c>
      <c r="B33" s="6" t="s">
        <v>1915</v>
      </c>
      <c r="C33" s="6" t="e">
        <f>----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HHHHHHHHHHHHHHHHHHHHHHHHHHHHHHHHHHHHHH</f>
        <v>#NAME?</v>
      </c>
      <c r="D33" s="6">
        <v>327</v>
      </c>
      <c r="E33" s="6">
        <v>163</v>
      </c>
      <c r="F33" s="6">
        <v>164</v>
      </c>
      <c r="G33" s="6">
        <v>0.49847094801223202</v>
      </c>
    </row>
    <row r="34" spans="1:7" x14ac:dyDescent="0.25">
      <c r="A34" s="6">
        <v>33</v>
      </c>
      <c r="B34" s="6" t="s">
        <v>2435</v>
      </c>
      <c r="C34" s="6" t="e">
        <f>-HHHHHHHHHHHHHHHHHHHHHHHHHHHHHHHHHHHHHHHHHHHHHHHHHHHHHHHHHHHHHHHHHHHHHHHHHHHH------------------------------HHHHHHHHHHHHHHHHHHHHHHHHHHHHHHHHHHHHHHHHHHHHHHHHHHHHHHHHHHHHHHHHHHHHHHHHHHHHHHHHHHHHHHHHHHHHHHHHHHH</f>
        <v>#NAME?</v>
      </c>
      <c r="D34" s="6">
        <v>206</v>
      </c>
      <c r="E34" s="6">
        <v>81</v>
      </c>
      <c r="F34" s="6">
        <v>125</v>
      </c>
      <c r="G34" s="6">
        <v>0.39320388349514601</v>
      </c>
    </row>
    <row r="35" spans="1:7" x14ac:dyDescent="0.25">
      <c r="A35" s="6">
        <v>34</v>
      </c>
      <c r="B35" s="6" t="s">
        <v>1427</v>
      </c>
      <c r="C35" s="6" t="s">
        <v>2217</v>
      </c>
      <c r="D35" s="6">
        <v>550</v>
      </c>
      <c r="E35" s="6">
        <v>244</v>
      </c>
      <c r="F35" s="6">
        <v>306</v>
      </c>
      <c r="G35" s="6">
        <v>0.443636363636364</v>
      </c>
    </row>
    <row r="36" spans="1:7" x14ac:dyDescent="0.25">
      <c r="A36" s="6">
        <v>35</v>
      </c>
      <c r="B36" s="6" t="s">
        <v>1272</v>
      </c>
      <c r="C36" s="6" t="e">
        <f>------HHHHHHHHHHHHHHHHHHHHHHHHHHHHHHHHHHHHHHHHHHHHHHHHHHHHHHHHHHHHHHHHHHHHHHHHHHHHHHHHHHHHHHHHHHHHHH-------------HHHHHHHHHHHHHHHHHHHHHHHHHHHHHHHHHHHHHHHHHHHHH</f>
        <v>#NAME?</v>
      </c>
      <c r="D36" s="6">
        <v>158</v>
      </c>
      <c r="E36" s="6">
        <v>67</v>
      </c>
      <c r="F36" s="6">
        <v>91</v>
      </c>
      <c r="G36" s="6">
        <v>0.424050632911392</v>
      </c>
    </row>
    <row r="37" spans="1:7" x14ac:dyDescent="0.25">
      <c r="A37" s="6">
        <v>36</v>
      </c>
      <c r="B37" s="6" t="s">
        <v>1907</v>
      </c>
      <c r="C37" s="6" t="s">
        <v>1908</v>
      </c>
      <c r="D37" s="6">
        <v>284</v>
      </c>
      <c r="E37" s="6">
        <v>139</v>
      </c>
      <c r="F37" s="6">
        <v>145</v>
      </c>
      <c r="G37" s="6">
        <v>0.48943661971830998</v>
      </c>
    </row>
    <row r="38" spans="1:7" x14ac:dyDescent="0.25">
      <c r="A38" s="6">
        <v>37</v>
      </c>
      <c r="B38" s="6" t="s">
        <v>2270</v>
      </c>
      <c r="C38" s="6" t="e">
        <f>---EEEEEEEEE-------------------HHHHHHHHHHHHHHHHHHHHHHHHHHHHHHHHHHHHHHHHHHHHHHHHHHHHHHHHHHHHHHHHHHHHHHHHHHHHHHHHHHHHHHHHHHHHHHHHHHHHHHHHHHHHHHHHHHHH</f>
        <v>#NAME?</v>
      </c>
      <c r="D38" s="6">
        <v>147</v>
      </c>
      <c r="E38" s="6">
        <v>70</v>
      </c>
      <c r="F38" s="6">
        <v>77</v>
      </c>
      <c r="G38" s="6">
        <v>0.476190476190476</v>
      </c>
    </row>
    <row r="39" spans="1:7" x14ac:dyDescent="0.25">
      <c r="A39" s="6">
        <v>38</v>
      </c>
      <c r="B39" s="6" t="s">
        <v>1483</v>
      </c>
      <c r="C39" s="6" t="s">
        <v>7</v>
      </c>
      <c r="D39" s="6">
        <v>369</v>
      </c>
      <c r="E39" s="6">
        <v>147</v>
      </c>
      <c r="F39" s="6">
        <v>222</v>
      </c>
      <c r="G39" s="6">
        <v>0.39837398373983701</v>
      </c>
    </row>
    <row r="40" spans="1:7" x14ac:dyDescent="0.25">
      <c r="A40" s="6">
        <v>39</v>
      </c>
      <c r="B40" s="6" t="s">
        <v>2438</v>
      </c>
      <c r="C40" s="6" t="e">
        <f>--HHHHHHHHHHHHHHHHHHHHHHHHHHHHHHHHHHHHHHHHHHHHHHHHHHHHHHHHHHHHHHHHHHHHHHHHHHHHHHHHHHHHHHHHHHHHHHHHHHHHHHHHHHHHHHHHHHHHHHHHHHHHHHHHHHHHHH</f>
        <v>#NAME?</v>
      </c>
      <c r="D40" s="6">
        <v>136</v>
      </c>
      <c r="E40" s="6">
        <v>61</v>
      </c>
      <c r="F40" s="6">
        <v>75</v>
      </c>
      <c r="G40" s="6">
        <v>0.44852941176470601</v>
      </c>
    </row>
    <row r="41" spans="1:7" x14ac:dyDescent="0.25">
      <c r="A41" s="6">
        <v>40</v>
      </c>
      <c r="B41" s="6" t="s">
        <v>1777</v>
      </c>
      <c r="C41" s="6" t="e">
        <f>-HHHHHHHHHHHHHHHHHHHHHHHHHHHHHHHHHHHHHHHHHHHHHHHHHHHHHHHHHHHHHHHHHHHHHHHHHHHHHHHHHHHHHHHHHHHHHHH----------------HHHHHHHHHHHHHHHHHHHHHHHHHHHHHHHHHHHHHHHHHHHHHHHHHHHHHHHHHHHHHHHHHHHHHHHHHHHHHHHHHHHHHHHHHHHHHHHH------------------------------------HHHHHHHHHHHHHHHHHHHHHHHHHHHHHHHHHHHHHHHHHHHHHHHHHHHHHHHHHHHHHHHHHHHHHH---------------------------------HHHHHHHHHHHHHHHHHHHHHHHHHHHHHHHHHHHHHHHHHHHHHHHHHHHHHHHHHHHHHHHHHHHHHHHHHH</f>
        <v>#NAME?</v>
      </c>
      <c r="D41" s="6">
        <v>421</v>
      </c>
      <c r="E41" s="6">
        <v>209</v>
      </c>
      <c r="F41" s="6">
        <v>212</v>
      </c>
      <c r="G41" s="6">
        <v>0.49643705463182902</v>
      </c>
    </row>
    <row r="42" spans="1:7" x14ac:dyDescent="0.25">
      <c r="A42" s="6">
        <v>41</v>
      </c>
      <c r="B42" s="6" t="s">
        <v>2461</v>
      </c>
      <c r="C42" s="6" t="e">
        <f>---HHHHHHHHHHHHHHHHHHHHHHHHHHHHHHHHHHHHHHHHHHHHHHHHHHHHHHHHHHHHHHHHHHHHHHHHHHHHHHHHHHHHHHHHHHHHHHHHHHHHHHHHHH</f>
        <v>#NAME?</v>
      </c>
      <c r="D42" s="6">
        <v>109</v>
      </c>
      <c r="E42" s="6">
        <v>15</v>
      </c>
      <c r="F42" s="6">
        <v>94</v>
      </c>
      <c r="G42" s="6">
        <v>0.13761467889908299</v>
      </c>
    </row>
    <row r="43" spans="1:7" x14ac:dyDescent="0.25">
      <c r="A43" s="6">
        <v>42</v>
      </c>
      <c r="B43" s="6" t="s">
        <v>2486</v>
      </c>
      <c r="C43" s="6" t="e">
        <f>---EEEEEEEEE-------------------HHHHHHHHHHHHHHHHHHHHHHHHHHHHHHHHHHHHHHHHHHHHHHHHHHHHHHHHHHHHHHHHHHHHHHHHHHHHHHHHHHHHHHHHHHHHHHHHHHHHHHHHHHHHHHHHHHHH</f>
        <v>#NAME?</v>
      </c>
      <c r="D43" s="6">
        <v>147</v>
      </c>
      <c r="E43" s="6">
        <v>72</v>
      </c>
      <c r="F43" s="6">
        <v>75</v>
      </c>
      <c r="G43" s="6">
        <v>0.48979591836734698</v>
      </c>
    </row>
    <row r="44" spans="1:7" x14ac:dyDescent="0.25">
      <c r="A44" s="6">
        <v>43</v>
      </c>
      <c r="B44" s="6" t="s">
        <v>1264</v>
      </c>
      <c r="C44" s="6" t="e">
        <f>-------HHHHHHHHHHHHHHHHHHHHHHHHHHHHHHHHHHHHHHHHHHHHHHHHHHHHHHHHHHHHHH-----------HHHHHHHHHHHHHHHHHHHHHHHHHHHHHHHHHHHHHHHHHHHHHHHHHHHHHHHHHHHHHHHHHHHHHHHHHHHHHHHHHHHHHHHHHHHHHHHHHHHHHHHHHHHHHHHHHHHHHHHHHHHHHHHHHHHHHHHHHHHHHHHHHHHHHHHH--------------------------------------HHHHHHHHHHHHHHHHHHHHHHHHHHHHHHHHHHHHHHHHHHHHHHHHHHHHHHHHHHHHHHHHHHHHHHHHHHHHHHHHHHHHHHHHHHHHHHHHHHHHHHHHHHHHHHHHHHHHHHHHHHHHHHHHHHHHHHHHHHHHHHHHHHHHHHHHHHHHHHHHHHHHHHHH</f>
        <v>#NAME?</v>
      </c>
      <c r="D44" s="6">
        <v>438</v>
      </c>
      <c r="E44" s="6">
        <v>219</v>
      </c>
      <c r="F44" s="6">
        <v>219</v>
      </c>
      <c r="G44" s="6">
        <v>0.5</v>
      </c>
    </row>
    <row r="45" spans="1:7" x14ac:dyDescent="0.25">
      <c r="A45" s="6">
        <v>44</v>
      </c>
      <c r="B45" s="6" t="s">
        <v>1268</v>
      </c>
      <c r="C45" s="6" t="s">
        <v>274</v>
      </c>
      <c r="D45" s="6">
        <v>315</v>
      </c>
      <c r="E45" s="6">
        <v>51</v>
      </c>
      <c r="F45" s="6">
        <v>264</v>
      </c>
      <c r="G45" s="6">
        <v>0.161904761904762</v>
      </c>
    </row>
    <row r="46" spans="1:7" x14ac:dyDescent="0.25">
      <c r="A46" s="6">
        <v>45</v>
      </c>
      <c r="B46" s="6" t="s">
        <v>1551</v>
      </c>
      <c r="C46" s="6" t="e">
        <f>--------HHHHHHHHHHHHHHHHHHHHHHHHHHHHHHHHHHHHHHHHHHHHHHHHHHHHHHHHHHHHHHHHHHHHHHHHHHHHHHHHHHHHHHHHHHHHHHHHHHHHHHHHHHHHHHHHHHHHHHHHHHHHHHHHHHHHHHHHHHHHHHHHHHHHHHHHHHHHHHHHHH</f>
        <v>#NAME?</v>
      </c>
      <c r="D46" s="6">
        <v>170</v>
      </c>
      <c r="E46" s="6">
        <v>43</v>
      </c>
      <c r="F46" s="6">
        <v>127</v>
      </c>
      <c r="G46" s="6">
        <v>0.252941176470588</v>
      </c>
    </row>
    <row r="47" spans="1:7" x14ac:dyDescent="0.25">
      <c r="A47" s="6">
        <v>46</v>
      </c>
      <c r="B47" s="6" t="s">
        <v>1465</v>
      </c>
      <c r="C47" s="6" t="e">
        <f>----HHHHHHHHHHHHHHHHHHHHHHHHHHHHHHHHHHHHHHHHHHHHHHHHHHHHHHHHHHHHHHHHHHHHHHHHHHHHHHHHHHHHHH</f>
        <v>#NAME?</v>
      </c>
      <c r="D47" s="6">
        <v>90</v>
      </c>
      <c r="E47" s="6">
        <v>32</v>
      </c>
      <c r="F47" s="6">
        <v>58</v>
      </c>
      <c r="G47" s="6">
        <v>0.35555555555555601</v>
      </c>
    </row>
    <row r="48" spans="1:7" x14ac:dyDescent="0.25">
      <c r="A48" s="6">
        <v>47</v>
      </c>
      <c r="B48" s="6" t="s">
        <v>2354</v>
      </c>
      <c r="C48" s="6" t="e">
        <f>-----HHHHHHHHHHHHHHHHHHHHHHHHHHHHHHHHHHHHHHHHHHHHHHHHHHHHHHHHHHHHHHHHHHHHHHHHHHHHHHHHHHHHHHHHHHHHHHHHHHHHHHHHHHHHHHHHHHHHHHHHHHHHHHHHHHHHHHHHHHHHHHHHHHHHHHHHHHHHHHHHHHHHHHHHHHHHHHHHHHHHHHHHHHHHHHHHHHHHHHHH----------------HHHHHHHHHHHHHHHHHHHHHHHHHHHHHHHHHHHHHHHHHHHHHHHHHHHHHHHHHHHHHHHHHHHHHHHHHHHH</f>
        <v>#NAME?</v>
      </c>
      <c r="D48" s="6">
        <v>297</v>
      </c>
      <c r="E48" s="6">
        <v>107</v>
      </c>
      <c r="F48" s="6">
        <v>190</v>
      </c>
      <c r="G48" s="6">
        <v>0.36026936026936002</v>
      </c>
    </row>
    <row r="49" spans="1:7" x14ac:dyDescent="0.25">
      <c r="A49" s="6">
        <v>48</v>
      </c>
      <c r="B49" s="6" t="s">
        <v>1332</v>
      </c>
      <c r="C49" s="6" t="e">
        <f>-------------------------------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49" s="6">
        <v>286</v>
      </c>
      <c r="E49" s="6">
        <v>153</v>
      </c>
      <c r="F49" s="6">
        <v>133</v>
      </c>
      <c r="G49" s="6">
        <v>0.534965034965035</v>
      </c>
    </row>
    <row r="50" spans="1:7" x14ac:dyDescent="0.25">
      <c r="A50" s="6">
        <v>49</v>
      </c>
      <c r="B50" s="6" t="s">
        <v>2030</v>
      </c>
      <c r="C50" s="6" t="s">
        <v>1630</v>
      </c>
      <c r="D50" s="6">
        <v>137</v>
      </c>
      <c r="E50" s="6">
        <v>85</v>
      </c>
      <c r="F50" s="6">
        <v>52</v>
      </c>
      <c r="G50" s="6">
        <v>0.62043795620438003</v>
      </c>
    </row>
    <row r="51" spans="1:7" x14ac:dyDescent="0.25">
      <c r="A51" s="6">
        <v>50</v>
      </c>
      <c r="B51" s="6" t="s">
        <v>1287</v>
      </c>
      <c r="C51" s="6" t="e">
        <f>-HHHHHHHHHHHHHHHHHHHHHHHHHHHHHHHHHHHHHHHHHHHHHHHHHHHHHHHHHHHHHHHHHHHHHHHHHHHHHHHHHHHHHHHHHHHHHHHHHHHHHHHHHHHHHHHHHHHHHHHHHHH</f>
        <v>#NAME?</v>
      </c>
      <c r="D51" s="6">
        <v>124</v>
      </c>
      <c r="E51" s="6">
        <v>39</v>
      </c>
      <c r="F51" s="6">
        <v>85</v>
      </c>
      <c r="G51" s="6">
        <v>0.31451612903225801</v>
      </c>
    </row>
    <row r="52" spans="1:7" x14ac:dyDescent="0.25">
      <c r="A52" s="6">
        <v>51</v>
      </c>
      <c r="B52" s="6" t="s">
        <v>1448</v>
      </c>
      <c r="C52" s="6" t="e">
        <f>--------HHHHHHHHHHHHHHHHHHHHHHHHHHHHHHHHHHHHHHHHHHHHHHHHHHHHHHHHHHHHHHHHHHHHHHHHHHHHHHHHHHHHHHHHHHHHHHHHHHHHHHHHHHHHHHHHHHHHHHHHHHHHHHHHHHHHHHHHHHHHHHHHHHHHHHHHHHHHHHHHHH</f>
        <v>#NAME?</v>
      </c>
      <c r="D52" s="6">
        <v>170</v>
      </c>
      <c r="E52" s="6">
        <v>43</v>
      </c>
      <c r="F52" s="6">
        <v>127</v>
      </c>
      <c r="G52" s="6">
        <v>0.252941176470588</v>
      </c>
    </row>
    <row r="53" spans="1:7" x14ac:dyDescent="0.25">
      <c r="A53" s="6">
        <v>52</v>
      </c>
      <c r="B53" s="6" t="s">
        <v>1815</v>
      </c>
      <c r="C53" s="6" t="e">
        <f>---HHHHHHHHHHHHHHHHHHHHHHHHHHHHHHHHHHHHHHHHHHHHHHHHHHHHHHHH----------------------------------------------EEEEEEEEEE-------HHHHHHHHHHHHHHHHHHHHHHHH------EEEEE---------------------------HHHHHHHHHHHHHHHHHHHHHHHHHHHHHHHHHHHHHHHHHHHHHHHHHHHHHHHHHHHHHHHHHHHHHHHHHHHHHHHHHHHHHHHHHHHHHHHHHHHHHHHHHHHHHHHHHHHHHHHHHHHHHHHHHHHHHHHHHHHHHHHHHHHHHH-------------------HHHHHHHHHHHHHHHHHHHHHHHHHHHHHHHHHHHHHHHHHH--------------HHHHHHHHHHH</f>
        <v>#NAME?</v>
      </c>
      <c r="D53" s="6">
        <v>420</v>
      </c>
      <c r="E53" s="6">
        <v>268</v>
      </c>
      <c r="F53" s="6">
        <v>152</v>
      </c>
      <c r="G53" s="6">
        <v>0.63809523809523805</v>
      </c>
    </row>
    <row r="54" spans="1:7" x14ac:dyDescent="0.25">
      <c r="A54" s="6">
        <v>53</v>
      </c>
      <c r="B54" s="6" t="s">
        <v>1420</v>
      </c>
      <c r="C54" s="6" t="e">
        <f>----------------------------------------------------HHHHHHHHHHHHHHHHHHHHHHHHHHHHHHHHHHHHHHHHHHHHHHHHHHHHH--------------------------HHHHHHHHHHHHHHHHHHHHHHHHH</f>
        <v>#NAME?</v>
      </c>
      <c r="D54" s="6">
        <v>156</v>
      </c>
      <c r="E54" s="6">
        <v>58</v>
      </c>
      <c r="F54" s="6">
        <v>98</v>
      </c>
      <c r="G54" s="6">
        <v>0.37179487179487197</v>
      </c>
    </row>
    <row r="55" spans="1:7" x14ac:dyDescent="0.25">
      <c r="A55" s="6">
        <v>54</v>
      </c>
      <c r="B55" s="6" t="s">
        <v>1830</v>
      </c>
      <c r="C55" s="6" t="e">
        <f>-HHHHHHHHHHHHHHHHHHHHHHHHHHHHHHHHHHHH-------------------HHHHHHHHHHHHHHHHHHHHHHHHHHHHHHHHHHHHHHHHHHHHHHHHHHHHHHHHHHHHHHHHHHHHHHHHHHHHHHHHHHHHHHHHHHHHHHHHHHHHHHHHHHHHHHHHHHHHHHHHHHHHHHHHHHHHHHHHHHHHHHHHHHHHHHH-------------------EEEEE--------------------------------------HHHHHHHHHHHHHHHHHHHHHHHHHHHHHHHHHHHHHHHHHHHHHHHHHHHHHHHHHHHHHHHHHHHHHHHHHHHHHHHHHHHHHHHHHHHHHHHHHHHHHHHHHHHHHHHHHHHHHHHHHHHHHHHHHHHHHHHHHHHHHHHHHHHHHHHHHHH------------------HHHHHHHHHHHHHHHHHHHHHHHHHHHHHHHHHHHHHHHHHHHHHHHHHHHHHHHHHHHHHHHHHHHHHHHHHHHHHHHHHHHHHHH</f>
        <v>#NAME?</v>
      </c>
      <c r="D55" s="6">
        <v>529</v>
      </c>
      <c r="E55" s="6">
        <v>209</v>
      </c>
      <c r="F55" s="6">
        <v>320</v>
      </c>
      <c r="G55" s="6">
        <v>0.395085066162571</v>
      </c>
    </row>
    <row r="56" spans="1:7" x14ac:dyDescent="0.25">
      <c r="A56" s="6">
        <v>55</v>
      </c>
      <c r="B56" s="6" t="s">
        <v>1580</v>
      </c>
      <c r="C56" s="6" t="e">
        <f>-----HHHHHHHHHHHHHHHHHHHHHHHHHHHHHHHHHHHHHHHHHHHHHHHHHHHHHHHHHHHHHHHHHHHHHHHHHHHHHHHHHHHHHHHHHHHHHHHHHHHHHHHHHHHHHHHHHHHHHHHHHHHHHHHHHHHHHHHHHHHHHHHHHHHH-------------HHHHHHHHHHHHHHHHHHHHHHHHHHHHHHHHHHHHHHHHHHHHHHH----------------------------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56" s="6">
        <v>481</v>
      </c>
      <c r="E56" s="6">
        <v>283</v>
      </c>
      <c r="F56" s="6">
        <v>198</v>
      </c>
      <c r="G56" s="6">
        <v>0.588357588357588</v>
      </c>
    </row>
    <row r="57" spans="1:7" x14ac:dyDescent="0.25">
      <c r="A57" s="6">
        <v>56</v>
      </c>
      <c r="B57" s="6" t="s">
        <v>2367</v>
      </c>
      <c r="C57" s="6" t="e">
        <f>---------------------EEEEEEEEEEEEEEEEEE-----------------------HHHHHHHHHHHHHHHHHHHHHHHH-----------------------HHHHHHHHHHHHHHHHHHHHHHHHHHHHHHHHHHHHHHHHHHHHHHHHHHHHHHHHHHHHHHHHHHHHH</f>
        <v>#NAME?</v>
      </c>
      <c r="D57" s="6">
        <v>178</v>
      </c>
      <c r="E57" s="6">
        <v>70</v>
      </c>
      <c r="F57" s="6">
        <v>108</v>
      </c>
      <c r="G57" s="6">
        <v>0.39325842696629199</v>
      </c>
    </row>
    <row r="58" spans="1:7" x14ac:dyDescent="0.25">
      <c r="A58" s="6">
        <v>57</v>
      </c>
      <c r="B58" s="6" t="s">
        <v>1522</v>
      </c>
      <c r="C58" s="6" t="e">
        <f>-HHHHHHHHHHHHHHHHHHHHHHHHHHHHHHHH--------------------------------HHHHHHHHH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HHHHHHHHHHHHHHHHHHHHHHHHHHHHHHHHHHHHHHH</f>
        <v>#NAME?</v>
      </c>
      <c r="D58" s="6">
        <v>443</v>
      </c>
      <c r="E58" s="6">
        <v>196</v>
      </c>
      <c r="F58" s="6">
        <v>247</v>
      </c>
      <c r="G58" s="6">
        <v>0.44243792325056402</v>
      </c>
    </row>
    <row r="59" spans="1:7" x14ac:dyDescent="0.25">
      <c r="A59" s="6">
        <v>58</v>
      </c>
      <c r="B59" s="6" t="s">
        <v>2042</v>
      </c>
      <c r="C59" s="6" t="e">
        <f>-EEEEEEEEEEEEE-----------HHHHHHHHHHHHHHHHHHHHHHHHHHHHHHHHHHHHHHHHHHHHHHHHHHHHHHHHHHHHHHHHHHHHHHHHHHHHHHHHHHHHHHHHHHHHHHHHHHHHHHHHHHHHHHHHHHHHHHHHHHHHHHHHHHHHHHHHHHHHHHHHHHHHHHHHHHHHHHHHHHHHHHHHHHHHHHHHHHHHHHHHHHHHHHHHHHHHHHHHHHHHHHHHHHHHHHHHHHHHHHHHHHHH</f>
        <v>#NAME?</v>
      </c>
      <c r="D59" s="6">
        <v>253</v>
      </c>
      <c r="E59" s="6">
        <v>156</v>
      </c>
      <c r="F59" s="6">
        <v>97</v>
      </c>
      <c r="G59" s="6">
        <v>0.61660079051383399</v>
      </c>
    </row>
    <row r="60" spans="1:7" x14ac:dyDescent="0.25">
      <c r="A60" s="6">
        <v>59</v>
      </c>
      <c r="B60" s="6" t="s">
        <v>1284</v>
      </c>
      <c r="C60" s="6" t="s">
        <v>1285</v>
      </c>
      <c r="D60" s="6">
        <v>381</v>
      </c>
      <c r="E60" s="6">
        <v>148</v>
      </c>
      <c r="F60" s="6">
        <v>233</v>
      </c>
      <c r="G60" s="6">
        <v>0.38845144356955402</v>
      </c>
    </row>
    <row r="61" spans="1:7" x14ac:dyDescent="0.25">
      <c r="A61" s="6">
        <v>60</v>
      </c>
      <c r="B61" s="6" t="s">
        <v>1839</v>
      </c>
      <c r="C61" s="6" t="s">
        <v>2543</v>
      </c>
      <c r="D61" s="6">
        <v>97</v>
      </c>
      <c r="E61" s="6">
        <v>42</v>
      </c>
      <c r="F61" s="6">
        <v>55</v>
      </c>
      <c r="G61" s="6">
        <v>0.43298969072165</v>
      </c>
    </row>
    <row r="62" spans="1:7" x14ac:dyDescent="0.25">
      <c r="A62" s="6">
        <v>61</v>
      </c>
      <c r="B62" s="6" t="s">
        <v>1448</v>
      </c>
      <c r="C62" s="6" t="e">
        <f>--------HHHHHHHHHHHHHHHHHHHHHHHHHHHHHHHHHHHHHHHHHHHHHHHHHHHHHHHHHHHHHHHHHHHHHHHHHHHHHHHHHHHHHHHHHHHHHHHHHHHHHHHHHHHHHHHHHHHHHHHHHHHHHHHHHHHHHHHHHHHHHHHHHHHHHHHHHHHHHHHHHH</f>
        <v>#NAME?</v>
      </c>
      <c r="D62" s="6">
        <v>170</v>
      </c>
      <c r="E62" s="6">
        <v>43</v>
      </c>
      <c r="F62" s="6">
        <v>127</v>
      </c>
      <c r="G62" s="6">
        <v>0.252941176470588</v>
      </c>
    </row>
    <row r="63" spans="1:7" x14ac:dyDescent="0.25">
      <c r="A63" s="6">
        <v>62</v>
      </c>
      <c r="B63" s="6" t="s">
        <v>1537</v>
      </c>
      <c r="C63" s="6" t="s">
        <v>7</v>
      </c>
      <c r="D63" s="6">
        <v>691</v>
      </c>
      <c r="E63" s="6">
        <v>217</v>
      </c>
      <c r="F63" s="6">
        <v>474</v>
      </c>
      <c r="G63" s="6">
        <v>0.314037626628075</v>
      </c>
    </row>
    <row r="64" spans="1:7" x14ac:dyDescent="0.25">
      <c r="A64" s="6">
        <v>63</v>
      </c>
      <c r="B64" s="6" t="s">
        <v>1492</v>
      </c>
      <c r="C64" s="6" t="e">
        <f>---------------------------------HHHHHHHHHHHHHHHHHHHHHHHHHHHHHHHHHHHHHHHHHHHHHHHHHHHHHHHHHHHHHHHHHHHHHHHHHHHHHHHHHHHHHHHHH---------------------------------------HHHHHHHHHHHHH-----------------HHHHHHHHHHHHHHHH</f>
        <v>#NAME?</v>
      </c>
      <c r="D64" s="6">
        <v>207</v>
      </c>
      <c r="E64" s="6">
        <v>100</v>
      </c>
      <c r="F64" s="6">
        <v>107</v>
      </c>
      <c r="G64" s="6">
        <v>0.48309178743961401</v>
      </c>
    </row>
    <row r="65" spans="1:7" x14ac:dyDescent="0.25">
      <c r="A65" s="6">
        <v>64</v>
      </c>
      <c r="B65" s="6" t="s">
        <v>2335</v>
      </c>
      <c r="C65" s="6" t="e">
        <f>---HHHHHHHHHHHHHHHHHHHHHHHHHHHHHHHHHHHHHHHHHHHHHHHHHHHHHHHHHHHHHHHHHHHHHHHHHHHHHHHHHHHHHHHHHHHHHHHHHHHHHHHHHHHHHHHHHHHHHHHHHHHHHHHHHHHHHHHHHHHHHHHHHHHHHHHHHHHHHHHHHHHHHHHHHHHHHHHHHHH</f>
        <v>#NAME?</v>
      </c>
      <c r="D65" s="6">
        <v>182</v>
      </c>
      <c r="E65" s="6">
        <v>45</v>
      </c>
      <c r="F65" s="6">
        <v>137</v>
      </c>
      <c r="G65" s="6">
        <v>0.24725274725274701</v>
      </c>
    </row>
    <row r="66" spans="1:7" x14ac:dyDescent="0.25">
      <c r="A66" s="6">
        <v>65</v>
      </c>
      <c r="B66" s="6" t="s">
        <v>1585</v>
      </c>
      <c r="C66" s="6" t="s">
        <v>1586</v>
      </c>
      <c r="D66" s="6">
        <v>666</v>
      </c>
      <c r="E66" s="6">
        <v>295</v>
      </c>
      <c r="F66" s="6">
        <v>371</v>
      </c>
      <c r="G66" s="6">
        <v>0.44294294294294301</v>
      </c>
    </row>
    <row r="67" spans="1:7" x14ac:dyDescent="0.25">
      <c r="A67" s="6">
        <v>66</v>
      </c>
      <c r="B67" s="6" t="s">
        <v>2265</v>
      </c>
      <c r="C67" s="6" t="e">
        <f>---HHHHHHHHHHHHHHHHHHHHHHHHHHHHHHHHHHHHHHHHHHHHHHHHHHHHHHHHHHHHHHHHHHHHHHHHHHHHHHHHHHHHHHHHHHHHHHHHHHHHHHHHHHHHHHHHHHHHHHHHHHHHHHHHHHHHHHHHHHHHHHHHHHHHHHHH-----------------------------HHHHHHHHHHHHHHHHHHHHHHHHHHHHHHHHHHHHHHHHHHHHHHHHHHHHHHHHHHHHHHHHHHHHHHHHHHHHHHHHHHHHHHHHHHHHHHHHHHHHHHHHHHHHHHHHHHHHHHHHHHHHHHHHHHHHHHHHHH</f>
        <v>#NAME?</v>
      </c>
      <c r="D67" s="6">
        <v>322</v>
      </c>
      <c r="E67" s="6">
        <v>124</v>
      </c>
      <c r="F67" s="6">
        <v>198</v>
      </c>
      <c r="G67" s="6">
        <v>0.38509316770186303</v>
      </c>
    </row>
    <row r="68" spans="1:7" x14ac:dyDescent="0.25">
      <c r="A68" s="6">
        <v>67</v>
      </c>
      <c r="B68" s="6" t="s">
        <v>1916</v>
      </c>
      <c r="C68" s="6" t="e">
        <f>-HHHHHHHHHHHHHHHHHHHHHHHHHHHHHHHHHHHHHHHHHHHHHHHHHHHHHHHHHHHHHHHHHHHHHHHHHH</f>
        <v>#NAME?</v>
      </c>
      <c r="D68" s="6">
        <v>75</v>
      </c>
      <c r="E68" s="6">
        <v>33</v>
      </c>
      <c r="F68" s="6">
        <v>42</v>
      </c>
      <c r="G68" s="6">
        <v>0.44</v>
      </c>
    </row>
    <row r="69" spans="1:7" x14ac:dyDescent="0.25">
      <c r="A69" s="6">
        <v>68</v>
      </c>
      <c r="B69" s="6" t="s">
        <v>1513</v>
      </c>
      <c r="C69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69" s="6">
        <v>254</v>
      </c>
      <c r="E69" s="6">
        <v>97</v>
      </c>
      <c r="F69" s="6">
        <v>157</v>
      </c>
      <c r="G69" s="6">
        <v>0.38188976377952799</v>
      </c>
    </row>
    <row r="70" spans="1:7" x14ac:dyDescent="0.25">
      <c r="A70" s="6">
        <v>69</v>
      </c>
      <c r="B70" s="6" t="s">
        <v>1844</v>
      </c>
      <c r="C70" s="6" t="e">
        <f>------HHHHHHHHHHHHHHHHHHHHHHHHHHHHHHHHHHHHHHHHHHHHHHHHHHHHHHHHHHHHHHHHHHHHHHHHHHHHHHHHH</f>
        <v>#NAME?</v>
      </c>
      <c r="D70" s="6">
        <v>87</v>
      </c>
      <c r="E70" s="6">
        <v>36</v>
      </c>
      <c r="F70" s="6">
        <v>51</v>
      </c>
      <c r="G70" s="6">
        <v>0.41379310344827602</v>
      </c>
    </row>
    <row r="71" spans="1:7" x14ac:dyDescent="0.25">
      <c r="A71" s="6">
        <v>70</v>
      </c>
      <c r="B71" s="6" t="s">
        <v>1955</v>
      </c>
      <c r="C71" s="6" t="e">
        <f>--HHHHHHHHHHHHHHHHHHHHHHHHHHHHHHHHHHHHHHHHHHHHHHHHHHHHHHHHHH-------HHHHHHHHHHHHHHHHHHHHHHH</f>
        <v>#NAME?</v>
      </c>
      <c r="D71" s="6">
        <v>90</v>
      </c>
      <c r="E71" s="6">
        <v>77</v>
      </c>
      <c r="F71" s="6">
        <v>13</v>
      </c>
      <c r="G71" s="6">
        <v>0.85555555555555596</v>
      </c>
    </row>
    <row r="72" spans="1:7" x14ac:dyDescent="0.25">
      <c r="A72" s="6">
        <v>71</v>
      </c>
      <c r="B72" s="6" t="s">
        <v>1415</v>
      </c>
      <c r="C72" s="6" t="e">
        <f>---HHHHHHHHHHHHHHHHHHHHHHHHHHH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HH</f>
        <v>#NAME?</v>
      </c>
      <c r="D72" s="6">
        <v>339</v>
      </c>
      <c r="E72" s="6">
        <v>204</v>
      </c>
      <c r="F72" s="6">
        <v>135</v>
      </c>
      <c r="G72" s="6">
        <v>0.60176991150442505</v>
      </c>
    </row>
    <row r="73" spans="1:7" x14ac:dyDescent="0.25">
      <c r="A73" s="6">
        <v>72</v>
      </c>
      <c r="B73" s="6" t="s">
        <v>1574</v>
      </c>
      <c r="C73" s="6" t="s">
        <v>539</v>
      </c>
      <c r="D73" s="6">
        <v>276</v>
      </c>
      <c r="E73" s="6">
        <v>119</v>
      </c>
      <c r="F73" s="6">
        <v>157</v>
      </c>
      <c r="G73" s="6">
        <v>0.43115942028985499</v>
      </c>
    </row>
    <row r="74" spans="1:7" x14ac:dyDescent="0.25">
      <c r="A74" s="6">
        <v>73</v>
      </c>
      <c r="B74" s="6" t="s">
        <v>2325</v>
      </c>
      <c r="C74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</f>
        <v>#NAME?</v>
      </c>
      <c r="D74" s="6">
        <v>577</v>
      </c>
      <c r="E74" s="6">
        <v>283</v>
      </c>
      <c r="F74" s="6">
        <v>294</v>
      </c>
      <c r="G74" s="6">
        <v>0.49046793760831903</v>
      </c>
    </row>
    <row r="75" spans="1:7" x14ac:dyDescent="0.25">
      <c r="A75" s="6">
        <v>74</v>
      </c>
      <c r="B75" s="6" t="s">
        <v>2183</v>
      </c>
      <c r="C75" s="6" t="s">
        <v>2147</v>
      </c>
      <c r="D75" s="6">
        <v>421</v>
      </c>
      <c r="E75" s="6">
        <v>212</v>
      </c>
      <c r="F75" s="6">
        <v>209</v>
      </c>
      <c r="G75" s="6">
        <v>0.50356294536817103</v>
      </c>
    </row>
    <row r="76" spans="1:7" x14ac:dyDescent="0.25">
      <c r="A76" s="6">
        <v>75</v>
      </c>
      <c r="B76" s="6" t="s">
        <v>1759</v>
      </c>
      <c r="C76" s="6" t="e">
        <f>--------------HHHHHHHHHHHHHHHHHHHHHHHHHHHHHHHHHHHHHHHHHHHHHHHHHHHHHHHHHHHHHHHHHHHHHHHHHHHHHHHHHHHHHHHHHHHHHHHHHHHHHHHHHHHHHHHHHHHHHHHHHHHHHHHHHHHHHHHHHHHHHHHHHHHHHHHHHHHHHHHHHHHHHHHHHHHHHHHHHHHHHHHHHHHHHHHHHHHHHHHHHHHHHHHHHHHHHHHHHHHHHHHHHHHHHHH-------------------------------HHHHHHHHHHHHHHHHHHHHHHHHHHHHHHHHHHHHHHHHHHHHHHHHHHHHHHHHHHHHHHHHHHHHHHHHHHHHHHHHHHHHHHHHHHHHHHHHHHHHHHHHHHHHHHHHHHHHHHHHHHHH</f>
        <v>#NAME?</v>
      </c>
      <c r="D76" s="6">
        <v>400</v>
      </c>
      <c r="E76" s="6">
        <v>176</v>
      </c>
      <c r="F76" s="6">
        <v>224</v>
      </c>
      <c r="G76" s="6">
        <v>0.44</v>
      </c>
    </row>
    <row r="77" spans="1:7" x14ac:dyDescent="0.25">
      <c r="A77" s="6">
        <v>76</v>
      </c>
      <c r="B77" s="6" t="s">
        <v>1594</v>
      </c>
      <c r="C77" s="6" t="e">
        <f>-HHHHHHHHHHHHHHHHHHHHHHHHHHHHHHHH--------------------------------HHHHHHHHH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HHHHHHHHHHHHHHHHHHHHHHHHHHHHHHHHHHHHHHH</f>
        <v>#NAME?</v>
      </c>
      <c r="D77" s="6">
        <v>443</v>
      </c>
      <c r="E77" s="6">
        <v>196</v>
      </c>
      <c r="F77" s="6">
        <v>247</v>
      </c>
      <c r="G77" s="6">
        <v>0.44243792325056402</v>
      </c>
    </row>
    <row r="78" spans="1:7" x14ac:dyDescent="0.25">
      <c r="A78" s="6">
        <v>77</v>
      </c>
      <c r="B78" s="6" t="s">
        <v>1950</v>
      </c>
      <c r="C78" s="6" t="e">
        <f>--------HHHHHHHHHHHHHHHHHHHHHHHHHHHHHHHHHHHHHHHHHHHHHHHHHHHHHHHHHHHHHHHHHHHHH</f>
        <v>#NAME?</v>
      </c>
      <c r="D78" s="6">
        <v>77</v>
      </c>
      <c r="E78" s="6">
        <v>36</v>
      </c>
      <c r="F78" s="6">
        <v>41</v>
      </c>
      <c r="G78" s="6">
        <v>0.46753246753246802</v>
      </c>
    </row>
    <row r="79" spans="1:7" x14ac:dyDescent="0.25">
      <c r="A79" s="6">
        <v>78</v>
      </c>
      <c r="B79" s="6" t="s">
        <v>1372</v>
      </c>
      <c r="C79" s="6" t="s">
        <v>59</v>
      </c>
      <c r="D79" s="6">
        <v>329</v>
      </c>
      <c r="E79" s="6">
        <v>160</v>
      </c>
      <c r="F79" s="6">
        <v>169</v>
      </c>
      <c r="G79" s="6">
        <v>0.48632218844984798</v>
      </c>
    </row>
    <row r="80" spans="1:7" x14ac:dyDescent="0.25">
      <c r="A80" s="6">
        <v>79</v>
      </c>
      <c r="B80" s="6" t="s">
        <v>1936</v>
      </c>
      <c r="C80" s="6" t="e">
        <f>-HHHHHHHHHHHHHHHHHHHHHHHHHHHHHHHHHHHHHHHHHHHHHHHHHHHHHHHHHHHHHHHHH----------HHHHHHHHHHHHHHHHHHHHHHHHHHHHHHHHHHHHHHHHHHHHHHHHHHHHH--------------------------HHHHHHHHHHHHHHHHHHHHHHHHHHHHHHHHHHHHHHHHHHHHHHHHHHHHHHHHHHHHHHHHHHHHHHHHHHHHHHHHHHHHHHHHHHHHHHHHHHHHHHHHHHHHHHHHHHHHHHHHHHHHHHHHHHHHHHHHHHHHHHHHHHHHHHHHHHHHHHHHHHHHHHHHHHHHHHHHHHHHHHH----------------EEEEEEE----HHHHHHHHHHHHHHHHHHHHHHHHHHHHH</f>
        <v>#NAME?</v>
      </c>
      <c r="D80" s="6">
        <v>394</v>
      </c>
      <c r="E80" s="6">
        <v>197</v>
      </c>
      <c r="F80" s="6">
        <v>197</v>
      </c>
      <c r="G80" s="6">
        <v>0.5</v>
      </c>
    </row>
    <row r="81" spans="1:7" x14ac:dyDescent="0.25">
      <c r="A81" s="6">
        <v>80</v>
      </c>
      <c r="B81" s="6" t="s">
        <v>1682</v>
      </c>
      <c r="C81" s="6" t="s">
        <v>59</v>
      </c>
      <c r="D81" s="6">
        <v>568</v>
      </c>
      <c r="E81" s="6">
        <v>388</v>
      </c>
      <c r="F81" s="6">
        <v>180</v>
      </c>
      <c r="G81" s="6">
        <v>0.68309859154929597</v>
      </c>
    </row>
    <row r="82" spans="1:7" x14ac:dyDescent="0.25">
      <c r="A82" s="6">
        <v>81</v>
      </c>
      <c r="B82" s="6" t="s">
        <v>2251</v>
      </c>
      <c r="C82" s="6" t="e">
        <f>--HHHHHHHHHHHHHHHHHHHHHHHHHHHHHHHHHHHHHHHHHHHHHHHHHHHHHHHHHHHHHHHHHHHHHHHHHHHHHHHHHHHHHHH</f>
        <v>#NAME?</v>
      </c>
      <c r="D82" s="6">
        <v>89</v>
      </c>
      <c r="E82" s="6">
        <v>28</v>
      </c>
      <c r="F82" s="6">
        <v>61</v>
      </c>
      <c r="G82" s="6">
        <v>0.31460674157303398</v>
      </c>
    </row>
    <row r="83" spans="1:7" x14ac:dyDescent="0.25">
      <c r="A83" s="6">
        <v>82</v>
      </c>
      <c r="B83" s="6" t="s">
        <v>1267</v>
      </c>
      <c r="C83" s="6" t="e">
        <f>-HHHHHHHHHHHHHHHHHHHHHHHHHHHHHHHHHHHHHHHHHHHHHHHHHHHHHHHHHHHHHHHHHHHHHHHHHHHHHHHHHHHHHHHHHHHHHHHHHHHH</f>
        <v>#NAME?</v>
      </c>
      <c r="D83" s="6">
        <v>101</v>
      </c>
      <c r="E83" s="6">
        <v>29</v>
      </c>
      <c r="F83" s="6">
        <v>72</v>
      </c>
      <c r="G83" s="6">
        <v>0.287128712871287</v>
      </c>
    </row>
    <row r="84" spans="1:7" x14ac:dyDescent="0.25">
      <c r="A84" s="6">
        <v>83</v>
      </c>
      <c r="B84" s="6" t="s">
        <v>1347</v>
      </c>
      <c r="C84" s="6" t="s">
        <v>1343</v>
      </c>
      <c r="D84" s="6">
        <v>249</v>
      </c>
      <c r="E84" s="6">
        <v>121</v>
      </c>
      <c r="F84" s="6">
        <v>128</v>
      </c>
      <c r="G84" s="6">
        <v>0.48594377510040199</v>
      </c>
    </row>
    <row r="85" spans="1:7" x14ac:dyDescent="0.25">
      <c r="A85" s="6">
        <v>84</v>
      </c>
      <c r="B85" s="6" t="s">
        <v>1429</v>
      </c>
      <c r="C85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85" s="6">
        <v>439</v>
      </c>
      <c r="E85" s="6">
        <v>131</v>
      </c>
      <c r="F85" s="6">
        <v>308</v>
      </c>
      <c r="G85" s="6">
        <v>0.298405466970387</v>
      </c>
    </row>
    <row r="86" spans="1:7" x14ac:dyDescent="0.25">
      <c r="A86" s="6">
        <v>85</v>
      </c>
      <c r="B86" s="6" t="s">
        <v>2485</v>
      </c>
      <c r="C86" s="6" t="e">
        <f>---------------------EEEEEEEEEEEEEEEEEE-----------------------HHHHHHHHHHHHHHHHHHHHHHHH-----------------------HHHHHHHHHHHHHHHHHHHHHHHHHHHHHHHHHHHHHHHHHHHHHHHHHHHHHHHHHHHHHHHHHHHHH</f>
        <v>#NAME?</v>
      </c>
      <c r="D86" s="6">
        <v>178</v>
      </c>
      <c r="E86" s="6">
        <v>67</v>
      </c>
      <c r="F86" s="6">
        <v>111</v>
      </c>
      <c r="G86" s="6">
        <v>0.376404494382022</v>
      </c>
    </row>
    <row r="87" spans="1:7" x14ac:dyDescent="0.25">
      <c r="A87" s="6">
        <v>86</v>
      </c>
      <c r="B87" s="6" t="s">
        <v>1370</v>
      </c>
      <c r="C87" s="6" t="s">
        <v>1371</v>
      </c>
      <c r="D87" s="6">
        <v>37</v>
      </c>
      <c r="E87" s="6">
        <v>15</v>
      </c>
      <c r="F87" s="6">
        <v>22</v>
      </c>
      <c r="G87" s="6">
        <v>0.40540540540540498</v>
      </c>
    </row>
    <row r="88" spans="1:7" x14ac:dyDescent="0.25">
      <c r="A88" s="6">
        <v>87</v>
      </c>
      <c r="B88" s="6" t="s">
        <v>1374</v>
      </c>
      <c r="C88" s="6" t="e">
        <f>---EEEE------HHHHHHHHHHHHHHHHH-------------------------HHHHHHHHHHHHHHHHHHHHHHHHHHHHHHHHHHHHHHHHHHHHHHHHH-------------------------------------------------------HHHHHHHHHHHHHHHHHHHHH</f>
        <v>#NAME?</v>
      </c>
      <c r="D88" s="6">
        <v>180</v>
      </c>
      <c r="E88" s="6">
        <v>94</v>
      </c>
      <c r="F88" s="6">
        <v>86</v>
      </c>
      <c r="G88" s="6">
        <v>0.52222222222222203</v>
      </c>
    </row>
    <row r="89" spans="1:7" x14ac:dyDescent="0.25">
      <c r="A89" s="6">
        <v>88</v>
      </c>
      <c r="B89" s="6" t="s">
        <v>1966</v>
      </c>
      <c r="C89" s="6" t="e">
        <f>--HHHHHHHHHHHHHHHHHHHHHHHHHHHHHHHHHHHHHHHHHHHHHHHHHHHHHHHHHHHHHHHHHHHHH</f>
        <v>#NAME?</v>
      </c>
      <c r="D89" s="6">
        <v>71</v>
      </c>
      <c r="E89" s="6">
        <v>12</v>
      </c>
      <c r="F89" s="6">
        <v>59</v>
      </c>
      <c r="G89" s="6">
        <v>0.169014084507042</v>
      </c>
    </row>
    <row r="90" spans="1:7" x14ac:dyDescent="0.25">
      <c r="A90" s="6">
        <v>89</v>
      </c>
      <c r="B90" s="6" t="s">
        <v>1862</v>
      </c>
      <c r="C90" s="6" t="e">
        <f>-HHHHHHHHHHHHHHHHHHHHHHHHHHHHHHHHHHHHHHHHHHHHHHHHHHHHHHHHHHHHHHHHHHHHHHHHHHHHHHHHHHHHHHHHHHHHHHHHHHHHHHHHHHHHHHHHHHHHHHHHHHHHHHHHHHHHHHHHHHHHHHHHHHHHHHHHHHHHHHHHHHHHHHHHHHHHHHHHHHHHHHHHHHHHHHHHHHHHHHHHHHHHHHHHHHHHHHHHHHHHHHHHHHHHHHHHHHHHHHHHHHH-----------------------------------------HHHHHHHHHHHHHHHHH-------EE</f>
        <v>#NAME?</v>
      </c>
      <c r="D90" s="6">
        <v>311</v>
      </c>
      <c r="E90" s="6">
        <v>132</v>
      </c>
      <c r="F90" s="6">
        <v>179</v>
      </c>
      <c r="G90" s="6">
        <v>0.42443729903536997</v>
      </c>
    </row>
    <row r="91" spans="1:7" x14ac:dyDescent="0.25">
      <c r="A91" s="6">
        <v>90</v>
      </c>
      <c r="B91" s="6" t="s">
        <v>1807</v>
      </c>
      <c r="C91" s="6" t="e">
        <f>-HHHHHHHHHHHHHHHHHHHHHHHHHHHHHHHHHHHHHHHHHHHHHHHHHHHHHHHHHHHHHHHHHHHHHHHHHHHHHHHHHHHHHHHHHHHHHHHHHHHHHHHHHHHHHHHHHHHHHHHHHHHHHHHHHHHHHHHHHHHHHHHHHHHHHHHHHHHHHHHHHHHHHHHHHHHHHHHH</f>
        <v>#NAME?</v>
      </c>
      <c r="D91" s="6">
        <v>177</v>
      </c>
      <c r="E91" s="6">
        <v>79</v>
      </c>
      <c r="F91" s="6">
        <v>98</v>
      </c>
      <c r="G91" s="6">
        <v>0.44632768361581898</v>
      </c>
    </row>
    <row r="92" spans="1:7" x14ac:dyDescent="0.25">
      <c r="A92" s="6">
        <v>91</v>
      </c>
      <c r="B92" s="6" t="s">
        <v>1819</v>
      </c>
      <c r="C92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92" s="6">
        <v>516</v>
      </c>
      <c r="E92" s="6">
        <v>236</v>
      </c>
      <c r="F92" s="6">
        <v>280</v>
      </c>
      <c r="G92" s="6">
        <v>0.45736434108527102</v>
      </c>
    </row>
    <row r="93" spans="1:7" x14ac:dyDescent="0.25">
      <c r="A93" s="6">
        <v>92</v>
      </c>
      <c r="B93" s="6" t="s">
        <v>1692</v>
      </c>
      <c r="C93" s="6" t="s">
        <v>59</v>
      </c>
      <c r="D93" s="6">
        <v>568</v>
      </c>
      <c r="E93" s="6">
        <v>381</v>
      </c>
      <c r="F93" s="6">
        <v>187</v>
      </c>
      <c r="G93" s="6">
        <v>0.67077464788732399</v>
      </c>
    </row>
    <row r="94" spans="1:7" x14ac:dyDescent="0.25">
      <c r="A94" s="6">
        <v>93</v>
      </c>
      <c r="B94" s="6" t="s">
        <v>2287</v>
      </c>
      <c r="C94" s="6" t="s">
        <v>1927</v>
      </c>
      <c r="D94" s="6">
        <v>229</v>
      </c>
      <c r="E94" s="6">
        <v>111</v>
      </c>
      <c r="F94" s="6">
        <v>118</v>
      </c>
      <c r="G94" s="6">
        <v>0.48471615720523997</v>
      </c>
    </row>
    <row r="95" spans="1:7" x14ac:dyDescent="0.25">
      <c r="A95" s="6">
        <v>94</v>
      </c>
      <c r="B95" s="6" t="s">
        <v>2096</v>
      </c>
      <c r="C95" s="6" t="e">
        <f>-HHHHHHHHHHHHHHHHHHHHHHHHHHHHHHHHHHHHHHHHHHHHHHHHHHHHHHHHHHHHHHHHHHHHHHHHHHHHHHHHHHHHHHHHHHHHHHHHHHHHHHHHHHHHHHHHHHHHHH</f>
        <v>#NAME?</v>
      </c>
      <c r="D95" s="6">
        <v>119</v>
      </c>
      <c r="E95" s="6">
        <v>97</v>
      </c>
      <c r="F95" s="6">
        <v>22</v>
      </c>
      <c r="G95" s="6">
        <v>0.81512605042016795</v>
      </c>
    </row>
    <row r="96" spans="1:7" x14ac:dyDescent="0.25">
      <c r="A96" s="6">
        <v>95</v>
      </c>
      <c r="B96" s="6" t="s">
        <v>1401</v>
      </c>
      <c r="C96" s="6" t="s">
        <v>59</v>
      </c>
      <c r="D96" s="6">
        <v>568</v>
      </c>
      <c r="E96" s="6">
        <v>381</v>
      </c>
      <c r="F96" s="6">
        <v>187</v>
      </c>
      <c r="G96" s="6">
        <v>0.67077464788732399</v>
      </c>
    </row>
    <row r="97" spans="1:7" x14ac:dyDescent="0.25">
      <c r="A97" s="6">
        <v>96</v>
      </c>
      <c r="B97" s="6" t="s">
        <v>1416</v>
      </c>
      <c r="C97" s="6" t="e">
        <f>---------------HHHHHHHHHHHHHHHHHHHHHHHHHHHHHHHHHHHHHHH--------------------------------------------------------HHHHHHHHHHHHHHHHHHHHHHHHHHHHHHHHHHHHHHHHHHHHHHHHHHHHHHHHHHHHHHHHHHHHHHHHHHHHH---------HHHHHHHHHHHHHHHHHHHHHHHHHHHHHHHHHHHHHHHHHHHHHHHH</f>
        <v>#NAME?</v>
      </c>
      <c r="D97" s="6">
        <v>244</v>
      </c>
      <c r="E97" s="6">
        <v>75</v>
      </c>
      <c r="F97" s="6">
        <v>169</v>
      </c>
      <c r="G97" s="6">
        <v>0.30737704918032799</v>
      </c>
    </row>
    <row r="98" spans="1:7" x14ac:dyDescent="0.25">
      <c r="A98" s="6">
        <v>97</v>
      </c>
      <c r="B98" s="6" t="s">
        <v>1782</v>
      </c>
      <c r="C98" s="6" t="e">
        <f>-----------HHHHHHHHHHHHHHHHHHHHHHHHHHHHHHHHHHHHHHHHHHHHHHHHHHHHHHHHHHHHHHHHHHHHHHHHHHHHHHHHHHHHHHHHHHHHHHHHHHHHHHHHHHHHHHHHHHHHHHHHHHHHHHHHHHHHHHHHHHHHHHHHHHHHHHHHHHHHHHHHHHHHHHHHHH</f>
        <v>#NAME?</v>
      </c>
      <c r="D98" s="6">
        <v>181</v>
      </c>
      <c r="E98" s="6">
        <v>51</v>
      </c>
      <c r="F98" s="6">
        <v>130</v>
      </c>
      <c r="G98" s="6">
        <v>0.28176795580110497</v>
      </c>
    </row>
    <row r="99" spans="1:7" x14ac:dyDescent="0.25">
      <c r="A99" s="6">
        <v>98</v>
      </c>
      <c r="B99" s="6" t="s">
        <v>1860</v>
      </c>
      <c r="C99" s="6" t="s">
        <v>1343</v>
      </c>
      <c r="D99" s="6">
        <v>249</v>
      </c>
      <c r="E99" s="6">
        <v>123</v>
      </c>
      <c r="F99" s="6">
        <v>126</v>
      </c>
      <c r="G99" s="6">
        <v>0.49397590361445798</v>
      </c>
    </row>
    <row r="100" spans="1:7" x14ac:dyDescent="0.25">
      <c r="A100" s="6">
        <v>99</v>
      </c>
      <c r="B100" s="6" t="s">
        <v>1449</v>
      </c>
      <c r="C100" s="6" t="s">
        <v>59</v>
      </c>
      <c r="D100" s="6">
        <v>568</v>
      </c>
      <c r="E100" s="6">
        <v>385</v>
      </c>
      <c r="F100" s="6">
        <v>183</v>
      </c>
      <c r="G100" s="6">
        <v>0.67781690140845097</v>
      </c>
    </row>
    <row r="101" spans="1:7" x14ac:dyDescent="0.25">
      <c r="A101" s="6">
        <v>100</v>
      </c>
      <c r="B101" s="6" t="s">
        <v>1730</v>
      </c>
      <c r="C101" s="6" t="s">
        <v>1731</v>
      </c>
      <c r="D101" s="6">
        <v>821</v>
      </c>
      <c r="E101" s="6">
        <v>373</v>
      </c>
      <c r="F101" s="6">
        <v>448</v>
      </c>
      <c r="G101" s="6">
        <v>0.45432399512789301</v>
      </c>
    </row>
    <row r="102" spans="1:7" x14ac:dyDescent="0.25">
      <c r="A102" s="6">
        <v>101</v>
      </c>
      <c r="B102" s="6" t="s">
        <v>1674</v>
      </c>
      <c r="C102" s="6" t="e">
        <f>----------------------------HHHHHHHHHHHHHHHHHHHHHHHHHHHHHHHHHHHHHHHHHHHHHHHHHHHHHHHHHHHHHHHHHHHHHHHHHHHHHHHHHHHHHHHHHHHHHHHHHHHHHHH</f>
        <v>#NAME?</v>
      </c>
      <c r="D102" s="6">
        <v>131</v>
      </c>
      <c r="E102" s="6">
        <v>70</v>
      </c>
      <c r="F102" s="6">
        <v>61</v>
      </c>
      <c r="G102" s="6">
        <v>0.53435114503816805</v>
      </c>
    </row>
    <row r="103" spans="1:7" x14ac:dyDescent="0.25">
      <c r="A103" s="6">
        <v>102</v>
      </c>
      <c r="B103" s="6" t="s">
        <v>1330</v>
      </c>
      <c r="C103" s="6" t="s">
        <v>1331</v>
      </c>
      <c r="D103" s="6">
        <v>304</v>
      </c>
      <c r="E103" s="6">
        <v>163</v>
      </c>
      <c r="F103" s="6">
        <v>141</v>
      </c>
      <c r="G103" s="6">
        <v>0.53618421052631604</v>
      </c>
    </row>
    <row r="104" spans="1:7" x14ac:dyDescent="0.25">
      <c r="A104" s="6">
        <v>103</v>
      </c>
      <c r="B104" s="6" t="s">
        <v>2442</v>
      </c>
      <c r="C104" s="6" t="e">
        <f>---HHHHHHHHHHHHHHHHHHHHHHHHHHHHHHHHHHHHHHHHHHHHHHHHHHHHHHHH----------------------------------------------EEEEEEEEEE-------HHHHHHHHHHHHHHHHHHHHHHHH------EEEEE---------------------------HHHHHHHHHHHHHHHHHHHHHHHHHHHHHHHHHHHHHHHHHHHHHHHHHHHHHHHHHHHHHHHHHHHHHHHHHHHHHHHHHHHHHHHHHHHHHHHHHHHHHHHHHHHHHHHHHHHHHHHHHHHHHHHHHHHHHHHHHHHHHHHHHHHHHH-------------------HHHHHHHHHHHHHHHHHHHHHHHHHHHHHHHHHHHHHHHHHH--------------HHHHHHHHHHH</f>
        <v>#NAME?</v>
      </c>
      <c r="D104" s="6">
        <v>420</v>
      </c>
      <c r="E104" s="6">
        <v>274</v>
      </c>
      <c r="F104" s="6">
        <v>146</v>
      </c>
      <c r="G104" s="6">
        <v>0.65238095238095195</v>
      </c>
    </row>
    <row r="105" spans="1:7" x14ac:dyDescent="0.25">
      <c r="A105" s="6">
        <v>104</v>
      </c>
      <c r="B105" s="6" t="s">
        <v>1377</v>
      </c>
      <c r="C105" s="6" t="e">
        <f>-HHHHHHHHHHHHHHHHHHHHHHHHHHHHHHHHHHHHHHHHHHHHHHHHHHHHH------------------HHHHHHHHHHHHHHHHHHHHHHHHHHHHHHHHHHHHHHHHHHHHHHHHHH------------------------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05" s="6">
        <v>385</v>
      </c>
      <c r="E105" s="6">
        <v>244</v>
      </c>
      <c r="F105" s="6">
        <v>141</v>
      </c>
      <c r="G105" s="6">
        <v>0.63376623376623398</v>
      </c>
    </row>
    <row r="106" spans="1:7" x14ac:dyDescent="0.25">
      <c r="A106" s="6">
        <v>105</v>
      </c>
      <c r="B106" s="6" t="s">
        <v>2081</v>
      </c>
      <c r="C106" s="6" t="e">
        <f>--HHHHHHHHHHHHHHHHHHHHHHHHHHHHHHHHHHHHHHHHHHHHHHHHHHHHHHHHHHHHHHHHHHHHHHHHHHHHHHHHHHHHHHHHHHHHHHHHHHHHHHH</f>
        <v>#NAME?</v>
      </c>
      <c r="D106" s="6">
        <v>105</v>
      </c>
      <c r="E106" s="6">
        <v>35</v>
      </c>
      <c r="F106" s="6">
        <v>70</v>
      </c>
      <c r="G106" s="6">
        <v>0.33333333333333298</v>
      </c>
    </row>
    <row r="107" spans="1:7" x14ac:dyDescent="0.25">
      <c r="A107" s="6">
        <v>106</v>
      </c>
      <c r="B107" s="6" t="s">
        <v>1448</v>
      </c>
      <c r="C107" s="6" t="e">
        <f>--------HHHHHHHHHHHHHHHHHHHHHHHHHHHHHHHHHHHHHHHHHHHHHHHHHHHHHHHHHHHHHHHHHHHHHHHHHHHHHHHHHHHHHHHHHHHHHHHHHHHHHHHHHHHHHHHHHHHHHHHHHHHHHHHHHHHHHHHHHHHHHHHHHHHHHHHHHHHHHHHHHH</f>
        <v>#NAME?</v>
      </c>
      <c r="D107" s="6">
        <v>170</v>
      </c>
      <c r="E107" s="6">
        <v>43</v>
      </c>
      <c r="F107" s="6">
        <v>127</v>
      </c>
      <c r="G107" s="6">
        <v>0.252941176470588</v>
      </c>
    </row>
    <row r="108" spans="1:7" x14ac:dyDescent="0.25">
      <c r="A108" s="6">
        <v>107</v>
      </c>
      <c r="B108" s="6" t="s">
        <v>1655</v>
      </c>
      <c r="C108" s="6" t="e">
        <f>-------------------------------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108" s="6">
        <v>286</v>
      </c>
      <c r="E108" s="6">
        <v>157</v>
      </c>
      <c r="F108" s="6">
        <v>129</v>
      </c>
      <c r="G108" s="6">
        <v>0.54895104895104896</v>
      </c>
    </row>
    <row r="109" spans="1:7" x14ac:dyDescent="0.25">
      <c r="A109" s="6">
        <v>108</v>
      </c>
      <c r="B109" s="6" t="s">
        <v>2345</v>
      </c>
      <c r="C109" s="6" t="e">
        <f>-------------HHHHHHHHHHHHHHHHHHHHHHHHHHHHHHHHHHHHHHHHHHHHHHHHHHHHHHHHHHHHHHHHHHHHHHHHHHHHHHHHHHHHHHHHHHHHHHHHHHHHHHHHHHHHHHHHHHHHHHHHHHHHHHHHHHHHHHHHHHHHHHHHHHHHHHHHHHHHHHHHHHHHHHHHHHHHHHHHHHHHHHHHHHHHHHHHHHHHHHHHHHHHHHHHHHHHHHH</f>
        <v>#NAME?</v>
      </c>
      <c r="D109" s="6">
        <v>228</v>
      </c>
      <c r="E109" s="6">
        <v>78</v>
      </c>
      <c r="F109" s="6">
        <v>150</v>
      </c>
      <c r="G109" s="6">
        <v>0.34210526315789502</v>
      </c>
    </row>
    <row r="110" spans="1:7" x14ac:dyDescent="0.25">
      <c r="A110" s="6">
        <v>109</v>
      </c>
      <c r="B110" s="6" t="s">
        <v>2389</v>
      </c>
      <c r="C110" s="6" t="e">
        <f>-HHHHHHHHHHHHHHHHHHHHHHHHHHHHHHHHHHHHHHHHHHHHHHHHHHHHHHHHHHHHHHHHHHHHHHHHHHHHHHHHHHHHHHHHHHHHHHHHHHHHHHHHHHH------------------------HHHHHHHHHHHHHHHHHHHHHHHHHHHHHHHHHHHHHHHHHHHHHHHHHHHHHHHHHHHHHHHHHHHHHHHHHHHHHHHHHHHHHHHHHHHHHHHHHHHHHHHHHHHHHHHHHHHHHHHHHHHHHHHHH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110" s="6">
        <v>261</v>
      </c>
      <c r="E110" s="6">
        <v>132</v>
      </c>
      <c r="F110" s="6">
        <v>129</v>
      </c>
      <c r="G110" s="6">
        <v>0.50574712643678199</v>
      </c>
    </row>
    <row r="111" spans="1:7" x14ac:dyDescent="0.25">
      <c r="A111" s="6">
        <v>110</v>
      </c>
      <c r="B111" s="6" t="s">
        <v>1784</v>
      </c>
      <c r="C111" s="6" t="s">
        <v>59</v>
      </c>
      <c r="D111" s="6">
        <v>568</v>
      </c>
      <c r="E111" s="6">
        <v>381</v>
      </c>
      <c r="F111" s="6">
        <v>187</v>
      </c>
      <c r="G111" s="6">
        <v>0.67077464788732399</v>
      </c>
    </row>
    <row r="112" spans="1:7" x14ac:dyDescent="0.25">
      <c r="A112" s="6">
        <v>111</v>
      </c>
      <c r="B112" s="6" t="s">
        <v>1429</v>
      </c>
      <c r="C112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12" s="6">
        <v>439</v>
      </c>
      <c r="E112" s="6">
        <v>128</v>
      </c>
      <c r="F112" s="6">
        <v>311</v>
      </c>
      <c r="G112" s="6">
        <v>0.291571753986333</v>
      </c>
    </row>
    <row r="113" spans="1:7" x14ac:dyDescent="0.25">
      <c r="A113" s="6">
        <v>112</v>
      </c>
      <c r="B113" s="6" t="s">
        <v>1625</v>
      </c>
      <c r="C113" s="6" t="e">
        <f>------HHHHHHHHHHHHHHHHHHHHHHHHHHHHHHHHHHHH--EEEEEEEE-----------------HHHHHHHHHHHHHHHHHHHHHHHHHHHHHHHHHHHHHHHHHHHHHHHHHHHHHHHHHHHHHHHHHHHHHHHHHHHHHHHHHHHHHHHHHHHHHHHHHHHHHHHHHHHHHHHHHHHHHHHHHHHHHHHHHHHHHHHHHHHHHHHHHHHHHHHHHHHHHHHHHHHHHHHHHHHHHHHHHHHHHHHHHHHHHHHHHHHHHHHHHHHHHHH</f>
        <v>#NAME?</v>
      </c>
      <c r="D113" s="6">
        <v>276</v>
      </c>
      <c r="E113" s="6">
        <v>137</v>
      </c>
      <c r="F113" s="6">
        <v>139</v>
      </c>
      <c r="G113" s="6">
        <v>0.49637681159420299</v>
      </c>
    </row>
    <row r="114" spans="1:7" x14ac:dyDescent="0.25">
      <c r="A114" s="6">
        <v>113</v>
      </c>
      <c r="B114" s="6" t="s">
        <v>2263</v>
      </c>
      <c r="C114" s="6" t="s">
        <v>2264</v>
      </c>
      <c r="D114" s="6">
        <v>112</v>
      </c>
      <c r="E114" s="6">
        <v>63</v>
      </c>
      <c r="F114" s="6">
        <v>49</v>
      </c>
      <c r="G114" s="6">
        <v>0.5625</v>
      </c>
    </row>
    <row r="115" spans="1:7" x14ac:dyDescent="0.25">
      <c r="A115" s="6">
        <v>114</v>
      </c>
      <c r="B115" s="6" t="s">
        <v>2034</v>
      </c>
      <c r="C115" s="6" t="e">
        <f>--------------------------HHHHHHHHHHHHHHHHHHHHHHHHHHHHHHHHHHHHHHHHHHHHHHHHHHHHHHHHHHHHHHHHHHHHHHHHHHHHHHHHHHHHHHHHHHHHHHHHHHHHHHHHHHHHHHHHHHHHHHHHHHHHHHHHHHHHHHHHHHHHHHHHHHHHHHHHHHHHHHHHHHHHHHHHHHHHHHHHHHHHH</f>
        <v>#NAME?</v>
      </c>
      <c r="D115" s="6">
        <v>207</v>
      </c>
      <c r="E115" s="6">
        <v>93</v>
      </c>
      <c r="F115" s="6">
        <v>114</v>
      </c>
      <c r="G115" s="6">
        <v>0.44927536231884102</v>
      </c>
    </row>
    <row r="116" spans="1:7" x14ac:dyDescent="0.25">
      <c r="A116" s="6">
        <v>115</v>
      </c>
      <c r="B116" s="6" t="s">
        <v>2061</v>
      </c>
      <c r="C116" s="6" t="e">
        <f>-------------HHHHHHHHHHHHHHHHHHHHHHHHHHHHHHHHHHHHHHHHHHHHHHHHHHHHHHHHHHHHHHHHHHHHHHHHHHHHHHHHHHHHHHHHHHHHHHHHHHHHHHHHHHHHHHHHHHHHHHHHHHHHHHHHHHHH</f>
        <v>#NAME?</v>
      </c>
      <c r="D116" s="6">
        <v>145</v>
      </c>
      <c r="E116" s="6">
        <v>80</v>
      </c>
      <c r="F116" s="6">
        <v>65</v>
      </c>
      <c r="G116" s="6">
        <v>0.55172413793103403</v>
      </c>
    </row>
    <row r="117" spans="1:7" x14ac:dyDescent="0.25">
      <c r="A117" s="6">
        <v>116</v>
      </c>
      <c r="B117" s="6" t="s">
        <v>1977</v>
      </c>
      <c r="C117" s="6" t="e">
        <f>----------------HHHHHHHHHHHHHHHHHHHHHHHHHHHHHHHHHHHHHHHHHHHHHHHHHHHHHHHHHHHHHHHHHHHHHHHHHHHHHHHHHHHHHHHHHHHHHHHHHHHHHHHHHHHHHHHHHHHHHHHHHHHHHHHHHHHHHHHHHHHHHHHHHHHHHH</f>
        <v>#NAME?</v>
      </c>
      <c r="D117" s="6">
        <v>166</v>
      </c>
      <c r="E117" s="6">
        <v>82</v>
      </c>
      <c r="F117" s="6">
        <v>84</v>
      </c>
      <c r="G117" s="6">
        <v>0.49397590361445798</v>
      </c>
    </row>
    <row r="118" spans="1:7" x14ac:dyDescent="0.25">
      <c r="A118" s="6">
        <v>117</v>
      </c>
      <c r="B118" s="6" t="s">
        <v>2056</v>
      </c>
      <c r="C118" s="6" t="e">
        <f>-HHHHHHHHHHHHHHHHHHHHHHHHHHHHHHHHHHHHHHHHHHHHHHHHHHHHHHHHHHHHHHHHHHHHHHHHHHHHHHHHHHHHHHH</f>
        <v>#NAME?</v>
      </c>
      <c r="D118" s="6">
        <v>88</v>
      </c>
      <c r="E118" s="6">
        <v>17</v>
      </c>
      <c r="F118" s="6">
        <v>71</v>
      </c>
      <c r="G118" s="6">
        <v>0.19318181818181801</v>
      </c>
    </row>
    <row r="119" spans="1:7" x14ac:dyDescent="0.25">
      <c r="A119" s="6">
        <v>118</v>
      </c>
      <c r="B119" s="6" t="s">
        <v>2165</v>
      </c>
      <c r="C119" s="6" t="s">
        <v>59</v>
      </c>
      <c r="D119" s="6">
        <v>568</v>
      </c>
      <c r="E119" s="6">
        <v>386</v>
      </c>
      <c r="F119" s="6">
        <v>182</v>
      </c>
      <c r="G119" s="6">
        <v>0.67957746478873204</v>
      </c>
    </row>
    <row r="120" spans="1:7" x14ac:dyDescent="0.25">
      <c r="A120" s="6">
        <v>119</v>
      </c>
      <c r="B120" s="6" t="s">
        <v>2366</v>
      </c>
      <c r="C120" s="6" t="e">
        <f>-------------HHHHHHHHHHHHHHHHHHHHHHHHHHHHHHHHHHHHHHHHHHHHHHHHHHHHHHHHHHHHHHHHHHHHHHHHHHHHHHHHHHHHHHHHHHHHHHHHHHHHHHHHHHHHHHHHHHHH-------------HHHHHHHHHHHHHHHHHHHHHHHHHHHHHHHHHHHHHHHHHHHHHHHHHHHHHHHHHHHHHHHHHHHHHHHHHHHHHHHHHHHHHHHHHHHHHHHHHHHHHHHHHHHHHHHHHHHHHHHHHHHHHHHHHHHHHHHHHHHHHHHHHHHHHHHHHHHHHHHHHHHHHHHH</f>
        <v>#NAME?</v>
      </c>
      <c r="D120" s="6">
        <v>310</v>
      </c>
      <c r="E120" s="6">
        <v>154</v>
      </c>
      <c r="F120" s="6">
        <v>156</v>
      </c>
      <c r="G120" s="6">
        <v>0.49677419354838698</v>
      </c>
    </row>
    <row r="121" spans="1:7" x14ac:dyDescent="0.25">
      <c r="A121" s="6">
        <v>120</v>
      </c>
      <c r="B121" s="6" t="s">
        <v>1429</v>
      </c>
      <c r="C121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21" s="6">
        <v>439</v>
      </c>
      <c r="E121" s="6">
        <v>132</v>
      </c>
      <c r="F121" s="6">
        <v>307</v>
      </c>
      <c r="G121" s="6">
        <v>0.300683371298405</v>
      </c>
    </row>
    <row r="122" spans="1:7" x14ac:dyDescent="0.25">
      <c r="A122" s="6">
        <v>121</v>
      </c>
      <c r="B122" s="6" t="s">
        <v>1752</v>
      </c>
      <c r="C122" s="6" t="s">
        <v>792</v>
      </c>
      <c r="D122" s="6">
        <v>404</v>
      </c>
      <c r="E122" s="6">
        <v>141</v>
      </c>
      <c r="F122" s="6">
        <v>263</v>
      </c>
      <c r="G122" s="6">
        <v>0.34900990099009899</v>
      </c>
    </row>
    <row r="123" spans="1:7" x14ac:dyDescent="0.25">
      <c r="A123" s="6">
        <v>122</v>
      </c>
      <c r="B123" s="6" t="s">
        <v>1423</v>
      </c>
      <c r="C123" s="6" t="s">
        <v>1424</v>
      </c>
      <c r="D123" s="6">
        <v>136</v>
      </c>
      <c r="E123" s="6">
        <v>46</v>
      </c>
      <c r="F123" s="6">
        <v>90</v>
      </c>
      <c r="G123" s="6">
        <v>0.33823529411764702</v>
      </c>
    </row>
    <row r="124" spans="1:7" x14ac:dyDescent="0.25">
      <c r="A124" s="6">
        <v>123</v>
      </c>
      <c r="B124" s="6" t="s">
        <v>1640</v>
      </c>
      <c r="C124" s="6" t="s">
        <v>1641</v>
      </c>
      <c r="D124" s="6">
        <v>239</v>
      </c>
      <c r="E124" s="6">
        <v>93</v>
      </c>
      <c r="F124" s="6">
        <v>146</v>
      </c>
      <c r="G124" s="6">
        <v>0.38912133891213402</v>
      </c>
    </row>
    <row r="125" spans="1:7" x14ac:dyDescent="0.25">
      <c r="A125" s="6">
        <v>124</v>
      </c>
      <c r="B125" s="6" t="s">
        <v>1417</v>
      </c>
      <c r="C125" s="6" t="e">
        <f>-HHHHHHHHHHHHHHHHHHHHHHHHHHHHHHHHHHHHHHHHHHHHHHHHHHHHHHHHHHHHHHHHHHHHHHHHHH---------------------HHHHHHHHHHHHHHHHHHH--------------EEEEEEEEEEEEEEEEEEEEEEEEEEEEEEEEEEEEEEE-----------HHHHHHHHHHHHHHHHHHHHHHHHHHHHHHH</f>
        <v>#NAME?</v>
      </c>
      <c r="D125" s="6">
        <v>210</v>
      </c>
      <c r="E125" s="6">
        <v>119</v>
      </c>
      <c r="F125" s="6">
        <v>91</v>
      </c>
      <c r="G125" s="6">
        <v>0.56666666666666698</v>
      </c>
    </row>
    <row r="126" spans="1:7" x14ac:dyDescent="0.25">
      <c r="A126" s="6">
        <v>125</v>
      </c>
      <c r="B126" s="6" t="s">
        <v>1572</v>
      </c>
      <c r="C126" s="6" t="s">
        <v>1573</v>
      </c>
      <c r="D126" s="6">
        <v>344</v>
      </c>
      <c r="E126" s="6">
        <v>128</v>
      </c>
      <c r="F126" s="6">
        <v>216</v>
      </c>
      <c r="G126" s="6">
        <v>0.372093023255814</v>
      </c>
    </row>
    <row r="127" spans="1:7" x14ac:dyDescent="0.25">
      <c r="A127" s="6">
        <v>126</v>
      </c>
      <c r="B127" s="6" t="s">
        <v>1741</v>
      </c>
      <c r="C127" s="6" t="s">
        <v>1742</v>
      </c>
      <c r="D127" s="6">
        <v>400</v>
      </c>
      <c r="E127" s="6">
        <v>229</v>
      </c>
      <c r="F127" s="6">
        <v>171</v>
      </c>
      <c r="G127" s="6">
        <v>0.57250000000000001</v>
      </c>
    </row>
    <row r="128" spans="1:7" x14ac:dyDescent="0.25">
      <c r="A128" s="6">
        <v>127</v>
      </c>
      <c r="B128" s="6" t="s">
        <v>2173</v>
      </c>
      <c r="C128" s="6" t="e">
        <f>-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--------------HHHHHHHHHHHHHHHHHHHHHHHHHHHHHHHHHHHHHHHHHHHHHHHHHHHHHHHHHHHHHHH</f>
        <v>#NAME?</v>
      </c>
      <c r="D128" s="6">
        <v>390</v>
      </c>
      <c r="E128" s="6">
        <v>147</v>
      </c>
      <c r="F128" s="6">
        <v>243</v>
      </c>
      <c r="G128" s="6">
        <v>0.37692307692307703</v>
      </c>
    </row>
    <row r="129" spans="1:7" x14ac:dyDescent="0.25">
      <c r="A129" s="6">
        <v>128</v>
      </c>
      <c r="B129" s="6" t="s">
        <v>1623</v>
      </c>
      <c r="C129" s="6" t="s">
        <v>1586</v>
      </c>
      <c r="D129" s="6">
        <v>666</v>
      </c>
      <c r="E129" s="6">
        <v>306</v>
      </c>
      <c r="F129" s="6">
        <v>360</v>
      </c>
      <c r="G129" s="6">
        <v>0.45945945945945899</v>
      </c>
    </row>
    <row r="130" spans="1:7" x14ac:dyDescent="0.25">
      <c r="A130" s="6">
        <v>129</v>
      </c>
      <c r="B130" s="6" t="s">
        <v>2372</v>
      </c>
      <c r="C130" s="6" t="s">
        <v>1335</v>
      </c>
      <c r="D130" s="6">
        <v>405</v>
      </c>
      <c r="E130" s="6">
        <v>145</v>
      </c>
      <c r="F130" s="6">
        <v>260</v>
      </c>
      <c r="G130" s="6">
        <v>0.358024691358025</v>
      </c>
    </row>
    <row r="131" spans="1:7" x14ac:dyDescent="0.25">
      <c r="A131" s="6">
        <v>130</v>
      </c>
      <c r="B131" s="6" t="s">
        <v>2277</v>
      </c>
      <c r="C131" s="6" t="e">
        <f>-HHHHHHHHHHHHHHHHHHHHHHHHHHHHHHHHHHHHHHHHHHHHHHHHHHHHHHHHHHHHHHHHHHHHHHHHHHHHHHHHHHHHHHHHHHHHHHHHHHHHHHHHHHHHHHHHHHH</f>
        <v>#NAME?</v>
      </c>
      <c r="D131" s="6">
        <v>116</v>
      </c>
      <c r="E131" s="6">
        <v>26</v>
      </c>
      <c r="F131" s="6">
        <v>90</v>
      </c>
      <c r="G131" s="6">
        <v>0.22413793103448301</v>
      </c>
    </row>
    <row r="132" spans="1:7" x14ac:dyDescent="0.25">
      <c r="A132" s="6">
        <v>131</v>
      </c>
      <c r="B132" s="6" t="s">
        <v>1453</v>
      </c>
      <c r="C132" s="6" t="s">
        <v>1454</v>
      </c>
      <c r="D132" s="6">
        <v>228</v>
      </c>
      <c r="E132" s="6">
        <v>106</v>
      </c>
      <c r="F132" s="6">
        <v>122</v>
      </c>
      <c r="G132" s="6">
        <v>0.464912280701754</v>
      </c>
    </row>
    <row r="133" spans="1:7" x14ac:dyDescent="0.25">
      <c r="A133" s="6">
        <v>132</v>
      </c>
      <c r="B133" s="6" t="s">
        <v>2202</v>
      </c>
      <c r="C133" s="6" t="s">
        <v>2203</v>
      </c>
      <c r="D133" s="6">
        <v>266</v>
      </c>
      <c r="E133" s="6">
        <v>122</v>
      </c>
      <c r="F133" s="6">
        <v>144</v>
      </c>
      <c r="G133" s="6">
        <v>0.45864661654135302</v>
      </c>
    </row>
    <row r="134" spans="1:7" x14ac:dyDescent="0.25">
      <c r="A134" s="6">
        <v>133</v>
      </c>
      <c r="B134" s="6" t="s">
        <v>2515</v>
      </c>
      <c r="C134" s="6" t="s">
        <v>2516</v>
      </c>
      <c r="D134" s="6">
        <v>311</v>
      </c>
      <c r="E134" s="6">
        <v>128</v>
      </c>
      <c r="F134" s="6">
        <v>183</v>
      </c>
      <c r="G134" s="6">
        <v>0.41157556270096501</v>
      </c>
    </row>
    <row r="135" spans="1:7" x14ac:dyDescent="0.25">
      <c r="A135" s="6">
        <v>134</v>
      </c>
      <c r="B135" s="6" t="s">
        <v>2227</v>
      </c>
      <c r="C135" s="6" t="s">
        <v>274</v>
      </c>
      <c r="D135" s="6">
        <v>315</v>
      </c>
      <c r="E135" s="6">
        <v>51</v>
      </c>
      <c r="F135" s="6">
        <v>264</v>
      </c>
      <c r="G135" s="6">
        <v>0.161904761904762</v>
      </c>
    </row>
    <row r="136" spans="1:7" x14ac:dyDescent="0.25">
      <c r="A136" s="6">
        <v>135</v>
      </c>
      <c r="B136" s="6" t="s">
        <v>1736</v>
      </c>
      <c r="C136" s="6" t="e">
        <f>--HHHHHHHHHHHHHHHHHHHHHHHHHHHHHHHHHHHHHHHHHHHHHHHHHHHHHHHHHHHHHHHHHHHHHHHHHHHHHHHHHHHHHHHHHHHHHHHHHHHHHHHHHHHHHHHHHHHHHHHHHHH----------HHHHHHHHHHHHHHHHHHHHHHHHHHHHHHHHHHHHHH-------------HHHHHHHHHHHHHHHHHHHHHHHHHHHHHHHHHHHHHHHHHHHHHHHHHHHHHHHHHHHHHHHHHHHHHHHHHHHHHHHHHHHHHHHHHHHHHHHHHHHHHHHHHHHHHHHHHHHHHHHHHHHHHHHHHHHHHHHHHHHHHHHHHHHHHHHHHHHHHHHHHHHHHHHHHHHHHHHHHHHHHHHHHHHHHHHHHHHHHHHHH</f>
        <v>#NAME?</v>
      </c>
      <c r="D136" s="6">
        <v>387</v>
      </c>
      <c r="E136" s="6">
        <v>235</v>
      </c>
      <c r="F136" s="6">
        <v>152</v>
      </c>
      <c r="G136" s="6">
        <v>0.60723514211886298</v>
      </c>
    </row>
    <row r="137" spans="1:7" x14ac:dyDescent="0.25">
      <c r="A137" s="6">
        <v>136</v>
      </c>
      <c r="B137" s="6" t="s">
        <v>1837</v>
      </c>
      <c r="C137" s="6" t="s">
        <v>1591</v>
      </c>
      <c r="D137" s="6">
        <v>259</v>
      </c>
      <c r="E137" s="6">
        <v>141</v>
      </c>
      <c r="F137" s="6">
        <v>118</v>
      </c>
      <c r="G137" s="6">
        <v>0.54440154440154398</v>
      </c>
    </row>
    <row r="138" spans="1:7" x14ac:dyDescent="0.25">
      <c r="A138" s="6">
        <v>137</v>
      </c>
      <c r="B138" s="6" t="s">
        <v>2358</v>
      </c>
      <c r="C138" s="6" t="s">
        <v>2161</v>
      </c>
      <c r="D138" s="6">
        <v>359</v>
      </c>
      <c r="E138" s="6">
        <v>203</v>
      </c>
      <c r="F138" s="6">
        <v>156</v>
      </c>
      <c r="G138" s="6">
        <v>0.56545961002785505</v>
      </c>
    </row>
    <row r="139" spans="1:7" x14ac:dyDescent="0.25">
      <c r="A139" s="6">
        <v>138</v>
      </c>
      <c r="B139" s="6" t="s">
        <v>1385</v>
      </c>
      <c r="C139" s="6" t="e">
        <f>------------------HHHHHHHHHHHHHHHHHHHHH------HHHHHHHHHHHHHHHHHHHHHHHHHHHHHHHHHHHHHHHHHHHHHHHHHHHHHHHHHHHHHHHHHHHHHHHHHHHHHHHHHHHHHHHHHHHHHHHHHHHHHHHHHHHHHHHHHHHHHHHHHHHHHHHHHHHHHHHHHHHHHHHHHHHHHHHHH</f>
        <v>#NAME?</v>
      </c>
      <c r="D139" s="6">
        <v>198</v>
      </c>
      <c r="E139" s="6">
        <v>104</v>
      </c>
      <c r="F139" s="6">
        <v>94</v>
      </c>
      <c r="G139" s="6">
        <v>0.52525252525252497</v>
      </c>
    </row>
    <row r="140" spans="1:7" x14ac:dyDescent="0.25">
      <c r="A140" s="6">
        <v>139</v>
      </c>
      <c r="B140" s="6" t="s">
        <v>1429</v>
      </c>
      <c r="C140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40" s="6">
        <v>439</v>
      </c>
      <c r="E140" s="6">
        <v>131</v>
      </c>
      <c r="F140" s="6">
        <v>308</v>
      </c>
      <c r="G140" s="6">
        <v>0.298405466970387</v>
      </c>
    </row>
    <row r="141" spans="1:7" x14ac:dyDescent="0.25">
      <c r="A141" s="6">
        <v>140</v>
      </c>
      <c r="B141" s="6" t="s">
        <v>1626</v>
      </c>
      <c r="C141" s="6" t="s">
        <v>88</v>
      </c>
      <c r="D141" s="6">
        <v>335</v>
      </c>
      <c r="E141" s="6">
        <v>175</v>
      </c>
      <c r="F141" s="6">
        <v>160</v>
      </c>
      <c r="G141" s="6">
        <v>0.52238805970149205</v>
      </c>
    </row>
    <row r="142" spans="1:7" x14ac:dyDescent="0.25">
      <c r="A142" s="6">
        <v>141</v>
      </c>
      <c r="B142" s="6" t="s">
        <v>2408</v>
      </c>
      <c r="C142" s="6" t="e">
        <f>--EEEEEE----------------HHHHHHHHHHHHHHHHHHHHHHHHHHHHHHHHHHHHHHHHHHHHHHHHHHHHHHHHHHH----------------------------EEEEEE-------------------------------HHHHHHHHHHHHHHHHHHHHHHHHHHHHHHHHHHHHHHHHHHHHHHHHHHHHHHHHHHHHHHHHHHHHHHHHH---------------HHHHHHHHHHHHHHHHHHHHHHHHHHHHHHHHHHHHHHHHHHHHHHHHHHHHHH</f>
        <v>#NAME?</v>
      </c>
      <c r="D142" s="6">
        <v>290</v>
      </c>
      <c r="E142" s="6">
        <v>162</v>
      </c>
      <c r="F142" s="6">
        <v>128</v>
      </c>
      <c r="G142" s="6">
        <v>0.55862068965517198</v>
      </c>
    </row>
    <row r="143" spans="1:7" x14ac:dyDescent="0.25">
      <c r="A143" s="6">
        <v>142</v>
      </c>
      <c r="B143" s="6" t="s">
        <v>2332</v>
      </c>
      <c r="C143" s="6" t="e">
        <f>-HHHHHHHHHHHHHHHHHHHHHHHHHHHHHHHHHHHHHHHHHHHHHHHHHHHHHHHHHHHHHHHHHHHHHHHHHHHHHHHHHHHHHHHHHHHHHHHHHHHHHHHHHHHHHHHHHHH</f>
        <v>#NAME?</v>
      </c>
      <c r="D143" s="6">
        <v>116</v>
      </c>
      <c r="E143" s="6">
        <v>28</v>
      </c>
      <c r="F143" s="6">
        <v>88</v>
      </c>
      <c r="G143" s="6">
        <v>0.24137931034482801</v>
      </c>
    </row>
    <row r="144" spans="1:7" x14ac:dyDescent="0.25">
      <c r="A144" s="6">
        <v>143</v>
      </c>
      <c r="B144" s="6" t="s">
        <v>2187</v>
      </c>
      <c r="C144" s="6" t="e">
        <f>---HHHHHHHHHHHHHHHHHHHHHHHHHHH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HH</f>
        <v>#NAME?</v>
      </c>
      <c r="D144" s="6">
        <v>339</v>
      </c>
      <c r="E144" s="6">
        <v>206</v>
      </c>
      <c r="F144" s="6">
        <v>133</v>
      </c>
      <c r="G144" s="6">
        <v>0.60766961651917395</v>
      </c>
    </row>
    <row r="145" spans="1:7" x14ac:dyDescent="0.25">
      <c r="A145" s="6">
        <v>144</v>
      </c>
      <c r="B145" s="6" t="s">
        <v>1848</v>
      </c>
      <c r="C145" s="6" t="e">
        <f>-------HHHHHHHHHHHHHHHHHHHHHHHHHHHHHHHHHHHHHHHHHHHHHHHHHHHHHHHHHHHHHHHHHHHHHHHHHHHHHHHHHHHHHHH</f>
        <v>#NAME?</v>
      </c>
      <c r="D145" s="6">
        <v>94</v>
      </c>
      <c r="E145" s="6">
        <v>7</v>
      </c>
      <c r="F145" s="6">
        <v>87</v>
      </c>
      <c r="G145" s="6">
        <v>7.4468085106383003E-2</v>
      </c>
    </row>
    <row r="146" spans="1:7" x14ac:dyDescent="0.25">
      <c r="A146" s="6">
        <v>145</v>
      </c>
      <c r="B146" s="6" t="s">
        <v>1649</v>
      </c>
      <c r="C146" s="6" t="e">
        <f>-----HHHHHHHHHHHHHHHHHHHHHHHHHHHHHHHHHHHHHHHHHHHHHHHH-------------HHHHHHHHHHHHHHHH--------------------------------------------HHHHHHHHHHHHHHHHHHHHHHHHHHHHHHHHHHHHHHHHHHHHHHHHHHHHHHHHHHHHHHHHHHHHHHHHHHHHHHHHH</f>
        <v>#NAME?</v>
      </c>
      <c r="D146" s="6">
        <v>207</v>
      </c>
      <c r="E146" s="6">
        <v>111</v>
      </c>
      <c r="F146" s="6">
        <v>96</v>
      </c>
      <c r="G146" s="6">
        <v>0.53623188405797095</v>
      </c>
    </row>
    <row r="147" spans="1:7" x14ac:dyDescent="0.25">
      <c r="A147" s="6">
        <v>146</v>
      </c>
      <c r="B147" s="6" t="s">
        <v>1279</v>
      </c>
      <c r="C147" s="6" t="e">
        <f>---------------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HHHHHHHHHHH--------------HHHHHHHHHHHHHHHHHHHHHHHHHHHHHHH</f>
        <v>#NAME?</v>
      </c>
      <c r="D147" s="6">
        <v>397</v>
      </c>
      <c r="E147" s="6">
        <v>200</v>
      </c>
      <c r="F147" s="6">
        <v>197</v>
      </c>
      <c r="G147" s="6">
        <v>0.50377833753148604</v>
      </c>
    </row>
    <row r="148" spans="1:7" x14ac:dyDescent="0.25">
      <c r="A148" s="6">
        <v>147</v>
      </c>
      <c r="B148" s="6" t="s">
        <v>1475</v>
      </c>
      <c r="C148" s="6" t="s">
        <v>1281</v>
      </c>
      <c r="D148" s="6">
        <v>158</v>
      </c>
      <c r="E148" s="6">
        <v>40</v>
      </c>
      <c r="F148" s="6">
        <v>118</v>
      </c>
      <c r="G148" s="6">
        <v>0.253164556962025</v>
      </c>
    </row>
    <row r="149" spans="1:7" x14ac:dyDescent="0.25">
      <c r="A149" s="6">
        <v>148</v>
      </c>
      <c r="B149" s="6" t="s">
        <v>1891</v>
      </c>
      <c r="C149" s="6" t="s">
        <v>1335</v>
      </c>
      <c r="D149" s="6">
        <v>405</v>
      </c>
      <c r="E149" s="6">
        <v>134</v>
      </c>
      <c r="F149" s="6">
        <v>271</v>
      </c>
      <c r="G149" s="6">
        <v>0.33086419753086399</v>
      </c>
    </row>
    <row r="150" spans="1:7" x14ac:dyDescent="0.25">
      <c r="A150" s="6">
        <v>149</v>
      </c>
      <c r="B150" s="6" t="s">
        <v>2120</v>
      </c>
      <c r="C150" s="6" t="s">
        <v>1424</v>
      </c>
      <c r="D150" s="6">
        <v>136</v>
      </c>
      <c r="E150" s="6">
        <v>46</v>
      </c>
      <c r="F150" s="6">
        <v>90</v>
      </c>
      <c r="G150" s="6">
        <v>0.33823529411764702</v>
      </c>
    </row>
    <row r="151" spans="1:7" x14ac:dyDescent="0.25">
      <c r="A151" s="6">
        <v>150</v>
      </c>
      <c r="B151" s="6" t="s">
        <v>1422</v>
      </c>
      <c r="C151" s="6" t="e">
        <f>-HHHHHHHHHHHHHHHHHHHHHHHHHHHHHHHHHHHHHHHHHHHHHHHHHHHHHHHHHHHHHHHHHHHHHHHHHHHHHHHHHHHHHHHHHHHHHHHHHHHH</f>
        <v>#NAME?</v>
      </c>
      <c r="D151" s="6">
        <v>101</v>
      </c>
      <c r="E151" s="6">
        <v>30</v>
      </c>
      <c r="F151" s="6">
        <v>71</v>
      </c>
      <c r="G151" s="6">
        <v>0.29702970297029702</v>
      </c>
    </row>
    <row r="152" spans="1:7" x14ac:dyDescent="0.25">
      <c r="A152" s="6">
        <v>151</v>
      </c>
      <c r="B152" s="6" t="s">
        <v>2029</v>
      </c>
      <c r="C152" s="6" t="e">
        <f>---------------------HHHHHHHHHHHHHHHHHHHHHHHHHHHHHHHHHHHHHHHHHHHHHHHHHHHHHHHHHHHHHHHHHHHHHHHHHHHHHHHHHHHHHHHHHHHHHHHHHHHHHHHHHHHHHHHHHHHHHHHHHHHHHHHHHHHHHHHHHHHHHHHHHHHHHHHHHHHHHHHHHHHHHHHHHHHHHHHHHHHHHHHHHHHHHH</f>
        <v>#NAME?</v>
      </c>
      <c r="D152" s="6">
        <v>211</v>
      </c>
      <c r="E152" s="6">
        <v>108</v>
      </c>
      <c r="F152" s="6">
        <v>103</v>
      </c>
      <c r="G152" s="6">
        <v>0.511848341232227</v>
      </c>
    </row>
    <row r="153" spans="1:7" x14ac:dyDescent="0.25">
      <c r="A153" s="6">
        <v>152</v>
      </c>
      <c r="B153" s="6" t="s">
        <v>1928</v>
      </c>
      <c r="C153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153" s="6">
        <v>516</v>
      </c>
      <c r="E153" s="6">
        <v>232</v>
      </c>
      <c r="F153" s="6">
        <v>284</v>
      </c>
      <c r="G153" s="6">
        <v>0.44961240310077499</v>
      </c>
    </row>
    <row r="154" spans="1:7" x14ac:dyDescent="0.25">
      <c r="A154" s="6">
        <v>153</v>
      </c>
      <c r="B154" s="6" t="s">
        <v>1717</v>
      </c>
      <c r="C154" s="6" t="s">
        <v>1718</v>
      </c>
      <c r="D154" s="6">
        <v>119</v>
      </c>
      <c r="E154" s="6">
        <v>44</v>
      </c>
      <c r="F154" s="6">
        <v>75</v>
      </c>
      <c r="G154" s="6">
        <v>0.369747899159664</v>
      </c>
    </row>
    <row r="155" spans="1:7" x14ac:dyDescent="0.25">
      <c r="A155" s="6">
        <v>154</v>
      </c>
      <c r="B155" s="6" t="s">
        <v>1949</v>
      </c>
      <c r="C155" s="6" t="s">
        <v>7</v>
      </c>
      <c r="D155" s="6">
        <v>331</v>
      </c>
      <c r="E155" s="6">
        <v>110</v>
      </c>
      <c r="F155" s="6">
        <v>221</v>
      </c>
      <c r="G155" s="6">
        <v>0.33232628398791503</v>
      </c>
    </row>
    <row r="156" spans="1:7" x14ac:dyDescent="0.25">
      <c r="A156" s="6">
        <v>155</v>
      </c>
      <c r="B156" s="6" t="s">
        <v>1269</v>
      </c>
      <c r="C156" s="6" t="e">
        <f>-HHHHHHHHHHHHHHHHHHHHHHHHHHHHHHHHHHHHHHHHHHHHHHHHHHHHHHHHHHHHHHHHHHHHHHHHHHHHHHHHHHHHHHHHHHHHHHHHHHH-------HHHHHHHHHHHHHHHHHHHHHHHHHHHHHHHHHHHHH----------HHHHHHHHHHHHHHHHHHHHHHH</f>
        <v>#NAME?</v>
      </c>
      <c r="D156" s="6">
        <v>177</v>
      </c>
      <c r="E156" s="6">
        <v>82</v>
      </c>
      <c r="F156" s="6">
        <v>95</v>
      </c>
      <c r="G156" s="6">
        <v>0.46327683615819198</v>
      </c>
    </row>
    <row r="157" spans="1:7" x14ac:dyDescent="0.25">
      <c r="A157" s="6">
        <v>156</v>
      </c>
      <c r="B157" s="6" t="s">
        <v>1855</v>
      </c>
      <c r="C157" s="6" t="e">
        <f>---------------HHHHHHHHHHHHHHHHHHHHHHHHHHHHHHHHHHHHHHHHHHHHHHHHHHHHHHHHHHHHHHHHHHHHHHHHHHHHHHHHHHH---------------HHHHHHHHHHHHHHHHHHHHHHHHHHHHHHHHHHHHHHHHHHHHHHHHHHHHHHHHHHHHHHHHHHHHHHHHHHHHHHHHHHHHHHHHHHHHHHHHHHHHHHHHHHHHHHHHHHHHHHHHHHHHH-------------------------------------HHHHHHHHHHHHHHHHHHHHHHHHHHHHHHHH----------HHHHHHHHHHHHHHHHH</f>
        <v>#NAME?</v>
      </c>
      <c r="D157" s="6">
        <v>334</v>
      </c>
      <c r="E157" s="6">
        <v>184</v>
      </c>
      <c r="F157" s="6">
        <v>150</v>
      </c>
      <c r="G157" s="6">
        <v>0.55089820359281405</v>
      </c>
    </row>
    <row r="158" spans="1:7" x14ac:dyDescent="0.25">
      <c r="A158" s="6">
        <v>157</v>
      </c>
      <c r="B158" s="6" t="s">
        <v>1429</v>
      </c>
      <c r="C158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58" s="6">
        <v>439</v>
      </c>
      <c r="E158" s="6">
        <v>133</v>
      </c>
      <c r="F158" s="6">
        <v>306</v>
      </c>
      <c r="G158" s="6">
        <v>0.302961275626424</v>
      </c>
    </row>
    <row r="159" spans="1:7" x14ac:dyDescent="0.25">
      <c r="A159" s="6">
        <v>158</v>
      </c>
      <c r="B159" s="6" t="s">
        <v>2134</v>
      </c>
      <c r="C159" s="6" t="e">
        <f>----HHHHHHHHHHHHHHHHHHHHHHHHHHHHHHHHHHHHHHHHHHHHHHHHHHHHHHHHHHHHHHHHHHHHHHHHHHHHHHHHHHHHHHHHHHHHHHHHHHHHHHHHHHHHHHHHHHHHHHHHHHHHHHHHHHHHHHHHHHHHHH</f>
        <v>#NAME?</v>
      </c>
      <c r="D159" s="6">
        <v>146</v>
      </c>
      <c r="E159" s="6">
        <v>40</v>
      </c>
      <c r="F159" s="6">
        <v>106</v>
      </c>
      <c r="G159" s="6">
        <v>0.27397260273972601</v>
      </c>
    </row>
    <row r="160" spans="1:7" x14ac:dyDescent="0.25">
      <c r="A160" s="6">
        <v>159</v>
      </c>
      <c r="B160" s="6" t="s">
        <v>2057</v>
      </c>
      <c r="C160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160" s="6">
        <v>406</v>
      </c>
      <c r="E160" s="6">
        <v>235</v>
      </c>
      <c r="F160" s="6">
        <v>171</v>
      </c>
      <c r="G160" s="6">
        <v>0.57881773399014802</v>
      </c>
    </row>
    <row r="161" spans="1:7" x14ac:dyDescent="0.25">
      <c r="A161" s="6">
        <v>160</v>
      </c>
      <c r="B161" s="6" t="s">
        <v>1824</v>
      </c>
      <c r="C161" s="6" t="e">
        <f>-HHHHHHHHHHHHHHHHHHHHHHHHHHHHHHHHHHHHHHHHHHHHHHHHHHHHHHHHHHHHHHHHHHHHH-----------------------HHHHHHHHHHHHHHHHHHHHHHHHHHHHHHHHHHHHHHHHHHHHHHHHHH------HHHHHHHHHHHHHHHHHHHHHHHHHHHHHHHHHHHHHHHHHHHHHHHHHHHHHHHHHHHHHHHHHHHHHHHHHHHHHHHHHHHHHHHHHHHHHHHHHHHHHHHHHHHHHHHHHHHHHHHHHHHHHHHHHHHHHHHHHHHHHHHHHHHHHHHHHHHHHHHHHHHHHHHHHHHHHHHHHHH------------EEEEEEEEEEEEEE------------------------------------------------------HHHHHHHHHHHHHHHHHHHHHHHHHHH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</f>
        <v>#NAME?</v>
      </c>
      <c r="D161" s="6">
        <v>765</v>
      </c>
      <c r="E161" s="6">
        <v>284</v>
      </c>
      <c r="F161" s="6">
        <v>481</v>
      </c>
      <c r="G161" s="6">
        <v>0.37124183006535899</v>
      </c>
    </row>
    <row r="162" spans="1:7" x14ac:dyDescent="0.25">
      <c r="A162" s="6">
        <v>161</v>
      </c>
      <c r="B162" s="6" t="s">
        <v>1311</v>
      </c>
      <c r="C162" s="6" t="s">
        <v>1312</v>
      </c>
      <c r="D162" s="6">
        <v>569</v>
      </c>
      <c r="E162" s="6">
        <v>206</v>
      </c>
      <c r="F162" s="6">
        <v>363</v>
      </c>
      <c r="G162" s="6">
        <v>0.362038664323374</v>
      </c>
    </row>
    <row r="163" spans="1:7" x14ac:dyDescent="0.25">
      <c r="A163" s="6">
        <v>162</v>
      </c>
      <c r="B163" s="6" t="s">
        <v>1329</v>
      </c>
      <c r="C163" s="6" t="e">
        <f>-HHHHHHHHHHHHHHHHHHHHHHH</f>
        <v>#NAME?</v>
      </c>
      <c r="D163" s="6">
        <v>24</v>
      </c>
      <c r="E163" s="6">
        <v>1</v>
      </c>
      <c r="F163" s="6">
        <v>23</v>
      </c>
      <c r="G163" s="6">
        <v>4.1666666666666699E-2</v>
      </c>
    </row>
    <row r="164" spans="1:7" x14ac:dyDescent="0.25">
      <c r="A164" s="6">
        <v>163</v>
      </c>
      <c r="B164" s="6" t="s">
        <v>1797</v>
      </c>
      <c r="C164" s="6" t="s">
        <v>1798</v>
      </c>
      <c r="D164" s="6">
        <v>165</v>
      </c>
      <c r="E164" s="6">
        <v>71</v>
      </c>
      <c r="F164" s="6">
        <v>94</v>
      </c>
      <c r="G164" s="6">
        <v>0.43030303030303002</v>
      </c>
    </row>
    <row r="165" spans="1:7" x14ac:dyDescent="0.25">
      <c r="A165" s="6">
        <v>164</v>
      </c>
      <c r="B165" s="6" t="s">
        <v>2167</v>
      </c>
      <c r="C165" s="6" t="e">
        <f>----------HHHHHHHHHHHHHHHHHHHHHHHHH------------HHHHHHHHHHHHHHHHHHHHHHHHHHHHHHHHHHHHHHHHHHHHHHHHHHHHHHHHHHHHHHHHHHHHHHHHHHHHHHHHHHHHHHHHHHHHHHHHHHHHHHHHHHHHHHHHHHHHH---------------HHHHHHHHHHHHHHHHHHHHHHHH--------HHHHHHHHHHHHHHHHHHHHHHHHHHHHHHHHHHHHHHHHHHHHHHHHHHHHHHHHHHHHHHHHHHHHHHHHHHHHHHH</f>
        <v>#NAME?</v>
      </c>
      <c r="D165" s="6">
        <v>290</v>
      </c>
      <c r="E165" s="6">
        <v>138</v>
      </c>
      <c r="F165" s="6">
        <v>152</v>
      </c>
      <c r="G165" s="6">
        <v>0.47586206896551703</v>
      </c>
    </row>
    <row r="166" spans="1:7" x14ac:dyDescent="0.25">
      <c r="A166" s="6">
        <v>165</v>
      </c>
      <c r="B166" s="6" t="s">
        <v>1448</v>
      </c>
      <c r="C166" s="6" t="e">
        <f>--------HHHHHHHHHHHHHHHHHHHHHHHHHHHHHHHHHHHHHHHHHHHHHHHHHHHHHHHHHHHHHHHHHHHHHHHHHHHHHHHHHHHHHHHHHHHHHHHHHHHHHHHHHHHHHHHHHHHHHHHHHHHHHHHHHHHHHHHHHHHHHHHHHHHHHHHHHHHHHHHHHH</f>
        <v>#NAME?</v>
      </c>
      <c r="D166" s="6">
        <v>170</v>
      </c>
      <c r="E166" s="6">
        <v>43</v>
      </c>
      <c r="F166" s="6">
        <v>127</v>
      </c>
      <c r="G166" s="6">
        <v>0.252941176470588</v>
      </c>
    </row>
    <row r="167" spans="1:7" x14ac:dyDescent="0.25">
      <c r="A167" s="6">
        <v>166</v>
      </c>
      <c r="B167" s="6" t="s">
        <v>2351</v>
      </c>
      <c r="C167" s="6" t="e">
        <f>----------------HHHHHHHHHHHHHHHHHHHHHHHHH---------------HHHHHHHHHHHHHHHHHHHHHHHHHHHHH</f>
        <v>#NAME?</v>
      </c>
      <c r="D167" s="6">
        <v>85</v>
      </c>
      <c r="E167" s="6">
        <v>29</v>
      </c>
      <c r="F167" s="6">
        <v>56</v>
      </c>
      <c r="G167" s="6">
        <v>0.34117647058823503</v>
      </c>
    </row>
    <row r="168" spans="1:7" x14ac:dyDescent="0.25">
      <c r="A168" s="6">
        <v>167</v>
      </c>
      <c r="B168" s="6" t="s">
        <v>2033</v>
      </c>
      <c r="C168" s="6" t="s">
        <v>7</v>
      </c>
      <c r="D168" s="6">
        <v>562</v>
      </c>
      <c r="E168" s="6">
        <v>378</v>
      </c>
      <c r="F168" s="6">
        <v>184</v>
      </c>
      <c r="G168" s="6">
        <v>0.672597864768683</v>
      </c>
    </row>
    <row r="169" spans="1:7" x14ac:dyDescent="0.25">
      <c r="A169" s="6">
        <v>168</v>
      </c>
      <c r="B169" s="6" t="s">
        <v>1263</v>
      </c>
      <c r="C169" s="6" t="s">
        <v>40</v>
      </c>
      <c r="D169" s="6">
        <v>455</v>
      </c>
      <c r="E169" s="6">
        <v>166</v>
      </c>
      <c r="F169" s="6">
        <v>289</v>
      </c>
      <c r="G169" s="6">
        <v>0.36483516483516498</v>
      </c>
    </row>
    <row r="170" spans="1:7" x14ac:dyDescent="0.25">
      <c r="A170" s="6">
        <v>169</v>
      </c>
      <c r="B170" s="6" t="s">
        <v>1764</v>
      </c>
      <c r="C170" s="6" t="s">
        <v>88</v>
      </c>
      <c r="D170" s="6">
        <v>575</v>
      </c>
      <c r="E170" s="6">
        <v>294</v>
      </c>
      <c r="F170" s="6">
        <v>281</v>
      </c>
      <c r="G170" s="6">
        <v>0.51130434782608702</v>
      </c>
    </row>
    <row r="171" spans="1:7" x14ac:dyDescent="0.25">
      <c r="A171" s="6">
        <v>170</v>
      </c>
      <c r="B171" s="6" t="s">
        <v>2221</v>
      </c>
      <c r="C171" s="6" t="e">
        <f>--HHHHHHHHHHHHHHHHHHHHHHHHHHHHHHHHH------------------HHHHHHHHHHHHHHHHHHHHHHHHHHHHHHHHHHHHHHHHHHHHHHHHHHHHHHHHHHHHHHHHHHHHHHHHHHHHHHHHHHHHHHHHHHHHHHHHHHHHHHHHHHHHHHHHHHHHHHHHHHHHHHHHHHHHHHHHHHHHHHHHHHHHHHHHHHHHHHHHHHHHHHHHHHHHHHHHHHHHHHHHHHHHHHHHHHHHH</f>
        <v>#NAME?</v>
      </c>
      <c r="D171" s="6">
        <v>250</v>
      </c>
      <c r="E171" s="6">
        <v>104</v>
      </c>
      <c r="F171" s="6">
        <v>146</v>
      </c>
      <c r="G171" s="6">
        <v>0.41599999999999998</v>
      </c>
    </row>
    <row r="172" spans="1:7" x14ac:dyDescent="0.25">
      <c r="A172" s="6">
        <v>171</v>
      </c>
      <c r="B172" s="6" t="s">
        <v>1868</v>
      </c>
      <c r="C172" s="6" t="e">
        <f>------------HHHHHHHHHHHHHHHHHHHHHHHHHHHHHHHHHHHHHHHHHHHHHHHHHHHHHHHHHHHHHHHHHHHHHHHHHHHHHHHHHHH------------------HHHHHHHHHHHHHHHHHHHHHHHHHHHHHHHHHHHHHHHHHHHHHHHHHHHHHHHHHHHHHHHHHHHHHHHHHHHHHHHHHHHHHHHHHHHHHHHHHHHHHHHHHHHHHHHHHHHHHHHHHHHHHHHHHHHHHHHHHHHHHHHHHHHHHHHHHHHHHHHHHHHHHHHHHHHHHHHHHHHHHHHHHHHHHHHHHHHHHHHHH--------HHHHHHHHHHHHHHHHHHHHHHHHHHHHHHH</f>
        <v>#NAME?</v>
      </c>
      <c r="D172" s="6">
        <v>353</v>
      </c>
      <c r="E172" s="6">
        <v>178</v>
      </c>
      <c r="F172" s="6">
        <v>175</v>
      </c>
      <c r="G172" s="6">
        <v>0.50424929178470301</v>
      </c>
    </row>
    <row r="173" spans="1:7" x14ac:dyDescent="0.25">
      <c r="A173" s="6">
        <v>172</v>
      </c>
      <c r="B173" s="6" t="s">
        <v>2308</v>
      </c>
      <c r="C173" s="6" t="e">
        <f>-HHHHHHHHHHHHHHHHHHHHHHHHHHHHHHHHHHHHHHHHHHHHHHH--------------------------------HHHHHHHHHHHHHHHHHHHHHHHHHHHHHHHHHHHHHHHHHHHHHHHHHHHHHHHHHHHHHHHHHHHHHHHHHHHHHHHHHHHHHHHHHHHHHHHHHHHHHHHHHHHHHHHHHHHHHHHHHHHHHHHHHHHHHHHHHHHHHHHHHHHHHHHHHHHHHHHHHHHHHHHHHHHHHHHHHHHHHHHHHHHHHHHHHHHHHHHHHHHHHHHHHHHHHHHHHHHHHHHHHHHHHHHHHHHHHHHHHHHHH--------------------HHHHHHHHHHHHHHHHHHHHHHHHHHHHHHHHH-------HHHHHHHHHHHHHHHHHHHHHHHHHHHHHHHHHHHHHHHHHHHHHHHHHHHHHHHHHHHHHHHHHHHHHHHHHHHHHHHHHHHHHHHHHHHHHHHHHHHHHHHHHHHHHHHHHHHHHH</f>
        <v>#NAME?</v>
      </c>
      <c r="D173" s="6">
        <v>503</v>
      </c>
      <c r="E173" s="6">
        <v>215</v>
      </c>
      <c r="F173" s="6">
        <v>288</v>
      </c>
      <c r="G173" s="6">
        <v>0.427435387673956</v>
      </c>
    </row>
    <row r="174" spans="1:7" x14ac:dyDescent="0.25">
      <c r="A174" s="6">
        <v>173</v>
      </c>
      <c r="B174" s="6" t="s">
        <v>1702</v>
      </c>
      <c r="C174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174" s="6">
        <v>406</v>
      </c>
      <c r="E174" s="6">
        <v>238</v>
      </c>
      <c r="F174" s="6">
        <v>168</v>
      </c>
      <c r="G174" s="6">
        <v>0.58620689655172398</v>
      </c>
    </row>
    <row r="175" spans="1:7" x14ac:dyDescent="0.25">
      <c r="A175" s="6">
        <v>174</v>
      </c>
      <c r="B175" s="6" t="s">
        <v>2258</v>
      </c>
      <c r="C175" s="6" t="s">
        <v>2259</v>
      </c>
      <c r="D175" s="6">
        <v>216</v>
      </c>
      <c r="E175" s="6">
        <v>97</v>
      </c>
      <c r="F175" s="6">
        <v>119</v>
      </c>
      <c r="G175" s="6">
        <v>0.44907407407407401</v>
      </c>
    </row>
    <row r="176" spans="1:7" x14ac:dyDescent="0.25">
      <c r="A176" s="6">
        <v>175</v>
      </c>
      <c r="B176" s="6" t="s">
        <v>2123</v>
      </c>
      <c r="C176" s="6" t="e">
        <f>----------HHHHHHHHHHHHHHHHHHHHHHHHHHHHHHHHHHHHHHHHHHHHHHHHHHHHHHHHHHHHHHHHHHHHHHHHHHHHHHHHHHHH</f>
        <v>#NAME?</v>
      </c>
      <c r="D176" s="6">
        <v>94</v>
      </c>
      <c r="E176" s="6">
        <v>74</v>
      </c>
      <c r="F176" s="6">
        <v>20</v>
      </c>
      <c r="G176" s="6">
        <v>0.78723404255319196</v>
      </c>
    </row>
    <row r="177" spans="1:7" x14ac:dyDescent="0.25">
      <c r="A177" s="6">
        <v>176</v>
      </c>
      <c r="B177" s="6" t="s">
        <v>2420</v>
      </c>
      <c r="C177" s="6" t="e">
        <f>----------HHHHHHHHHHHHHHHHH-----------HHHHHHHHHHHHHHHHHHHHHHHHHHHHHHHHHHHHHHHHHHHHHHHHHHHHHHHHHHHHHHHHHHHHHHHHHHHHHHHHHHHHHHHHHHHHHHHHHHHHHHHHHHHHHHHHHHHHHHHHHHHHH----------------------EEEEEE---------------------------HHHHHHHHHHHHHHHHHHHHHHHHHHHHHHHHHHHHHHHHHHHHHHHHHHHHHHHHHHHHHHHHHHHHHHHHH</f>
        <v>#NAME?</v>
      </c>
      <c r="D177" s="6">
        <v>291</v>
      </c>
      <c r="E177" s="6">
        <v>153</v>
      </c>
      <c r="F177" s="6">
        <v>138</v>
      </c>
      <c r="G177" s="6">
        <v>0.52577319587628901</v>
      </c>
    </row>
    <row r="178" spans="1:7" x14ac:dyDescent="0.25">
      <c r="A178" s="6">
        <v>177</v>
      </c>
      <c r="B178" s="6" t="s">
        <v>2067</v>
      </c>
      <c r="C178" s="6" t="s">
        <v>1281</v>
      </c>
      <c r="D178" s="6">
        <v>158</v>
      </c>
      <c r="E178" s="6">
        <v>40</v>
      </c>
      <c r="F178" s="6">
        <v>118</v>
      </c>
      <c r="G178" s="6">
        <v>0.253164556962025</v>
      </c>
    </row>
    <row r="179" spans="1:7" x14ac:dyDescent="0.25">
      <c r="A179" s="6">
        <v>178</v>
      </c>
      <c r="B179" s="6" t="s">
        <v>2063</v>
      </c>
      <c r="C179" s="6" t="s">
        <v>2064</v>
      </c>
      <c r="D179" s="6">
        <v>245</v>
      </c>
      <c r="E179" s="6">
        <v>139</v>
      </c>
      <c r="F179" s="6">
        <v>106</v>
      </c>
      <c r="G179" s="6">
        <v>0.56734693877551001</v>
      </c>
    </row>
    <row r="180" spans="1:7" x14ac:dyDescent="0.25">
      <c r="A180" s="6">
        <v>179</v>
      </c>
      <c r="B180" s="6" t="s">
        <v>1767</v>
      </c>
      <c r="C180" s="6" t="e">
        <f>-HHHHHHHHHHHHHHHHHHHHHHHHHHHHHHHHHHHHHHHHHHHHHHHHHHHHHHHHHHHHHHHHHHHHHHHHHHHHHHHHHHHHHHHHHHHHHHHHHHHHHHHHHHHHHHHHHHHHHHHHHHHHHHHHHHHHHHHHHHHHHHHHHHHHHHHHHHHHHHHHHHHHHHHHHHHHHHHHHHHHHHHHHHHHHHHHHHHHHHHHHHHH</f>
        <v>#NAME?</v>
      </c>
      <c r="D180" s="6">
        <v>205</v>
      </c>
      <c r="E180" s="6">
        <v>97</v>
      </c>
      <c r="F180" s="6">
        <v>108</v>
      </c>
      <c r="G180" s="6">
        <v>0.47317073170731699</v>
      </c>
    </row>
    <row r="181" spans="1:7" x14ac:dyDescent="0.25">
      <c r="A181" s="6">
        <v>180</v>
      </c>
      <c r="B181" s="6" t="s">
        <v>1622</v>
      </c>
      <c r="C181" s="6" t="e">
        <f>-HHHHHHHHHHHHHHHHHHHHHHHHHHHHHHHHHHHHHHHHHHHHHHHHHHHHHHHHHHHHHHHHHHHHHHHHHHHHHHHHHHHHHHHHHHHHHHHHHHHHHHHHHHHHHHHHHHHHHHHHHHHHHHHHHHHHHHHHHHHHHHHHHHHHHHHHHHHHHHHHHHHHHHHHHHHHHHHHHHHHHHHHHHHHHHHHHHHHHHHHHHHHHHHHHHHHHHHHHHHHHHHHHHHHHHHHHHHHHHHHHHHHHHHH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81" s="6">
        <v>249</v>
      </c>
      <c r="E181" s="6">
        <v>72</v>
      </c>
      <c r="F181" s="6">
        <v>177</v>
      </c>
      <c r="G181" s="6">
        <v>0.28915662650602397</v>
      </c>
    </row>
    <row r="182" spans="1:7" x14ac:dyDescent="0.25">
      <c r="A182" s="6">
        <v>181</v>
      </c>
      <c r="B182" s="6" t="s">
        <v>1699</v>
      </c>
      <c r="C182" s="6" t="s">
        <v>1331</v>
      </c>
      <c r="D182" s="6">
        <v>304</v>
      </c>
      <c r="E182" s="6">
        <v>164</v>
      </c>
      <c r="F182" s="6">
        <v>140</v>
      </c>
      <c r="G182" s="6">
        <v>0.53947368421052599</v>
      </c>
    </row>
    <row r="183" spans="1:7" x14ac:dyDescent="0.25">
      <c r="A183" s="6">
        <v>182</v>
      </c>
      <c r="B183" s="6" t="s">
        <v>1429</v>
      </c>
      <c r="C183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83" s="6">
        <v>439</v>
      </c>
      <c r="E183" s="6">
        <v>131</v>
      </c>
      <c r="F183" s="6">
        <v>308</v>
      </c>
      <c r="G183" s="6">
        <v>0.298405466970387</v>
      </c>
    </row>
    <row r="184" spans="1:7" x14ac:dyDescent="0.25">
      <c r="A184" s="6">
        <v>183</v>
      </c>
      <c r="B184" s="6" t="s">
        <v>1498</v>
      </c>
      <c r="C184" s="6" t="s">
        <v>1499</v>
      </c>
      <c r="D184" s="6">
        <v>200</v>
      </c>
      <c r="E184" s="6">
        <v>97</v>
      </c>
      <c r="F184" s="6">
        <v>103</v>
      </c>
      <c r="G184" s="6">
        <v>0.48499999999999999</v>
      </c>
    </row>
    <row r="185" spans="1:7" x14ac:dyDescent="0.25">
      <c r="A185" s="6">
        <v>184</v>
      </c>
      <c r="B185" s="6" t="s">
        <v>1602</v>
      </c>
      <c r="C185" s="6" t="s">
        <v>1603</v>
      </c>
      <c r="D185" s="6">
        <v>224</v>
      </c>
      <c r="E185" s="6">
        <v>99</v>
      </c>
      <c r="F185" s="6">
        <v>125</v>
      </c>
      <c r="G185" s="6">
        <v>0.44196428571428598</v>
      </c>
    </row>
    <row r="186" spans="1:7" x14ac:dyDescent="0.25">
      <c r="A186" s="6">
        <v>185</v>
      </c>
      <c r="B186" s="6" t="s">
        <v>2122</v>
      </c>
      <c r="C186" s="6" t="s">
        <v>7</v>
      </c>
      <c r="D186" s="6">
        <v>382</v>
      </c>
      <c r="E186" s="6">
        <v>125</v>
      </c>
      <c r="F186" s="6">
        <v>257</v>
      </c>
      <c r="G186" s="6">
        <v>0.32722513089005201</v>
      </c>
    </row>
    <row r="187" spans="1:7" x14ac:dyDescent="0.25">
      <c r="A187" s="6">
        <v>186</v>
      </c>
      <c r="B187" s="6" t="s">
        <v>2313</v>
      </c>
      <c r="C187" s="6" t="s">
        <v>1731</v>
      </c>
      <c r="D187" s="6">
        <v>821</v>
      </c>
      <c r="E187" s="6">
        <v>366</v>
      </c>
      <c r="F187" s="6">
        <v>455</v>
      </c>
      <c r="G187" s="6">
        <v>0.44579780755176601</v>
      </c>
    </row>
    <row r="188" spans="1:7" x14ac:dyDescent="0.25">
      <c r="A188" s="6">
        <v>187</v>
      </c>
      <c r="B188" s="6" t="s">
        <v>1932</v>
      </c>
      <c r="C188" s="6" t="s">
        <v>2161</v>
      </c>
      <c r="D188" s="6">
        <v>359</v>
      </c>
      <c r="E188" s="6">
        <v>190</v>
      </c>
      <c r="F188" s="6">
        <v>169</v>
      </c>
      <c r="G188" s="6">
        <v>0.52924791086350997</v>
      </c>
    </row>
    <row r="189" spans="1:7" x14ac:dyDescent="0.25">
      <c r="A189" s="6">
        <v>188</v>
      </c>
      <c r="B189" s="6" t="s">
        <v>2337</v>
      </c>
      <c r="C189" s="6" t="e">
        <f>--------HHHHHHHHHHHHHHHHHHHHHHHHHHHHHHHHHHHHHHHHHHHHHHHHHHHHHHHHHHHHHHHHHHHHHHHHHHHHHHHHHHHHHHHHHHHHHHHHHHHHHHHHHHHHHHHHHHHHHHHHHHHHHHHHHHHHHHHHHHHHHHHHHHHHHHHHHHHHHHHHHHHHHHHHHHHHHHHHHHHHHHHHHHHHHHHHHHHHHHHHHHHHHHHHHHHHHHHHHHHHH</f>
        <v>#NAME?</v>
      </c>
      <c r="D189" s="6">
        <v>229</v>
      </c>
      <c r="E189" s="6">
        <v>84</v>
      </c>
      <c r="F189" s="6">
        <v>145</v>
      </c>
      <c r="G189" s="6">
        <v>0.366812227074236</v>
      </c>
    </row>
    <row r="190" spans="1:7" x14ac:dyDescent="0.25">
      <c r="A190" s="6">
        <v>189</v>
      </c>
      <c r="B190" s="6" t="s">
        <v>1447</v>
      </c>
      <c r="C190" s="6" t="e">
        <f>----------------HHHHHHHHHHHHHHHHHHHHHHHHHHHHHHHHHHHHHHHHHHHHHHHHHHHHHHHHHHHHHHHHHHHHHHHHHHHHHHHHHHHHHHHHHHHHHHHHHHHHHH</f>
        <v>#NAME?</v>
      </c>
      <c r="D190" s="6">
        <v>118</v>
      </c>
      <c r="E190" s="6">
        <v>72</v>
      </c>
      <c r="F190" s="6">
        <v>46</v>
      </c>
      <c r="G190" s="6">
        <v>0.61016949152542399</v>
      </c>
    </row>
    <row r="191" spans="1:7" x14ac:dyDescent="0.25">
      <c r="A191" s="6">
        <v>190</v>
      </c>
      <c r="B191" s="6" t="s">
        <v>1787</v>
      </c>
      <c r="C191" s="6" t="e">
        <f>-HHHHHHHHHHHHHHHHHHHHHHHHHHHHHHHHHHHHHHHHHHHHHHHHHHHHHHHHHHHHHHHHHHHHHHHHHHHHHHHHHHHHHHHHHHHHHHHHHHHHHHHHHHHHHHHHHHH</f>
        <v>#NAME?</v>
      </c>
      <c r="D191" s="6">
        <v>116</v>
      </c>
      <c r="E191" s="6">
        <v>29</v>
      </c>
      <c r="F191" s="6">
        <v>87</v>
      </c>
      <c r="G191" s="6">
        <v>0.25</v>
      </c>
    </row>
    <row r="192" spans="1:7" x14ac:dyDescent="0.25">
      <c r="A192" s="6">
        <v>191</v>
      </c>
      <c r="B192" s="6" t="s">
        <v>1776</v>
      </c>
      <c r="C192" s="6" t="e">
        <f>----HHHHHHHHHHHHHHHHHHHHHHHHHHHHHHHHHHHHHHHHHHHHHHHHHHHHHHHHHHHHHHHHHHHHHHHHHHHHHHHHHHHHHHHHHHHHHHHHHHHHHHHHHHHHHHHHHHHHHHHHHHHHHHHHHHHHHHHHHHHHHHHHHHHHHHH-----------------------------------HHHHHHHHHHHHHHHHHHHHHHHHHHHHHHHHHHHHH</f>
        <v>#NAME?</v>
      </c>
      <c r="D192" s="6">
        <v>227</v>
      </c>
      <c r="E192" s="6">
        <v>91</v>
      </c>
      <c r="F192" s="6">
        <v>136</v>
      </c>
      <c r="G192" s="6">
        <v>0.40088105726872197</v>
      </c>
    </row>
    <row r="193" spans="1:7" x14ac:dyDescent="0.25">
      <c r="A193" s="6">
        <v>192</v>
      </c>
      <c r="B193" s="6" t="s">
        <v>1429</v>
      </c>
      <c r="C193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93" s="6">
        <v>439</v>
      </c>
      <c r="E193" s="6">
        <v>131</v>
      </c>
      <c r="F193" s="6">
        <v>308</v>
      </c>
      <c r="G193" s="6">
        <v>0.298405466970387</v>
      </c>
    </row>
    <row r="194" spans="1:7" x14ac:dyDescent="0.25">
      <c r="A194" s="6">
        <v>193</v>
      </c>
      <c r="B194" s="6" t="s">
        <v>1942</v>
      </c>
      <c r="C194" s="6" t="e">
        <f>---HHHHHHHHHHHHHHHHHHHHHHHHHHHHHHHHHHHHHHHHHHHHHHHHHHHHHHHHHHHHHHHHHHHHHHHHHHHHHHHHHHHHHHHHHHHHHHHHHHHHHHHHHHHHHHHHHHHHHHHHHHHHHHHHHHHHHHHHHHHHHHHHHHHHHHHHHHHHHHHHHHHHHHHHHHHHHHHHHHH</f>
        <v>#NAME?</v>
      </c>
      <c r="D194" s="6">
        <v>182</v>
      </c>
      <c r="E194" s="6">
        <v>44</v>
      </c>
      <c r="F194" s="6">
        <v>138</v>
      </c>
      <c r="G194" s="6">
        <v>0.24175824175824201</v>
      </c>
    </row>
    <row r="195" spans="1:7" x14ac:dyDescent="0.25">
      <c r="A195" s="6">
        <v>194</v>
      </c>
      <c r="B195" s="6" t="s">
        <v>2314</v>
      </c>
      <c r="C195" s="6" t="e">
        <f>------------HHHHHHHHHHHHHHHHHHHHHHHHHHHHHHHHHHHHHHHHHHHHHHHHHH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195" s="6">
        <v>518</v>
      </c>
      <c r="E195" s="6">
        <v>252</v>
      </c>
      <c r="F195" s="6">
        <v>266</v>
      </c>
      <c r="G195" s="6">
        <v>0.48648648648648701</v>
      </c>
    </row>
    <row r="196" spans="1:7" x14ac:dyDescent="0.25">
      <c r="A196" s="6">
        <v>195</v>
      </c>
      <c r="B196" s="6" t="s">
        <v>1861</v>
      </c>
      <c r="C196" s="6" t="s">
        <v>1285</v>
      </c>
      <c r="D196" s="6">
        <v>381</v>
      </c>
      <c r="E196" s="6">
        <v>150</v>
      </c>
      <c r="F196" s="6">
        <v>231</v>
      </c>
      <c r="G196" s="6">
        <v>0.39370078740157499</v>
      </c>
    </row>
    <row r="197" spans="1:7" x14ac:dyDescent="0.25">
      <c r="A197" s="6">
        <v>196</v>
      </c>
      <c r="B197" s="6" t="s">
        <v>1579</v>
      </c>
      <c r="C197" s="6" t="e">
        <f>---------HHHHHHHHHHHHHHHHHHHHHHHHHHHHHHHHHHHHHHHHHHHHHHHHHHHHHHHHHHHHHHHHHHHHHHHHHHHHHHHHHHHHHHHHHHHHHHHHHHHHHHHHHHHHHHHHHHHHHHHHHHHHHHHHHHHHHHHHHHHHHHHHHHHHHHHHHHHHHHHHHHHHHHHHHHHHHHHHHHHHHHHHHHHHHHHHHHHHHHHHHHHHHHHHHHHHHHHHHHHHHHHHHHHHHHHHHHHHHHHHHHHHHHHHHHH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97" s="6">
        <v>260</v>
      </c>
      <c r="E197" s="6">
        <v>105</v>
      </c>
      <c r="F197" s="6">
        <v>155</v>
      </c>
      <c r="G197" s="6">
        <v>0.40384615384615402</v>
      </c>
    </row>
    <row r="198" spans="1:7" x14ac:dyDescent="0.25">
      <c r="A198" s="6">
        <v>197</v>
      </c>
      <c r="B198" s="6" t="s">
        <v>2506</v>
      </c>
      <c r="C198" s="6" t="e">
        <f>--HHHHHHHHHHHHHHHHHHHHHHHHHHHHHHHHHHHHHHHHHHHHHHHHHHHHHHHHHHHHHHHHHHHHHHHHHHHHHHHHHHHHHHHHHHHHHHHHHHHHHHHHHHHHHHHHHHHHHHHHHHHHHHHHHHHHHH</f>
        <v>#NAME?</v>
      </c>
      <c r="D198" s="6">
        <v>136</v>
      </c>
      <c r="E198" s="6">
        <v>62</v>
      </c>
      <c r="F198" s="6">
        <v>74</v>
      </c>
      <c r="G198" s="6">
        <v>0.45588235294117602</v>
      </c>
    </row>
    <row r="199" spans="1:7" x14ac:dyDescent="0.25">
      <c r="A199" s="6">
        <v>198</v>
      </c>
      <c r="B199" s="6" t="s">
        <v>2472</v>
      </c>
      <c r="C199" s="6" t="e">
        <f>---------------------HHHHHHHHHHHHHHHHHHHHHHHHHHHHHHHHHHHHHHHHHHHHHHHHH</f>
        <v>#NAME?</v>
      </c>
      <c r="D199" s="6">
        <v>70</v>
      </c>
      <c r="E199" s="6">
        <v>17</v>
      </c>
      <c r="F199" s="6">
        <v>53</v>
      </c>
      <c r="G199" s="6">
        <v>0.24285714285714299</v>
      </c>
    </row>
    <row r="200" spans="1:7" x14ac:dyDescent="0.25">
      <c r="A200" s="6">
        <v>199</v>
      </c>
      <c r="B200" s="6" t="s">
        <v>1417</v>
      </c>
      <c r="C200" s="6" t="e">
        <f>-HHHHHHHHHHHHHHHHHHHHHHHHHHHHHHHHHHHHHHHHHHHHHHHHHHHHHHHHHHHHHHHHHHHHHHHHHH---------------------HHHHHHHHHHHHHHHHHHH--------------EEEEEEEEEEEEEEEEEEEEEEEEEEEEEEEEEEEEEEE-----------HHHHHHHHHHHHHHHHHHHHHHHHHHHHHHH</f>
        <v>#NAME?</v>
      </c>
      <c r="D200" s="6">
        <v>210</v>
      </c>
      <c r="E200" s="6">
        <v>119</v>
      </c>
      <c r="F200" s="6">
        <v>91</v>
      </c>
      <c r="G200" s="6">
        <v>0.56666666666666698</v>
      </c>
    </row>
    <row r="201" spans="1:7" x14ac:dyDescent="0.25">
      <c r="A201" s="6">
        <v>200</v>
      </c>
      <c r="B201" s="6" t="s">
        <v>1758</v>
      </c>
      <c r="C201" s="6" t="s">
        <v>21</v>
      </c>
      <c r="D201" s="6">
        <v>332</v>
      </c>
      <c r="E201" s="6">
        <v>131</v>
      </c>
      <c r="F201" s="6">
        <v>201</v>
      </c>
      <c r="G201" s="6">
        <v>0.39457831325301201</v>
      </c>
    </row>
    <row r="202" spans="1:7" x14ac:dyDescent="0.25">
      <c r="A202" s="6">
        <v>201</v>
      </c>
      <c r="B202" s="6" t="s">
        <v>2482</v>
      </c>
      <c r="C202" s="6" t="s">
        <v>2483</v>
      </c>
      <c r="D202" s="6">
        <v>536</v>
      </c>
      <c r="E202" s="6">
        <v>252</v>
      </c>
      <c r="F202" s="6">
        <v>284</v>
      </c>
      <c r="G202" s="6">
        <v>0.47014925373134298</v>
      </c>
    </row>
    <row r="203" spans="1:7" x14ac:dyDescent="0.25">
      <c r="A203" s="6">
        <v>202</v>
      </c>
      <c r="B203" s="6" t="s">
        <v>1675</v>
      </c>
      <c r="C203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203" s="6">
        <v>254</v>
      </c>
      <c r="E203" s="6">
        <v>101</v>
      </c>
      <c r="F203" s="6">
        <v>153</v>
      </c>
      <c r="G203" s="6">
        <v>0.39763779527559101</v>
      </c>
    </row>
    <row r="204" spans="1:7" x14ac:dyDescent="0.25">
      <c r="A204" s="6">
        <v>203</v>
      </c>
      <c r="B204" s="6" t="s">
        <v>1808</v>
      </c>
      <c r="C204" s="6" t="e">
        <f>---------------HHHHHHHHHHHHHHHHHHHHHHHHHHHHHHHHHHHHHHHHHHHHHHHHHHHHHHHHHHHHHHHHHHHHHHHHHHHHHHHHHHHHH-EEEEEE-------HHHHHHHHHHHHHHHHHHHHHHHHHHHHHHHHHHHHHHHHHHHHHHHHHHHHHHHHHHHHHHHHHHHHHHHHHHHHHHHHHHHHHHHHHHH--------------HHHHHHHHHHHHHHHHHHHHHHHHHHHHHHHHHHHHHHHHHHHHHHHHHHH</f>
        <v>#NAME?</v>
      </c>
      <c r="D204" s="6">
        <v>270</v>
      </c>
      <c r="E204" s="6">
        <v>140</v>
      </c>
      <c r="F204" s="6">
        <v>130</v>
      </c>
      <c r="G204" s="6">
        <v>0.51851851851851805</v>
      </c>
    </row>
    <row r="205" spans="1:7" x14ac:dyDescent="0.25">
      <c r="A205" s="6">
        <v>204</v>
      </c>
      <c r="B205" s="6" t="s">
        <v>1549</v>
      </c>
      <c r="C205" s="6" t="s">
        <v>59</v>
      </c>
      <c r="D205" s="6">
        <v>568</v>
      </c>
      <c r="E205" s="6">
        <v>382</v>
      </c>
      <c r="F205" s="6">
        <v>186</v>
      </c>
      <c r="G205" s="6">
        <v>0.67253521126760596</v>
      </c>
    </row>
    <row r="206" spans="1:7" x14ac:dyDescent="0.25">
      <c r="A206" s="6">
        <v>205</v>
      </c>
      <c r="B206" s="6" t="s">
        <v>2311</v>
      </c>
      <c r="C206" s="6" t="e">
        <f>---HHHHHHHHHHHHHHHHHHHHHHHHHHHHHHHHHHHHHHHHHHHHHHHHHHHHHHHHHHHHHHHHHHHHHHHHHHHHHHHHHHHHHHHHHHHHHHHHHHHHHHHHHHHHHHHHHHHHHHHHHHHHHHHHHHHHHHHHHHHHHHHHHHHHHHHHHHHHHHHHHHHHHHH--------HHHHHHHHHHHHHHHHHHHHHHHHHHHHHHHHHHHHHHHHHHHHHHHHHHHHHHHHHHHHHHHHHHHHHHHHHHHHHHHHHHHHHHHHHHHHHHHHHHHHHHHHHHHHHHHHHHHHHHHHHHHHHHHHHHHHHHHHHHHHHHHHHHHHHHHHHHHHHHHHHHHHHHHHHHHHHHHHHHHHHHHHHHHHHHHHHHHHHHHHHHHHHHH</f>
        <v>#NAME?</v>
      </c>
      <c r="D206" s="6">
        <v>385</v>
      </c>
      <c r="E206" s="6">
        <v>188</v>
      </c>
      <c r="F206" s="6">
        <v>197</v>
      </c>
      <c r="G206" s="6">
        <v>0.48831168831168797</v>
      </c>
    </row>
    <row r="207" spans="1:7" x14ac:dyDescent="0.25">
      <c r="A207" s="6">
        <v>206</v>
      </c>
      <c r="B207" s="6" t="s">
        <v>1719</v>
      </c>
      <c r="C207" s="6" t="s">
        <v>7</v>
      </c>
      <c r="D207" s="6">
        <v>263</v>
      </c>
      <c r="E207" s="6">
        <v>111</v>
      </c>
      <c r="F207" s="6">
        <v>152</v>
      </c>
      <c r="G207" s="6">
        <v>0.422053231939163</v>
      </c>
    </row>
    <row r="208" spans="1:7" x14ac:dyDescent="0.25">
      <c r="A208" s="6">
        <v>207</v>
      </c>
      <c r="B208" s="6" t="s">
        <v>1411</v>
      </c>
      <c r="C208" s="6" t="s">
        <v>1412</v>
      </c>
      <c r="D208" s="6">
        <v>437</v>
      </c>
      <c r="E208" s="6">
        <v>225</v>
      </c>
      <c r="F208" s="6">
        <v>212</v>
      </c>
      <c r="G208" s="6">
        <v>0.51487414187642999</v>
      </c>
    </row>
    <row r="209" spans="1:7" x14ac:dyDescent="0.25">
      <c r="A209" s="6">
        <v>208</v>
      </c>
      <c r="B209" s="6" t="s">
        <v>2431</v>
      </c>
      <c r="C209" s="6" t="e">
        <f>-------------HHHHHHHHHHHHHHHHHHHHHHHHHHHHHHHHHHHHHHHHHHHHHHHHHHHHHHHHHHHHHHHHHHHHHHHHHHHHHHHHHHHHHHHHHHHHHHHHHHHHHHHHHHHHHHHHHHHHHHHHHHHHHHHHHHHHHHHHHHHHHHHHHHHHHHHHHHHHHHHHHHHHHHHHHHHHHHHHHHHHHHHHHHHHHHHHHHHHHHHHHHHHHHHHHHHHHHH</f>
        <v>#NAME?</v>
      </c>
      <c r="D209" s="6">
        <v>228</v>
      </c>
      <c r="E209" s="6">
        <v>71</v>
      </c>
      <c r="F209" s="6">
        <v>157</v>
      </c>
      <c r="G209" s="6">
        <v>0.31140350877193002</v>
      </c>
    </row>
    <row r="210" spans="1:7" x14ac:dyDescent="0.25">
      <c r="A210" s="6">
        <v>209</v>
      </c>
      <c r="B210" s="6" t="s">
        <v>1879</v>
      </c>
      <c r="C210" s="6" t="s">
        <v>7</v>
      </c>
      <c r="D210" s="6">
        <v>336</v>
      </c>
      <c r="E210" s="6">
        <v>156</v>
      </c>
      <c r="F210" s="6">
        <v>180</v>
      </c>
      <c r="G210" s="6">
        <v>0.46428571428571402</v>
      </c>
    </row>
    <row r="211" spans="1:7" x14ac:dyDescent="0.25">
      <c r="A211" s="6">
        <v>210</v>
      </c>
      <c r="B211" s="6" t="s">
        <v>2448</v>
      </c>
      <c r="C211" s="6" t="e">
        <f>-HHHHHHHHHHHHHHHHHHHHHHHHHHHHHHHHHHHHHHHHHHHHHHHHHHHHHHHHHHHHHHHHHHHHHHHHHHH----------HHHHHHHHHHHHHHHHHHHHHHHHHHHHHHHHHHHHHHHHHHHHHHHHHHHHHHHHHHHHHHHHHHHHHHHHHHHHHHHHHHHHHHHH</f>
        <v>#NAME?</v>
      </c>
      <c r="D211" s="6">
        <v>174</v>
      </c>
      <c r="E211" s="6">
        <v>69</v>
      </c>
      <c r="F211" s="6">
        <v>105</v>
      </c>
      <c r="G211" s="6">
        <v>0.39655172413793099</v>
      </c>
    </row>
    <row r="212" spans="1:7" x14ac:dyDescent="0.25">
      <c r="A212" s="6">
        <v>211</v>
      </c>
      <c r="B212" s="6" t="s">
        <v>1604</v>
      </c>
      <c r="C212" s="6" t="s">
        <v>1605</v>
      </c>
      <c r="D212" s="6">
        <v>187</v>
      </c>
      <c r="E212" s="6">
        <v>95</v>
      </c>
      <c r="F212" s="6">
        <v>92</v>
      </c>
      <c r="G212" s="6">
        <v>0.50802139037433203</v>
      </c>
    </row>
    <row r="213" spans="1:7" x14ac:dyDescent="0.25">
      <c r="A213" s="6">
        <v>212</v>
      </c>
      <c r="B213" s="6" t="s">
        <v>1442</v>
      </c>
      <c r="C213" s="6" t="e">
        <f>--HHHHHHHHHHHHHHHHHHHHHHHHHHHHHHHHHHHHHHHHHH--------------HHHHHHHHHHHHHHHHHHHHHHHHHHHHHHHHHHHHHHHHHHHHHHHHHHHHHHHHHHHHHHHHHHHHHHHHHHHHHHHHHHHHHHHHHHHHHHHHHHHHHHHHHHHHHHHHHHHHHHHHH----------------------------HHHHHHHHHHHHHHHHHHHHHHHHHHHHHHHHHHHHHHHHHHHHHHHHHHHHHHHHHHHHHHHH</f>
        <v>#NAME?</v>
      </c>
      <c r="D213" s="6">
        <v>271</v>
      </c>
      <c r="E213" s="6">
        <v>135</v>
      </c>
      <c r="F213" s="6">
        <v>136</v>
      </c>
      <c r="G213" s="6">
        <v>0.49815498154981602</v>
      </c>
    </row>
    <row r="214" spans="1:7" x14ac:dyDescent="0.25">
      <c r="A214" s="6">
        <v>213</v>
      </c>
      <c r="B214" s="6" t="s">
        <v>2010</v>
      </c>
      <c r="C214" s="6" t="s">
        <v>882</v>
      </c>
      <c r="D214" s="6">
        <v>580</v>
      </c>
      <c r="E214" s="6">
        <v>226</v>
      </c>
      <c r="F214" s="6">
        <v>354</v>
      </c>
      <c r="G214" s="6">
        <v>0.38965517241379299</v>
      </c>
    </row>
    <row r="215" spans="1:7" x14ac:dyDescent="0.25">
      <c r="A215" s="6">
        <v>214</v>
      </c>
      <c r="B215" s="6" t="s">
        <v>1701</v>
      </c>
      <c r="C215" s="6" t="s">
        <v>7</v>
      </c>
      <c r="D215" s="6">
        <v>406</v>
      </c>
      <c r="E215" s="6">
        <v>199</v>
      </c>
      <c r="F215" s="6">
        <v>207</v>
      </c>
      <c r="G215" s="6">
        <v>0.49014778325123198</v>
      </c>
    </row>
    <row r="216" spans="1:7" x14ac:dyDescent="0.25">
      <c r="A216" s="6">
        <v>215</v>
      </c>
      <c r="B216" s="6" t="s">
        <v>1885</v>
      </c>
      <c r="C216" s="6" t="s">
        <v>7</v>
      </c>
      <c r="D216" s="6">
        <v>309</v>
      </c>
      <c r="E216" s="6">
        <v>118</v>
      </c>
      <c r="F216" s="6">
        <v>191</v>
      </c>
      <c r="G216" s="6">
        <v>0.38187702265372198</v>
      </c>
    </row>
    <row r="217" spans="1:7" x14ac:dyDescent="0.25">
      <c r="A217" s="6">
        <v>216</v>
      </c>
      <c r="B217" s="6" t="s">
        <v>2104</v>
      </c>
      <c r="C217" s="6" t="e">
        <f>---------------HHHHHHHHHHHHHHHHHHHHHHHHHHHHHHHHHHHHHHHHHHHHHHHHHHHHHHHHHHHHHHHHHHHHHHHHHHHHHHHHHHHHHHHHHHH---------------------HHHHHHHHHHHHHHHHH---------------------------------------------------------HHHHHHHHHHHHHHHHHHHHHHHHHHHHHHHHHHHHHHHHHHHHHHHHHHHHHHHHHHHHHHHHHHHHHHHHHHHHHHHHHHHHHHHHHHHHHHHHHHHHHHHHHHHHHHHHHHHHHHHHHHHHHHHHHHHHHHHHHHHHHHHHHHHHHHHHHHHHHHHHHHHHHHHHHHHHHHHHHHHHHHHHHHHHHHHHHHHHHHHHHHHHHHHHHHHHHHHHHHHHHHH</f>
        <v>#NAME?</v>
      </c>
      <c r="D217" s="6">
        <v>424</v>
      </c>
      <c r="E217" s="6">
        <v>212</v>
      </c>
      <c r="F217" s="6">
        <v>212</v>
      </c>
      <c r="G217" s="6">
        <v>0.5</v>
      </c>
    </row>
    <row r="218" spans="1:7" x14ac:dyDescent="0.25">
      <c r="A218" s="6">
        <v>217</v>
      </c>
      <c r="B218" s="6" t="s">
        <v>1971</v>
      </c>
      <c r="C218" s="6" t="e">
        <f>--HHHHHHHHHHHHHHHHHHHHHHHHHHH-----------------HHHHHHHHHHHHHHHHHHHHHHHHHHHHHHHHHHHHHHHHHHHHHHHHHHHHHHHHHHHHHHHHHHHHHHHHHHHHHHHHHHHHHHHHHHHHHHHH</f>
        <v>#NAME?</v>
      </c>
      <c r="D218" s="6">
        <v>142</v>
      </c>
      <c r="E218" s="6">
        <v>49</v>
      </c>
      <c r="F218" s="6">
        <v>93</v>
      </c>
      <c r="G218" s="6">
        <v>0.34507042253521097</v>
      </c>
    </row>
    <row r="219" spans="1:7" x14ac:dyDescent="0.25">
      <c r="A219" s="6">
        <v>218</v>
      </c>
      <c r="B219" s="6" t="s">
        <v>1840</v>
      </c>
      <c r="C219" s="6" t="e">
        <f>---------------HHHHHHHHHHHHHHHHHHHHHHHHHHHHHHHHHHHHHHHHHHHHHHHHHHHHHHHHHHHHHHHHHHHHHHHHHHHHHHHHHHHHHHHHHHHHHHHHHHHHHHHHHHHHHHHH---------------HHHHHHHHHHHHHHHHHHHHHHHHHHHHHHHHHHHHHHHHHHHHHHHHHHHHHHHHHHHHHHHHHHHHHHHHHHHHHHHHHHHHHHHHHHHHHHHHH</f>
        <v>#NAME?</v>
      </c>
      <c r="D219" s="6">
        <v>239</v>
      </c>
      <c r="E219" s="6">
        <v>120</v>
      </c>
      <c r="F219" s="6">
        <v>119</v>
      </c>
      <c r="G219" s="6">
        <v>0.502092050209205</v>
      </c>
    </row>
    <row r="220" spans="1:7" x14ac:dyDescent="0.25">
      <c r="A220" s="6">
        <v>219</v>
      </c>
      <c r="B220" s="6" t="s">
        <v>1269</v>
      </c>
      <c r="C220" s="6" t="e">
        <f>-HHHHHHHHHHHHHHHHHHHHHHHHHHHHHHHHHHHHHHHHHHHHHHHHHHHHHHHHHHHHHHHHHHHHHHHHHHHHHHHHHHHHHHHHHHHHHHHHHHH-------HHHHHHHHHHHHHHHHHHHHHHHHHHHHHHHHHHHHH----------HHHHHHHHHHHHHHHHHHHHHHH</f>
        <v>#NAME?</v>
      </c>
      <c r="D220" s="6">
        <v>177</v>
      </c>
      <c r="E220" s="6">
        <v>82</v>
      </c>
      <c r="F220" s="6">
        <v>95</v>
      </c>
      <c r="G220" s="6">
        <v>0.46327683615819198</v>
      </c>
    </row>
    <row r="221" spans="1:7" x14ac:dyDescent="0.25">
      <c r="A221" s="6">
        <v>220</v>
      </c>
      <c r="B221" s="6" t="s">
        <v>1514</v>
      </c>
      <c r="C221" s="6" t="e">
        <f>-------HHHHHHHHHHHHHHHHHHHHHHHHHHHHHHHHHHHHHHHHHHHHHHHHHHHHHHHHHHHHHHHHHHHHHHHHHHHHHHHHHHHHHHHHHHHHHHHHHHHHHHHHHHHHHHHHHHHH--------HHHHHHHHHHHHHHHHHHHHHHHHHHHHHHHHHHHHHHHHHHHHHHHHHHHHHHHHHHHHHHHHHHHHHHHH</f>
        <v>#NAME?</v>
      </c>
      <c r="D221" s="6">
        <v>203</v>
      </c>
      <c r="E221" s="6">
        <v>84</v>
      </c>
      <c r="F221" s="6">
        <v>119</v>
      </c>
      <c r="G221" s="6">
        <v>0.41379310344827602</v>
      </c>
    </row>
    <row r="222" spans="1:7" x14ac:dyDescent="0.25">
      <c r="A222" s="6">
        <v>221</v>
      </c>
      <c r="B222" s="6" t="s">
        <v>1628</v>
      </c>
      <c r="C222" s="6" t="e">
        <f>-HHHHHHHHHHHHHHHHHHHHHHHHHHHHHHHHHHHHHHHHHHHHHHHHHHHHHHHHHHHHHHHHHHHHHHHHHHHHHHHHHHHHHHHHHHHHHHHHHHH-------HHHHHHHHHHHHHHHHHHHHHHHHHHHHHHHHHHHHH----------HHHHHHHHHHHHHHHHHHHHHHH</f>
        <v>#NAME?</v>
      </c>
      <c r="D222" s="6">
        <v>177</v>
      </c>
      <c r="E222" s="6">
        <v>76</v>
      </c>
      <c r="F222" s="6">
        <v>101</v>
      </c>
      <c r="G222" s="6">
        <v>0.42937853107344598</v>
      </c>
    </row>
    <row r="223" spans="1:7" x14ac:dyDescent="0.25">
      <c r="A223" s="6">
        <v>222</v>
      </c>
      <c r="B223" s="6" t="s">
        <v>1904</v>
      </c>
      <c r="C223" s="6" t="s">
        <v>7</v>
      </c>
      <c r="D223" s="6">
        <v>361</v>
      </c>
      <c r="E223" s="6">
        <v>165</v>
      </c>
      <c r="F223" s="6">
        <v>196</v>
      </c>
      <c r="G223" s="6">
        <v>0.45706371191135697</v>
      </c>
    </row>
    <row r="224" spans="1:7" x14ac:dyDescent="0.25">
      <c r="A224" s="6">
        <v>223</v>
      </c>
      <c r="B224" s="6" t="s">
        <v>2216</v>
      </c>
      <c r="C224" s="6" t="s">
        <v>2217</v>
      </c>
      <c r="D224" s="6">
        <v>550</v>
      </c>
      <c r="E224" s="6">
        <v>242</v>
      </c>
      <c r="F224" s="6">
        <v>308</v>
      </c>
      <c r="G224" s="6">
        <v>0.44</v>
      </c>
    </row>
    <row r="225" spans="1:7" x14ac:dyDescent="0.25">
      <c r="A225" s="6">
        <v>224</v>
      </c>
      <c r="B225" s="6" t="s">
        <v>1786</v>
      </c>
      <c r="C225" s="6" t="e">
        <f>-HHHHHHHHHHHHHHHHHHHHHHHHHHHHHHHHHHHHHHHHHHHHHHHHHHHHHHHHHHHHHHHHHHHH-----EEEE----------HHHHHHHHHHHHHHH-----------------EEEEE-----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25" s="6">
        <v>363</v>
      </c>
      <c r="E225" s="6">
        <v>152</v>
      </c>
      <c r="F225" s="6">
        <v>211</v>
      </c>
      <c r="G225" s="6">
        <v>0.41873278236914602</v>
      </c>
    </row>
    <row r="226" spans="1:7" x14ac:dyDescent="0.25">
      <c r="A226" s="6">
        <v>225</v>
      </c>
      <c r="B226" s="6" t="s">
        <v>2394</v>
      </c>
      <c r="C226" s="6" t="e">
        <f>--------HHHHHHHHHHHHH---------------------------------HHHHHHHHHHHHHHHHHHHHHHHHHHHHHHHHHHHHHHHHHHH--------------------------------HHHHHHHHHHHHHHHHHHHHHHHHHHHHHHHHHHHHHHHHHHHHHHHHHHHHHHHHHHHHHHHHHHHHHHHHHHHHHHHHHHHHHHHHHHHHHHHHHHHHHHHHHHHHHHHHHHHHHHHHHHHHHHHHHHHHHHHHHHHHHHHHHHHHHHHHHHHH</f>
        <v>#NAME?</v>
      </c>
      <c r="D226" s="6">
        <v>285</v>
      </c>
      <c r="E226" s="6">
        <v>167</v>
      </c>
      <c r="F226" s="6">
        <v>118</v>
      </c>
      <c r="G226" s="6">
        <v>0.58596491228070202</v>
      </c>
    </row>
    <row r="227" spans="1:7" x14ac:dyDescent="0.25">
      <c r="A227" s="6">
        <v>226</v>
      </c>
      <c r="B227" s="6" t="s">
        <v>2302</v>
      </c>
      <c r="C227" s="6" t="e">
        <f>--HHHHHHHHHHHHHHHHHHHHHHHHHHHHHHHHHHHHHHHHHHHHHHHHHHHHHHHHHHHHHHHHHHH</f>
        <v>#NAME?</v>
      </c>
      <c r="D227" s="6">
        <v>69</v>
      </c>
      <c r="E227" s="6">
        <v>17</v>
      </c>
      <c r="F227" s="6">
        <v>52</v>
      </c>
      <c r="G227" s="6">
        <v>0.24637681159420299</v>
      </c>
    </row>
    <row r="228" spans="1:7" x14ac:dyDescent="0.25">
      <c r="A228" s="6">
        <v>227</v>
      </c>
      <c r="B228" s="6" t="s">
        <v>1676</v>
      </c>
      <c r="C228" s="6" t="s">
        <v>1677</v>
      </c>
      <c r="D228" s="6">
        <v>387</v>
      </c>
      <c r="E228" s="6">
        <v>202</v>
      </c>
      <c r="F228" s="6">
        <v>185</v>
      </c>
      <c r="G228" s="6">
        <v>0.52196382428940602</v>
      </c>
    </row>
    <row r="229" spans="1:7" x14ac:dyDescent="0.25">
      <c r="A229" s="6">
        <v>228</v>
      </c>
      <c r="B229" s="6" t="s">
        <v>1669</v>
      </c>
      <c r="C229" s="6" t="e">
        <f>----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HHHHHHHHHHHHHHHHHHHHHHHHHHHHHHHHHHHHHH</f>
        <v>#NAME?</v>
      </c>
      <c r="D229" s="6">
        <v>327</v>
      </c>
      <c r="E229" s="6">
        <v>164</v>
      </c>
      <c r="F229" s="6">
        <v>163</v>
      </c>
      <c r="G229" s="6">
        <v>0.50152905198776798</v>
      </c>
    </row>
    <row r="230" spans="1:7" x14ac:dyDescent="0.25">
      <c r="A230" s="6">
        <v>229</v>
      </c>
      <c r="B230" s="6" t="s">
        <v>2405</v>
      </c>
      <c r="C230" s="6" t="e">
        <f>-------------HHHHHHHHHHHHHHHHHHHHHHHHHHHHHHHHHHHHHHHHHHHHHHHHHHHHHHHHHHHHHHHHHHHHHHHHHHHHHHH</f>
        <v>#NAME?</v>
      </c>
      <c r="D230" s="6">
        <v>92</v>
      </c>
      <c r="E230" s="6">
        <v>25</v>
      </c>
      <c r="F230" s="6">
        <v>67</v>
      </c>
      <c r="G230" s="6">
        <v>0.27173913043478298</v>
      </c>
    </row>
    <row r="231" spans="1:7" x14ac:dyDescent="0.25">
      <c r="A231" s="6">
        <v>230</v>
      </c>
      <c r="B231" s="6" t="s">
        <v>2519</v>
      </c>
      <c r="C231" s="6" t="e">
        <f>--------------------------------HHHHHHHHHHHHHHHHHHHHHHHHHHHHHHHHHHHHHHHHHHHH------------------HHHHHHHHHHHHHHHHHHHHHH</f>
        <v>#NAME?</v>
      </c>
      <c r="D231" s="6">
        <v>116</v>
      </c>
      <c r="E231" s="6">
        <v>53</v>
      </c>
      <c r="F231" s="6">
        <v>63</v>
      </c>
      <c r="G231" s="6">
        <v>0.45689655172413801</v>
      </c>
    </row>
    <row r="232" spans="1:7" x14ac:dyDescent="0.25">
      <c r="A232" s="6">
        <v>231</v>
      </c>
      <c r="B232" s="6" t="s">
        <v>1664</v>
      </c>
      <c r="C232" s="6" t="s">
        <v>1665</v>
      </c>
      <c r="D232" s="6">
        <v>228</v>
      </c>
      <c r="E232" s="6">
        <v>103</v>
      </c>
      <c r="F232" s="6">
        <v>125</v>
      </c>
      <c r="G232" s="6">
        <v>0.45175438596491202</v>
      </c>
    </row>
    <row r="233" spans="1:7" x14ac:dyDescent="0.25">
      <c r="A233" s="6">
        <v>232</v>
      </c>
      <c r="B233" s="6" t="s">
        <v>2124</v>
      </c>
      <c r="C233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233" s="6">
        <v>406</v>
      </c>
      <c r="E233" s="6">
        <v>238</v>
      </c>
      <c r="F233" s="6">
        <v>168</v>
      </c>
      <c r="G233" s="6">
        <v>0.58620689655172398</v>
      </c>
    </row>
    <row r="234" spans="1:7" x14ac:dyDescent="0.25">
      <c r="A234" s="6">
        <v>233</v>
      </c>
      <c r="B234" s="6" t="s">
        <v>1617</v>
      </c>
      <c r="C234" s="6" t="s">
        <v>274</v>
      </c>
      <c r="D234" s="6">
        <v>315</v>
      </c>
      <c r="E234" s="6">
        <v>51</v>
      </c>
      <c r="F234" s="6">
        <v>264</v>
      </c>
      <c r="G234" s="6">
        <v>0.161904761904762</v>
      </c>
    </row>
    <row r="235" spans="1:7" x14ac:dyDescent="0.25">
      <c r="A235" s="6">
        <v>234</v>
      </c>
      <c r="B235" s="6" t="s">
        <v>2336</v>
      </c>
      <c r="C235" s="6" t="e">
        <f>-----------------------------------------------------HHHHHHHHHHHHHHHHHHHHHHHH-----------------------------------------------------------HHHHHHHHHHHHHHHHHHHHHHHHHHHHHHHHHHHHHHHHHHHH------------------------------------------------------------------------------------HHHHHHHHHHHHHHHHHHHHHHHHHHHHHHHHHHHHHHHHHHHHHHHHHHHHH</f>
        <v>#NAME?</v>
      </c>
      <c r="D235" s="6">
        <v>317</v>
      </c>
      <c r="E235" s="6">
        <v>187</v>
      </c>
      <c r="F235" s="6">
        <v>130</v>
      </c>
      <c r="G235" s="6">
        <v>0.58990536277602501</v>
      </c>
    </row>
    <row r="236" spans="1:7" x14ac:dyDescent="0.25">
      <c r="A236" s="6">
        <v>235</v>
      </c>
      <c r="B236" s="6" t="s">
        <v>1557</v>
      </c>
      <c r="C236" s="6" t="s">
        <v>1558</v>
      </c>
      <c r="D236" s="6">
        <v>161</v>
      </c>
      <c r="E236" s="6">
        <v>92</v>
      </c>
      <c r="F236" s="6">
        <v>69</v>
      </c>
      <c r="G236" s="6">
        <v>0.57142857142857095</v>
      </c>
    </row>
    <row r="237" spans="1:7" x14ac:dyDescent="0.25">
      <c r="A237" s="6">
        <v>236</v>
      </c>
      <c r="B237" s="6" t="s">
        <v>2496</v>
      </c>
      <c r="C237" s="6" t="s">
        <v>59</v>
      </c>
      <c r="D237" s="6">
        <v>568</v>
      </c>
      <c r="E237" s="6">
        <v>388</v>
      </c>
      <c r="F237" s="6">
        <v>180</v>
      </c>
      <c r="G237" s="6">
        <v>0.68309859154929597</v>
      </c>
    </row>
    <row r="238" spans="1:7" x14ac:dyDescent="0.25">
      <c r="A238" s="6">
        <v>237</v>
      </c>
      <c r="B238" s="6" t="s">
        <v>2464</v>
      </c>
      <c r="C238" s="6" t="e">
        <f>------------------------------HHHHHHHHHHHHHHHHHHHHHHHHHHHHHHHHHHHHHHHHHHHHHHHHHHHHHHHHHHHHHHHHHHHHHHHHHHHHHHHHHHHHHHHHHHHHHHHHHHHHHHHHHHHHHHHHHHHHHHHHHHHHHHHHHHHHHHHHHHHHHHHHHHHHHHHHHHHHHHHHHHHHHHHHHHHHHHHHHHHHHHHHHHHHHHHHHHHHHHHHHHHHHHHHHHHHHHHHHHHHHHHHHHHH---------HHHHHHHHHHHHHHHHHHHHHHHHHHHHHHHHHHHHHHHHHHHHHHHHHHHHHHHHHHHHHHHHHHHHHHHHHHHHHHHHHHHHHHHHHHHHHHHHHHHHHHHHHHHHHHHHHHHHHHHHHHHHHHHHHHHHHHHHHHHHHHHHHHHHHHHHHHHH</f>
        <v>#NAME?</v>
      </c>
      <c r="D238" s="6">
        <v>423</v>
      </c>
      <c r="E238" s="6">
        <v>225</v>
      </c>
      <c r="F238" s="6">
        <v>198</v>
      </c>
      <c r="G238" s="6">
        <v>0.53191489361702105</v>
      </c>
    </row>
    <row r="239" spans="1:7" x14ac:dyDescent="0.25">
      <c r="A239" s="6">
        <v>238</v>
      </c>
      <c r="B239" s="6" t="s">
        <v>1981</v>
      </c>
      <c r="C239" s="6" t="s">
        <v>21</v>
      </c>
      <c r="D239" s="6">
        <v>264</v>
      </c>
      <c r="E239" s="6">
        <v>121</v>
      </c>
      <c r="F239" s="6">
        <v>143</v>
      </c>
      <c r="G239" s="6">
        <v>0.45833333333333298</v>
      </c>
    </row>
    <row r="240" spans="1:7" x14ac:dyDescent="0.25">
      <c r="A240" s="6">
        <v>239</v>
      </c>
      <c r="B240" s="6" t="s">
        <v>2512</v>
      </c>
      <c r="C240" s="6" t="e">
        <f>-HHHHHHHHHHHHHHHHHHHHHHHHHHHHHHHHHHHHHHHHHHHHHHHHHHHHHHHHHHHHHHHHHHHHHHHHHHHHHHHHHHHHHHHHHHHHHHHHHHH-------HHHHHHHHHHHHHHHHHHHHHHHHHHHHHHHHHHHHH----------HHHHHHHHHHHHHHHHHHHHHHH</f>
        <v>#NAME?</v>
      </c>
      <c r="D240" s="6">
        <v>177</v>
      </c>
      <c r="E240" s="6">
        <v>82</v>
      </c>
      <c r="F240" s="6">
        <v>95</v>
      </c>
      <c r="G240" s="6">
        <v>0.46327683615819198</v>
      </c>
    </row>
    <row r="241" spans="1:7" x14ac:dyDescent="0.25">
      <c r="A241" s="6">
        <v>240</v>
      </c>
      <c r="B241" s="6" t="s">
        <v>2269</v>
      </c>
      <c r="C241" s="6" t="s">
        <v>274</v>
      </c>
      <c r="D241" s="6">
        <v>377</v>
      </c>
      <c r="E241" s="6">
        <v>150</v>
      </c>
      <c r="F241" s="6">
        <v>227</v>
      </c>
      <c r="G241" s="6">
        <v>0.39787798408488101</v>
      </c>
    </row>
    <row r="242" spans="1:7" x14ac:dyDescent="0.25">
      <c r="A242" s="6">
        <v>241</v>
      </c>
      <c r="B242" s="6" t="s">
        <v>2111</v>
      </c>
      <c r="C242" s="6" t="e">
        <f>---------HHHHHHHHHHHHHHHHHHHHHHHHHHHHHHHHHHHHHHHHHHHHHHHHHHHHHHHHHHHHHHHHHHHHHHHHHHHHHHHHHHHHHHHHHHHHHHHHHHHHHHHHHHHHHHHHHHHHHHHHHHHHHHHHHHHHHHHHHHHHHHHHHHHHHHHHHHHHHHHHHHHHHHHHHHHH-----------HHHHHHHHHHHHHHHHHHHHH----------------HHHHHHHHHHHHHHHHHHHHHHHHHHHHHHHHHHHH</f>
        <v>#NAME?</v>
      </c>
      <c r="D242" s="6">
        <v>265</v>
      </c>
      <c r="E242" s="6">
        <v>180</v>
      </c>
      <c r="F242" s="6">
        <v>85</v>
      </c>
      <c r="G242" s="6">
        <v>0.679245283018868</v>
      </c>
    </row>
    <row r="243" spans="1:7" x14ac:dyDescent="0.25">
      <c r="A243" s="6">
        <v>242</v>
      </c>
      <c r="B243" s="6" t="s">
        <v>1270</v>
      </c>
      <c r="C243" s="6" t="e">
        <f>-HHHHHHHHHHHHHHHHHHHHHHHHHHHHHHHHHHHHHHHHHHHHHHHHHHHHHHHHHHHHHHHHHHHHHHHHHHHHHHHHHHHHHHHHHHHHHHHHHHH-------HHHHHHHHHHHHHHHHHHHHHHHHHHHHHHHHHHHHH----------HHHHHHHHHHHHHHHHHHHHHHH</f>
        <v>#NAME?</v>
      </c>
      <c r="D243" s="6">
        <v>177</v>
      </c>
      <c r="E243" s="6">
        <v>83</v>
      </c>
      <c r="F243" s="6">
        <v>94</v>
      </c>
      <c r="G243" s="6">
        <v>0.468926553672316</v>
      </c>
    </row>
    <row r="244" spans="1:7" x14ac:dyDescent="0.25">
      <c r="A244" s="6">
        <v>243</v>
      </c>
      <c r="B244" s="6" t="s">
        <v>2317</v>
      </c>
      <c r="C244" s="6" t="s">
        <v>2318</v>
      </c>
      <c r="D244" s="6">
        <v>310</v>
      </c>
      <c r="E244" s="6">
        <v>167</v>
      </c>
      <c r="F244" s="6">
        <v>143</v>
      </c>
      <c r="G244" s="6">
        <v>0.53870967741935505</v>
      </c>
    </row>
    <row r="245" spans="1:7" x14ac:dyDescent="0.25">
      <c r="A245" s="6">
        <v>244</v>
      </c>
      <c r="B245" s="6" t="s">
        <v>1779</v>
      </c>
      <c r="C245" s="6" t="e">
        <f>---------------HHHHHHHHHHHHHHHHHHHHHHHHHHHHHHHHHHHHHHH--------------------------------------------------------HHHHHHHHHHHHHHHHHHHHHHHHHHHHHHHHHHHHHHHHHHHHHHHHHHHHHHHHHHHHHHHHHHHHHHHHHHHHH---------HHHHHHHHHHHHHHHHHHHHHHHHHHHHHHHHHHHHHHHHHHHHHHHH</f>
        <v>#NAME?</v>
      </c>
      <c r="D245" s="6">
        <v>244</v>
      </c>
      <c r="E245" s="6">
        <v>73</v>
      </c>
      <c r="F245" s="6">
        <v>171</v>
      </c>
      <c r="G245" s="6">
        <v>0.29918032786885201</v>
      </c>
    </row>
    <row r="246" spans="1:7" x14ac:dyDescent="0.25">
      <c r="A246" s="6">
        <v>245</v>
      </c>
      <c r="B246" s="6" t="s">
        <v>2105</v>
      </c>
      <c r="C246" s="6" t="e">
        <f>--------HHHHHHHHHHHHHHHHHHHHHHHHHHHHHHHHHHHHHHHHHHHHHHHHHHHHHHHHHHHHHHHHHHHHHHHHHHHHHHHHHHHHHHHHHHHHHHHHHHHHHHHHHHHHHHHHHHHHHHHHHHHHHHHHHHHHHHHHHHHHHHHHHHHHHHHHHHHHHHHHHHHHHHHHHHHHHHHHHHHHHHHHHHHHHHHHHHHHHHHHHHHHHHHHHHHHHHHHHHHHHHHHHHHHHHHHHHHHHHHHHHHHHHHHHHHHH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46" s="6">
        <v>261</v>
      </c>
      <c r="E246" s="6">
        <v>134</v>
      </c>
      <c r="F246" s="6">
        <v>127</v>
      </c>
      <c r="G246" s="6">
        <v>0.51340996168582398</v>
      </c>
    </row>
    <row r="247" spans="1:7" x14ac:dyDescent="0.25">
      <c r="A247" s="6">
        <v>246</v>
      </c>
      <c r="B247" s="6" t="s">
        <v>1841</v>
      </c>
      <c r="C247" s="6" t="s">
        <v>274</v>
      </c>
      <c r="D247" s="6">
        <v>315</v>
      </c>
      <c r="E247" s="6">
        <v>51</v>
      </c>
      <c r="F247" s="6">
        <v>264</v>
      </c>
      <c r="G247" s="6">
        <v>0.161904761904762</v>
      </c>
    </row>
    <row r="248" spans="1:7" x14ac:dyDescent="0.25">
      <c r="A248" s="6">
        <v>247</v>
      </c>
      <c r="B248" s="6" t="s">
        <v>2051</v>
      </c>
      <c r="C248" s="6" t="s">
        <v>88</v>
      </c>
      <c r="D248" s="6">
        <v>997</v>
      </c>
      <c r="E248" s="6">
        <v>571</v>
      </c>
      <c r="F248" s="6">
        <v>426</v>
      </c>
      <c r="G248" s="6">
        <v>0.57271815446339003</v>
      </c>
    </row>
    <row r="249" spans="1:7" x14ac:dyDescent="0.25">
      <c r="A249" s="6">
        <v>248</v>
      </c>
      <c r="B249" s="6" t="s">
        <v>2418</v>
      </c>
      <c r="C249" s="6" t="e">
        <f>---------------HHHHHHHHHHHHHHHHHHHHHHHHHHHHHHHHHHHHHHHHHHHHHHHHHHHHHHHHHHHHHHHHHHHHHHHHHHHHHHHHHHHHHHHHHHHHHHHHHHHHHHHHHHHHHHHHHHHHHHHHHHHHHHHHHHHHHHHHHHHHHHHHHHHHHHHHHHHHHHHHHHH---------------HHHHHHHHHHHHHHHHHHHHHHHHHHHHHHHHHHHHHHHHHHHHHHHHHHHHHHHHHHHHHHHHHHHHHHHHHHHHHHHHHHHHHHHHHHHHHHHHHHHHHHHHHHHHHHHHHHHHHHHHHHHHHHHHHHHHHHHHHHHHHHHHHHHHHHHHHHHHHHHHHHHHHHHHHHHHHHHHHHH----------------------------------------------HHHHHHHHHHHHHHHHHHHHHHHHHHHHHHHHHHHHHHHHHHHHHHHHHHHHHHHHHHHHHHHHHHHHHHHHHHHHHHHHHHHHHHHHHHHHHHHHHHHHHHHHHHHHHHHHHHHHHHHHHHH</f>
        <v>#NAME?</v>
      </c>
      <c r="D249" s="6">
        <v>541</v>
      </c>
      <c r="E249" s="6">
        <v>193</v>
      </c>
      <c r="F249" s="6">
        <v>348</v>
      </c>
      <c r="G249" s="6">
        <v>0.35674676524953802</v>
      </c>
    </row>
    <row r="250" spans="1:7" x14ac:dyDescent="0.25">
      <c r="A250" s="6">
        <v>249</v>
      </c>
      <c r="B250" s="6" t="s">
        <v>1432</v>
      </c>
      <c r="C250" s="6" t="e">
        <f>-HHHHHHHHHHHHHHHHHHHHHHHHHHHHHHHHHHHHHHHHHHHHHHHHHHHHHHHHHHHHHHHHHHHHHHHHHHHHHHHHHHHHHHHHHHHHHHHHHHHHHHHHHHHHHHHHHHHHHHHHHHHHHHHHHHHHHHHHHHHHHHHHHHHHHHHHHHHHHHHHHHHHHHHHHHHHHHHHHHHHHHHHHHHHHHHHHH</f>
        <v>#NAME?</v>
      </c>
      <c r="D250" s="6">
        <v>195</v>
      </c>
      <c r="E250" s="6">
        <v>73</v>
      </c>
      <c r="F250" s="6">
        <v>122</v>
      </c>
      <c r="G250" s="6">
        <v>0.37435897435897397</v>
      </c>
    </row>
    <row r="251" spans="1:7" x14ac:dyDescent="0.25">
      <c r="A251" s="6">
        <v>250</v>
      </c>
      <c r="B251" s="6" t="s">
        <v>1535</v>
      </c>
      <c r="C251" s="6" t="s">
        <v>7</v>
      </c>
      <c r="D251" s="6">
        <v>350</v>
      </c>
      <c r="E251" s="6">
        <v>74</v>
      </c>
      <c r="F251" s="6">
        <v>276</v>
      </c>
      <c r="G251" s="6">
        <v>0.21142857142857099</v>
      </c>
    </row>
    <row r="252" spans="1:7" x14ac:dyDescent="0.25">
      <c r="A252" s="6">
        <v>251</v>
      </c>
      <c r="B252" s="6" t="s">
        <v>1826</v>
      </c>
      <c r="C252" s="6" t="s">
        <v>1424</v>
      </c>
      <c r="D252" s="6">
        <v>136</v>
      </c>
      <c r="E252" s="6">
        <v>48</v>
      </c>
      <c r="F252" s="6">
        <v>88</v>
      </c>
      <c r="G252" s="6">
        <v>0.35294117647058798</v>
      </c>
    </row>
    <row r="253" spans="1:7" x14ac:dyDescent="0.25">
      <c r="A253" s="6">
        <v>252</v>
      </c>
      <c r="B253" s="6" t="s">
        <v>2361</v>
      </c>
      <c r="C253" s="6" t="e">
        <f>--HHHHHHHHHHHHHHHHHHHHHHHHHHHHHHHHHHHHHHHHHHHHHHHHHHHHHHHHHHHHHHHHHHHHHHHHHHHHHHHHHHHHHHHHHHHHH----------HHHHHHHHHHHHHHHHHHHHHHHHHHHHHHHHHHHHHHHHHHHHHHHHHHHHHHHHHHHHHHHH----------------------------------------HHHHHHHHHHHHHHHHHHHHHHHHHHHHHHHHHHHHHHHHHHHHH</f>
        <v>#NAME?</v>
      </c>
      <c r="D253" s="6">
        <v>254</v>
      </c>
      <c r="E253" s="6">
        <v>140</v>
      </c>
      <c r="F253" s="6">
        <v>114</v>
      </c>
      <c r="G253" s="6">
        <v>0.55118110236220497</v>
      </c>
    </row>
    <row r="254" spans="1:7" x14ac:dyDescent="0.25">
      <c r="A254" s="6">
        <v>253</v>
      </c>
      <c r="B254" s="6" t="s">
        <v>2254</v>
      </c>
      <c r="C254" s="6" t="s">
        <v>281</v>
      </c>
      <c r="D254" s="6">
        <v>473</v>
      </c>
      <c r="E254" s="6">
        <v>292</v>
      </c>
      <c r="F254" s="6">
        <v>181</v>
      </c>
      <c r="G254" s="6">
        <v>0.61733615221987304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1267"/>
  <sheetViews>
    <sheetView workbookViewId="0">
      <selection activeCell="B1" sqref="B1"/>
    </sheetView>
  </sheetViews>
  <sheetFormatPr defaultRowHeight="15" x14ac:dyDescent="0.25"/>
  <cols>
    <col min="1" max="16384" width="9.140625" style="6"/>
  </cols>
  <sheetData>
    <row r="2" spans="2:2" x14ac:dyDescent="0.25">
      <c r="B2" s="6">
        <f>'R.8.1'!G2</f>
        <v>0.20707070707070699</v>
      </c>
    </row>
    <row r="3" spans="2:2" x14ac:dyDescent="0.25">
      <c r="B3" s="6">
        <f>'R.8.1'!G3</f>
        <v>0.22794117647058801</v>
      </c>
    </row>
    <row r="4" spans="2:2" x14ac:dyDescent="0.25">
      <c r="B4" s="6">
        <f>'R.8.1'!G4</f>
        <v>0.28571428571428598</v>
      </c>
    </row>
    <row r="5" spans="2:2" x14ac:dyDescent="0.25">
      <c r="B5" s="6">
        <f>'R.8.1'!G5</f>
        <v>0.25510204081632698</v>
      </c>
    </row>
    <row r="6" spans="2:2" x14ac:dyDescent="0.25">
      <c r="B6" s="6">
        <f>'R.8.1'!G6</f>
        <v>0.246013667425968</v>
      </c>
    </row>
    <row r="7" spans="2:2" x14ac:dyDescent="0.25">
      <c r="B7" s="6">
        <f>'R.8.1'!G7</f>
        <v>0.20293398533007301</v>
      </c>
    </row>
    <row r="8" spans="2:2" x14ac:dyDescent="0.25">
      <c r="B8" s="6">
        <f>'R.8.1'!G8</f>
        <v>0.27804878048780501</v>
      </c>
    </row>
    <row r="9" spans="2:2" x14ac:dyDescent="0.25">
      <c r="B9" s="6">
        <f>'R.8.1'!G9</f>
        <v>0.21666666666666701</v>
      </c>
    </row>
    <row r="10" spans="2:2" x14ac:dyDescent="0.25">
      <c r="B10" s="6">
        <f>'R.8.1'!G10</f>
        <v>0.16853932584269701</v>
      </c>
    </row>
    <row r="11" spans="2:2" x14ac:dyDescent="0.25">
      <c r="B11" s="6">
        <f>'R.8.1'!G11</f>
        <v>0.25800711743772198</v>
      </c>
    </row>
    <row r="12" spans="2:2" x14ac:dyDescent="0.25">
      <c r="B12" s="6">
        <f>'R.8.1'!G12</f>
        <v>0.213740458015267</v>
      </c>
    </row>
    <row r="13" spans="2:2" x14ac:dyDescent="0.25">
      <c r="B13" s="6">
        <f>'R.8.1'!G13</f>
        <v>0.26650943396226401</v>
      </c>
    </row>
    <row r="14" spans="2:2" x14ac:dyDescent="0.25">
      <c r="B14" s="6">
        <f>'R.8.1'!G14</f>
        <v>0.209302325581395</v>
      </c>
    </row>
    <row r="15" spans="2:2" x14ac:dyDescent="0.25">
      <c r="B15" s="6">
        <f>'R.8.1'!G15</f>
        <v>0.23515981735159799</v>
      </c>
    </row>
    <row r="16" spans="2:2" x14ac:dyDescent="0.25">
      <c r="B16" s="6">
        <f>'R.8.1'!G16</f>
        <v>0.50793650793650802</v>
      </c>
    </row>
    <row r="17" spans="2:2" x14ac:dyDescent="0.25">
      <c r="B17" s="6">
        <f>'R.8.1'!G17</f>
        <v>0.184782608695652</v>
      </c>
    </row>
    <row r="18" spans="2:2" x14ac:dyDescent="0.25">
      <c r="B18" s="6">
        <f>'R.8.1'!G18</f>
        <v>0.20396600566572201</v>
      </c>
    </row>
    <row r="19" spans="2:2" x14ac:dyDescent="0.25">
      <c r="B19" s="6">
        <f>'R.8.1'!G19</f>
        <v>0.125</v>
      </c>
    </row>
    <row r="20" spans="2:2" x14ac:dyDescent="0.25">
      <c r="B20" s="6">
        <f>'R.8.1'!G20</f>
        <v>0.22506393861892601</v>
      </c>
    </row>
    <row r="21" spans="2:2" x14ac:dyDescent="0.25">
      <c r="B21" s="6">
        <f>'R.8.1'!G21</f>
        <v>0.214511041009464</v>
      </c>
    </row>
    <row r="22" spans="2:2" x14ac:dyDescent="0.25">
      <c r="B22" s="6">
        <f>'R.8.1'!G22</f>
        <v>0.11111111111111099</v>
      </c>
    </row>
    <row r="23" spans="2:2" x14ac:dyDescent="0.25">
      <c r="B23" s="6">
        <f>'R.8.1'!G23</f>
        <v>0.32</v>
      </c>
    </row>
    <row r="24" spans="2:2" x14ac:dyDescent="0.25">
      <c r="B24" s="6">
        <f>'R.8.1'!G24</f>
        <v>0.25512528473804102</v>
      </c>
    </row>
    <row r="25" spans="2:2" x14ac:dyDescent="0.25">
      <c r="B25" s="6">
        <f>'R.8.1'!G25</f>
        <v>0.199233716475096</v>
      </c>
    </row>
    <row r="26" spans="2:2" x14ac:dyDescent="0.25">
      <c r="B26" s="6">
        <f>'R.8.1'!G26</f>
        <v>0.263636363636364</v>
      </c>
    </row>
    <row r="27" spans="2:2" x14ac:dyDescent="0.25">
      <c r="B27" s="6">
        <f>'R.8.1'!G27</f>
        <v>0.211111111111111</v>
      </c>
    </row>
    <row r="28" spans="2:2" x14ac:dyDescent="0.25">
      <c r="B28" s="6">
        <f>'R.8.1'!G28</f>
        <v>0.258566978193146</v>
      </c>
    </row>
    <row r="29" spans="2:2" x14ac:dyDescent="0.25">
      <c r="B29" s="6">
        <f>'R.8.1'!G29</f>
        <v>0.16666666666666699</v>
      </c>
    </row>
    <row r="30" spans="2:2" x14ac:dyDescent="0.25">
      <c r="B30" s="6">
        <f>'R.8.1'!G30</f>
        <v>0.198019801980198</v>
      </c>
    </row>
    <row r="31" spans="2:2" x14ac:dyDescent="0.25">
      <c r="B31" s="6">
        <f>'R.8.1'!G31</f>
        <v>0.152709359605911</v>
      </c>
    </row>
    <row r="32" spans="2:2" x14ac:dyDescent="0.25">
      <c r="B32" s="6">
        <f>'R.8.1'!G32</f>
        <v>0.24523809523809501</v>
      </c>
    </row>
    <row r="33" spans="2:2" x14ac:dyDescent="0.25">
      <c r="B33" s="6">
        <f>'R.8.1'!G33</f>
        <v>0.225274725274725</v>
      </c>
    </row>
    <row r="34" spans="2:2" x14ac:dyDescent="0.25">
      <c r="B34" s="6">
        <f>'R.8.1'!G34</f>
        <v>0.391566265060241</v>
      </c>
    </row>
    <row r="35" spans="2:2" x14ac:dyDescent="0.25">
      <c r="B35" s="6">
        <f>'R.8.1'!G35</f>
        <v>0.218687872763419</v>
      </c>
    </row>
    <row r="36" spans="2:2" x14ac:dyDescent="0.25">
      <c r="B36" s="6">
        <f>'R.8.1'!G36</f>
        <v>0.161739130434783</v>
      </c>
    </row>
    <row r="37" spans="2:2" x14ac:dyDescent="0.25">
      <c r="B37" s="6">
        <f>'R.8.1'!G37</f>
        <v>0.21158690176322401</v>
      </c>
    </row>
    <row r="38" spans="2:2" x14ac:dyDescent="0.25">
      <c r="B38" s="6">
        <f>'R.8.1'!G38</f>
        <v>0.192913385826772</v>
      </c>
    </row>
    <row r="39" spans="2:2" x14ac:dyDescent="0.25">
      <c r="B39" s="6">
        <f>'R.8.1'!G39</f>
        <v>0.17277486910994799</v>
      </c>
    </row>
    <row r="40" spans="2:2" x14ac:dyDescent="0.25">
      <c r="B40" s="6">
        <f>'R.8.1'!G40</f>
        <v>0.15</v>
      </c>
    </row>
    <row r="41" spans="2:2" x14ac:dyDescent="0.25">
      <c r="B41" s="6">
        <f>'R.8.1'!G41</f>
        <v>0.153284671532847</v>
      </c>
    </row>
    <row r="42" spans="2:2" x14ac:dyDescent="0.25">
      <c r="B42" s="6">
        <f>'R.8.1'!G42</f>
        <v>0.31739130434782598</v>
      </c>
    </row>
    <row r="43" spans="2:2" x14ac:dyDescent="0.25">
      <c r="B43" s="6">
        <f>'R.8.1'!G43</f>
        <v>0.17365269461077801</v>
      </c>
    </row>
    <row r="44" spans="2:2" x14ac:dyDescent="0.25">
      <c r="B44" s="6">
        <f>'R.8.1'!G44</f>
        <v>8.8888888888888906E-2</v>
      </c>
    </row>
    <row r="45" spans="2:2" x14ac:dyDescent="0.25">
      <c r="B45" s="6">
        <f>'R.8.1'!G45</f>
        <v>0.205298013245033</v>
      </c>
    </row>
    <row r="46" spans="2:2" x14ac:dyDescent="0.25">
      <c r="B46" s="6">
        <f>'R.8.1'!G46</f>
        <v>0.30434782608695699</v>
      </c>
    </row>
    <row r="47" spans="2:2" x14ac:dyDescent="0.25">
      <c r="B47" s="6">
        <f>'R.8.1'!G47</f>
        <v>0.214285714285714</v>
      </c>
    </row>
    <row r="48" spans="2:2" x14ac:dyDescent="0.25">
      <c r="B48" s="6">
        <f>'R.8.1'!G48</f>
        <v>0.20181818181818201</v>
      </c>
    </row>
    <row r="49" spans="2:2" x14ac:dyDescent="0.25">
      <c r="B49" s="6">
        <f>'R.8.1'!G49</f>
        <v>0.24047619047619001</v>
      </c>
    </row>
    <row r="50" spans="2:2" x14ac:dyDescent="0.25">
      <c r="B50" s="6">
        <f>'R.8.1'!G50</f>
        <v>0.20833333333333301</v>
      </c>
    </row>
    <row r="51" spans="2:2" x14ac:dyDescent="0.25">
      <c r="B51" s="6">
        <f>'R.8.1'!G51</f>
        <v>0.27426160337552702</v>
      </c>
    </row>
    <row r="52" spans="2:2" x14ac:dyDescent="0.25">
      <c r="B52" s="6">
        <f>'R.8.1'!G52</f>
        <v>0.189873417721519</v>
      </c>
    </row>
    <row r="53" spans="2:2" x14ac:dyDescent="0.25">
      <c r="B53" s="6">
        <f>'R.8.1'!G53</f>
        <v>0.14059753954305801</v>
      </c>
    </row>
    <row r="54" spans="2:2" x14ac:dyDescent="0.25">
      <c r="B54" s="6">
        <f>'R.8.1'!G54</f>
        <v>0.28216704288939098</v>
      </c>
    </row>
    <row r="55" spans="2:2" x14ac:dyDescent="0.25">
      <c r="B55" s="6">
        <f>'R.8.1'!G55</f>
        <v>5.6179775280898903E-2</v>
      </c>
    </row>
    <row r="56" spans="2:2" x14ac:dyDescent="0.25">
      <c r="B56" s="6">
        <f>'R.8.1'!G56</f>
        <v>0.27210884353741499</v>
      </c>
    </row>
    <row r="57" spans="2:2" x14ac:dyDescent="0.25">
      <c r="B57" s="6">
        <f>'R.8.1'!G57</f>
        <v>0.183673469387755</v>
      </c>
    </row>
    <row r="58" spans="2:2" x14ac:dyDescent="0.25">
      <c r="B58" s="6">
        <f>'R.8.1'!G58</f>
        <v>0.26164874551971301</v>
      </c>
    </row>
    <row r="59" spans="2:2" x14ac:dyDescent="0.25">
      <c r="B59" s="6">
        <f>'R.8.1'!G59</f>
        <v>0.13725490196078399</v>
      </c>
    </row>
    <row r="60" spans="2:2" x14ac:dyDescent="0.25">
      <c r="B60" s="6">
        <f>'R.8.1'!G60</f>
        <v>0.25196850393700798</v>
      </c>
    </row>
    <row r="61" spans="2:2" x14ac:dyDescent="0.25">
      <c r="B61" s="6">
        <f>'R.8.1'!G61</f>
        <v>0.174157303370787</v>
      </c>
    </row>
    <row r="62" spans="2:2" x14ac:dyDescent="0.25">
      <c r="B62" s="6">
        <f>'R.8.1'!G62</f>
        <v>0.18894009216589899</v>
      </c>
    </row>
    <row r="63" spans="2:2" x14ac:dyDescent="0.25">
      <c r="B63" s="6">
        <f>'R.8.1'!G63</f>
        <v>0.29378531073446301</v>
      </c>
    </row>
    <row r="64" spans="2:2" x14ac:dyDescent="0.25">
      <c r="B64" s="6">
        <f>'R.8.1'!G64</f>
        <v>0.233082706766917</v>
      </c>
    </row>
    <row r="65" spans="2:2" x14ac:dyDescent="0.25">
      <c r="B65" s="6">
        <f>'R.8.1'!G65</f>
        <v>0.12861736334405099</v>
      </c>
    </row>
    <row r="66" spans="2:2" x14ac:dyDescent="0.25">
      <c r="B66" s="6">
        <f>'R.8.1'!G66</f>
        <v>0.20077220077220101</v>
      </c>
    </row>
    <row r="67" spans="2:2" x14ac:dyDescent="0.25">
      <c r="B67" s="6">
        <f>'R.8.1'!G67</f>
        <v>0.25284738041002303</v>
      </c>
    </row>
    <row r="68" spans="2:2" x14ac:dyDescent="0.25">
      <c r="B68" s="6">
        <f>'R.8.1'!G68</f>
        <v>0.191222570532915</v>
      </c>
    </row>
    <row r="69" spans="2:2" x14ac:dyDescent="0.25">
      <c r="B69" s="6">
        <f>'R.8.1'!G69</f>
        <v>0.205298013245033</v>
      </c>
    </row>
    <row r="70" spans="2:2" x14ac:dyDescent="0.25">
      <c r="B70" s="6">
        <f>'R.8.1'!G70</f>
        <v>0.20676691729323299</v>
      </c>
    </row>
    <row r="71" spans="2:2" x14ac:dyDescent="0.25">
      <c r="B71" s="6">
        <f>'R.8.1'!G71</f>
        <v>0.2</v>
      </c>
    </row>
    <row r="72" spans="2:2" x14ac:dyDescent="0.25">
      <c r="B72" s="6">
        <f>'R.8.1'!G72</f>
        <v>0.35741444866920202</v>
      </c>
    </row>
    <row r="73" spans="2:2" x14ac:dyDescent="0.25">
      <c r="B73" s="6">
        <f>'R.8.1'!G73</f>
        <v>0.144230769230769</v>
      </c>
    </row>
    <row r="74" spans="2:2" x14ac:dyDescent="0.25">
      <c r="B74" s="6">
        <f>'R.8.1'!G74</f>
        <v>0.21038961038960999</v>
      </c>
    </row>
    <row r="75" spans="2:2" x14ac:dyDescent="0.25">
      <c r="B75" s="6">
        <f>'R.8.1'!G75</f>
        <v>0.19745222929936301</v>
      </c>
    </row>
    <row r="76" spans="2:2" x14ac:dyDescent="0.25">
      <c r="B76" s="6">
        <f>'R.8.1'!G76</f>
        <v>0.212871287128713</v>
      </c>
    </row>
    <row r="77" spans="2:2" x14ac:dyDescent="0.25">
      <c r="B77" s="6">
        <f>'R.8.1'!G77</f>
        <v>0.20348837209302301</v>
      </c>
    </row>
    <row r="78" spans="2:2" x14ac:dyDescent="0.25">
      <c r="B78" s="6">
        <f>'R.8.1'!G78</f>
        <v>0.20058997050147501</v>
      </c>
    </row>
    <row r="79" spans="2:2" x14ac:dyDescent="0.25">
      <c r="B79" s="6">
        <f>'R.8.1'!G79</f>
        <v>6.9518716577540093E-2</v>
      </c>
    </row>
    <row r="80" spans="2:2" x14ac:dyDescent="0.25">
      <c r="B80" s="6">
        <f>'R.8.1'!G80</f>
        <v>0.168195718654434</v>
      </c>
    </row>
    <row r="81" spans="2:2" x14ac:dyDescent="0.25">
      <c r="B81" s="6">
        <f>'R.8.1'!G81</f>
        <v>0.183844011142061</v>
      </c>
    </row>
    <row r="82" spans="2:2" x14ac:dyDescent="0.25">
      <c r="B82" s="6">
        <f>'R.8.1'!G82</f>
        <v>0.15209125475285201</v>
      </c>
    </row>
    <row r="83" spans="2:2" x14ac:dyDescent="0.25">
      <c r="B83" s="6">
        <f>'R.8.1'!G83</f>
        <v>0.15942028985507201</v>
      </c>
    </row>
    <row r="84" spans="2:2" x14ac:dyDescent="0.25">
      <c r="B84" s="6">
        <f>'R.8.1'!G84</f>
        <v>0.20542635658914701</v>
      </c>
    </row>
    <row r="85" spans="2:2" x14ac:dyDescent="0.25">
      <c r="B85" s="6">
        <f>'R.8.1'!G85</f>
        <v>0.208835341365462</v>
      </c>
    </row>
    <row r="86" spans="2:2" x14ac:dyDescent="0.25">
      <c r="B86" s="6">
        <f>'R.8.1'!G86</f>
        <v>0.29943502824858798</v>
      </c>
    </row>
    <row r="87" spans="2:2" x14ac:dyDescent="0.25">
      <c r="B87" s="6">
        <f>'R.8.1'!G87</f>
        <v>0.23097112860892399</v>
      </c>
    </row>
    <row r="88" spans="2:2" x14ac:dyDescent="0.25">
      <c r="B88" s="6">
        <f>'R.8.1'!G88</f>
        <v>0.182389937106918</v>
      </c>
    </row>
    <row r="89" spans="2:2" x14ac:dyDescent="0.25">
      <c r="B89" s="6">
        <f>'R.8.1'!G89</f>
        <v>0.26578073089700999</v>
      </c>
    </row>
    <row r="90" spans="2:2" x14ac:dyDescent="0.25">
      <c r="B90" s="6">
        <f>'R.8.1'!G90</f>
        <v>0.22018348623853201</v>
      </c>
    </row>
    <row r="91" spans="2:2" x14ac:dyDescent="0.25">
      <c r="B91" s="6">
        <f>'R.8.1'!G91</f>
        <v>0.31632653061224503</v>
      </c>
    </row>
    <row r="92" spans="2:2" x14ac:dyDescent="0.25">
      <c r="B92" s="6">
        <f>'R.8.1'!G92</f>
        <v>0.12886597938144301</v>
      </c>
    </row>
    <row r="93" spans="2:2" x14ac:dyDescent="0.25">
      <c r="B93" s="6">
        <f>'R.8.1'!G93</f>
        <v>0.20121951219512199</v>
      </c>
    </row>
    <row r="94" spans="2:2" x14ac:dyDescent="0.25">
      <c r="B94" s="6">
        <f>'R.8.1'!G94</f>
        <v>0.21052631578947401</v>
      </c>
    </row>
    <row r="95" spans="2:2" x14ac:dyDescent="0.25">
      <c r="B95" s="6">
        <f>'R.8.1'!G95</f>
        <v>0.306569343065693</v>
      </c>
    </row>
    <row r="96" spans="2:2" x14ac:dyDescent="0.25">
      <c r="B96" s="6">
        <f>'R.8.1'!G96</f>
        <v>0.168115942028985</v>
      </c>
    </row>
    <row r="97" spans="2:2" x14ac:dyDescent="0.25">
      <c r="B97" s="6">
        <f>'R.8.1'!G97</f>
        <v>0.42285714285714299</v>
      </c>
    </row>
    <row r="98" spans="2:2" x14ac:dyDescent="0.25">
      <c r="B98" s="6">
        <f>'R.8.1'!G98</f>
        <v>0.22413793103448301</v>
      </c>
    </row>
    <row r="99" spans="2:2" x14ac:dyDescent="0.25">
      <c r="B99" s="6">
        <f>'R.8.1'!G99</f>
        <v>0.31304347826086998</v>
      </c>
    </row>
    <row r="100" spans="2:2" x14ac:dyDescent="0.25">
      <c r="B100" s="6">
        <f>'R.8.1'!G100</f>
        <v>0.19487179487179501</v>
      </c>
    </row>
    <row r="101" spans="2:2" x14ac:dyDescent="0.25">
      <c r="B101" s="6">
        <f>'R.8.1'!G101</f>
        <v>0.18874172185430499</v>
      </c>
    </row>
    <row r="102" spans="2:2" x14ac:dyDescent="0.25">
      <c r="B102" s="6">
        <f>'R.8.1'!G102</f>
        <v>0.16877637130801701</v>
      </c>
    </row>
    <row r="103" spans="2:2" x14ac:dyDescent="0.25">
      <c r="B103" s="6">
        <f>'R.8.1'!G103</f>
        <v>0.15942028985507201</v>
      </c>
    </row>
    <row r="104" spans="2:2" x14ac:dyDescent="0.25">
      <c r="B104" s="6">
        <f>'R.8.1'!G104</f>
        <v>0.152709359605911</v>
      </c>
    </row>
    <row r="105" spans="2:2" x14ac:dyDescent="0.25">
      <c r="B105" s="6">
        <f>'R.8.1'!G105</f>
        <v>0.25882352941176501</v>
      </c>
    </row>
    <row r="106" spans="2:2" x14ac:dyDescent="0.25">
      <c r="B106" s="6">
        <f>'R.8.1'!G106</f>
        <v>0.19727891156462601</v>
      </c>
    </row>
    <row r="107" spans="2:2" x14ac:dyDescent="0.25">
      <c r="B107" s="6">
        <f>'R.8.1'!G107</f>
        <v>0.162162162162162</v>
      </c>
    </row>
    <row r="108" spans="2:2" x14ac:dyDescent="0.25">
      <c r="B108" s="6">
        <f>'R.8.1'!G108</f>
        <v>0.366863905325444</v>
      </c>
    </row>
    <row r="109" spans="2:2" x14ac:dyDescent="0.25">
      <c r="B109" s="6">
        <f>'R.8.1'!G109</f>
        <v>0.14436619718309901</v>
      </c>
    </row>
    <row r="110" spans="2:2" x14ac:dyDescent="0.25">
      <c r="B110" s="6">
        <f>'R.8.1'!G110</f>
        <v>0.41077441077441101</v>
      </c>
    </row>
    <row r="111" spans="2:2" x14ac:dyDescent="0.25">
      <c r="B111" s="6">
        <f>'R.8.1'!G111</f>
        <v>0.25512528473804102</v>
      </c>
    </row>
    <row r="112" spans="2:2" x14ac:dyDescent="0.25">
      <c r="B112" s="6">
        <f>'R.8.1'!G112</f>
        <v>0.19083969465648901</v>
      </c>
    </row>
    <row r="113" spans="2:2" x14ac:dyDescent="0.25">
      <c r="B113" s="6">
        <f>'R.8.1'!G113</f>
        <v>0.106493506493506</v>
      </c>
    </row>
    <row r="114" spans="2:2" x14ac:dyDescent="0.25">
      <c r="B114" s="6">
        <f>'R.8.1'!G114</f>
        <v>0.27777777777777801</v>
      </c>
    </row>
    <row r="115" spans="2:2" x14ac:dyDescent="0.25">
      <c r="B115" s="6">
        <f>'R.8.1'!G115</f>
        <v>0.188087774294671</v>
      </c>
    </row>
    <row r="116" spans="2:2" x14ac:dyDescent="0.25">
      <c r="B116" s="6">
        <f>'R.8.1'!G116</f>
        <v>0.14492753623188401</v>
      </c>
    </row>
    <row r="117" spans="2:2" x14ac:dyDescent="0.25">
      <c r="B117" s="6">
        <f>'R.8.1'!G117</f>
        <v>0.179245283018868</v>
      </c>
    </row>
    <row r="118" spans="2:2" x14ac:dyDescent="0.25">
      <c r="B118" s="6">
        <f>'R.8.1'!G118</f>
        <v>0.25512528473804102</v>
      </c>
    </row>
    <row r="119" spans="2:2" x14ac:dyDescent="0.25">
      <c r="B119" s="6">
        <f>'R.8.1'!G119</f>
        <v>0.265822784810127</v>
      </c>
    </row>
    <row r="120" spans="2:2" x14ac:dyDescent="0.25">
      <c r="B120" s="6">
        <f>'R.8.1'!G120</f>
        <v>0.23394495412843999</v>
      </c>
    </row>
    <row r="121" spans="2:2" x14ac:dyDescent="0.25">
      <c r="B121" s="6">
        <f>'R.8.1'!G121</f>
        <v>0.40952380952381001</v>
      </c>
    </row>
    <row r="122" spans="2:2" x14ac:dyDescent="0.25">
      <c r="B122" s="6">
        <f>'R.8.1'!G122</f>
        <v>0.23346303501945501</v>
      </c>
    </row>
    <row r="123" spans="2:2" x14ac:dyDescent="0.25">
      <c r="B123" s="6">
        <f>'R.8.1'!G123</f>
        <v>0.19375000000000001</v>
      </c>
    </row>
    <row r="124" spans="2:2" x14ac:dyDescent="0.25">
      <c r="B124" s="6">
        <f>'R.8.1'!G124</f>
        <v>0.21551724137931</v>
      </c>
    </row>
    <row r="125" spans="2:2" x14ac:dyDescent="0.25">
      <c r="B125" s="6">
        <f>'R.8.1'!G125</f>
        <v>0.20689655172413801</v>
      </c>
    </row>
    <row r="126" spans="2:2" x14ac:dyDescent="0.25">
      <c r="B126" s="6">
        <f>'R.8.1'!G126</f>
        <v>0.254833040421793</v>
      </c>
    </row>
    <row r="127" spans="2:2" x14ac:dyDescent="0.25">
      <c r="B127" s="6">
        <f>'R.8.1'!G127</f>
        <v>0.22705314009661801</v>
      </c>
    </row>
    <row r="128" spans="2:2" x14ac:dyDescent="0.25">
      <c r="B128" s="6">
        <f>'R.8.1'!G128</f>
        <v>0.51111111111111096</v>
      </c>
    </row>
    <row r="129" spans="2:2" x14ac:dyDescent="0.25">
      <c r="B129" s="6">
        <f>'R.8.1'!G129</f>
        <v>0.225988700564972</v>
      </c>
    </row>
    <row r="130" spans="2:2" x14ac:dyDescent="0.25">
      <c r="B130" s="6">
        <f>'R.8.1'!G130</f>
        <v>0.23183391003460199</v>
      </c>
    </row>
    <row r="131" spans="2:2" x14ac:dyDescent="0.25">
      <c r="B131" s="6">
        <f>'R.8.1'!G131</f>
        <v>0.232758620689655</v>
      </c>
    </row>
    <row r="132" spans="2:2" x14ac:dyDescent="0.25">
      <c r="B132" s="6">
        <f>'R.8.1'!G132</f>
        <v>0.23602484472049701</v>
      </c>
    </row>
    <row r="133" spans="2:2" x14ac:dyDescent="0.25">
      <c r="B133" s="6">
        <f>'R.8.1'!G133</f>
        <v>0.20707070707070699</v>
      </c>
    </row>
    <row r="134" spans="2:2" x14ac:dyDescent="0.25">
      <c r="B134" s="6">
        <f>'R.8.1'!G134</f>
        <v>0.14260563380281699</v>
      </c>
    </row>
    <row r="135" spans="2:2" x14ac:dyDescent="0.25">
      <c r="B135" s="6">
        <f>'R.8.1'!G135</f>
        <v>0.25512528473804102</v>
      </c>
    </row>
    <row r="136" spans="2:2" x14ac:dyDescent="0.25">
      <c r="B136" s="6">
        <f>'R.8.1'!G136</f>
        <v>0.19879518072289201</v>
      </c>
    </row>
    <row r="137" spans="2:2" x14ac:dyDescent="0.25">
      <c r="B137" s="6">
        <f>'R.8.1'!G137</f>
        <v>0.17733990147783299</v>
      </c>
    </row>
    <row r="138" spans="2:2" x14ac:dyDescent="0.25">
      <c r="B138" s="6">
        <f>'R.8.1'!G138</f>
        <v>0.22368421052631601</v>
      </c>
    </row>
    <row r="139" spans="2:2" x14ac:dyDescent="0.25">
      <c r="B139" s="6">
        <f>'R.8.1'!G139</f>
        <v>0.20297029702970301</v>
      </c>
    </row>
    <row r="140" spans="2:2" x14ac:dyDescent="0.25">
      <c r="B140" s="6">
        <f>'R.8.1'!G140</f>
        <v>0.252941176470588</v>
      </c>
    </row>
    <row r="141" spans="2:2" x14ac:dyDescent="0.25">
      <c r="B141" s="6">
        <f>'R.8.1'!G141</f>
        <v>0.32758620689655199</v>
      </c>
    </row>
    <row r="142" spans="2:2" x14ac:dyDescent="0.25">
      <c r="B142" s="6">
        <f>'R.8.1'!G142</f>
        <v>0.17980295566502499</v>
      </c>
    </row>
    <row r="143" spans="2:2" x14ac:dyDescent="0.25">
      <c r="B143" s="6">
        <f>'R.8.1'!G143</f>
        <v>0.23428571428571399</v>
      </c>
    </row>
    <row r="144" spans="2:2" x14ac:dyDescent="0.25">
      <c r="B144" s="6">
        <f>'R.8.1'!G144</f>
        <v>0.15897435897435899</v>
      </c>
    </row>
    <row r="145" spans="2:2" x14ac:dyDescent="0.25">
      <c r="B145" s="6">
        <f>'R.8.1'!G145</f>
        <v>0.16666666666666699</v>
      </c>
    </row>
    <row r="146" spans="2:2" x14ac:dyDescent="0.25">
      <c r="B146" s="6">
        <f>'R.8.1'!G146</f>
        <v>0.321273516642547</v>
      </c>
    </row>
    <row r="147" spans="2:2" x14ac:dyDescent="0.25">
      <c r="B147" s="6">
        <f>'R.8.1'!G147</f>
        <v>0.19565217391304299</v>
      </c>
    </row>
    <row r="148" spans="2:2" x14ac:dyDescent="0.25">
      <c r="B148" s="6">
        <f>'R.8.1'!G148</f>
        <v>0.25806451612903197</v>
      </c>
    </row>
    <row r="149" spans="2:2" x14ac:dyDescent="0.25">
      <c r="B149" s="6">
        <f>'R.8.1'!G149</f>
        <v>0.20879120879120899</v>
      </c>
    </row>
    <row r="150" spans="2:2" x14ac:dyDescent="0.25">
      <c r="B150" s="6">
        <f>'R.8.1'!G150</f>
        <v>0.25714285714285701</v>
      </c>
    </row>
    <row r="151" spans="2:2" x14ac:dyDescent="0.25">
      <c r="B151" s="6">
        <f>'R.8.1'!G151</f>
        <v>0.20827586206896601</v>
      </c>
    </row>
    <row r="152" spans="2:2" x14ac:dyDescent="0.25">
      <c r="B152" s="6">
        <f>'R.8.1'!G152</f>
        <v>0.170658682634731</v>
      </c>
    </row>
    <row r="153" spans="2:2" x14ac:dyDescent="0.25">
      <c r="B153" s="6">
        <f>'R.8.1'!G153</f>
        <v>0.29870129870129902</v>
      </c>
    </row>
    <row r="154" spans="2:2" x14ac:dyDescent="0.25">
      <c r="B154" s="6">
        <f>'R.8.1'!G154</f>
        <v>0.18960244648318</v>
      </c>
    </row>
    <row r="155" spans="2:2" x14ac:dyDescent="0.25">
      <c r="B155" s="6">
        <f>'R.8.1'!G155</f>
        <v>0.15592515592515599</v>
      </c>
    </row>
    <row r="156" spans="2:2" x14ac:dyDescent="0.25">
      <c r="B156" s="6">
        <f>'R.8.1'!G156</f>
        <v>0.1</v>
      </c>
    </row>
    <row r="157" spans="2:2" x14ac:dyDescent="0.25">
      <c r="B157" s="6">
        <f>'R.8.1'!G157</f>
        <v>0.22033898305084701</v>
      </c>
    </row>
    <row r="158" spans="2:2" x14ac:dyDescent="0.25">
      <c r="B158" s="6">
        <f>'R.8.1'!G158</f>
        <v>0.201550387596899</v>
      </c>
    </row>
    <row r="159" spans="2:2" x14ac:dyDescent="0.25">
      <c r="B159" s="6">
        <f>'R.8.1'!G159</f>
        <v>0.16616314199395801</v>
      </c>
    </row>
    <row r="160" spans="2:2" x14ac:dyDescent="0.25">
      <c r="B160" s="6">
        <f>'R.8.1'!G160</f>
        <v>0.17322834645669299</v>
      </c>
    </row>
    <row r="161" spans="2:2" x14ac:dyDescent="0.25">
      <c r="B161" s="6">
        <f>'R.8.1'!G161</f>
        <v>0.23144104803493501</v>
      </c>
    </row>
    <row r="162" spans="2:2" x14ac:dyDescent="0.25">
      <c r="B162" s="6">
        <f>'R.8.1'!G162</f>
        <v>0.296875</v>
      </c>
    </row>
    <row r="163" spans="2:2" x14ac:dyDescent="0.25">
      <c r="B163" s="6">
        <f>'R.8.1'!G163</f>
        <v>0.25297619047619002</v>
      </c>
    </row>
    <row r="164" spans="2:2" x14ac:dyDescent="0.25">
      <c r="B164" s="6">
        <f>'R.8.1'!G164</f>
        <v>0.14893617021276601</v>
      </c>
    </row>
    <row r="165" spans="2:2" x14ac:dyDescent="0.25">
      <c r="B165" s="6">
        <f>'R.8.1'!G165</f>
        <v>0.17744360902255599</v>
      </c>
    </row>
    <row r="166" spans="2:2" x14ac:dyDescent="0.25">
      <c r="B166" s="6">
        <f>'R.8.1'!G166</f>
        <v>0.22112211221122099</v>
      </c>
    </row>
    <row r="167" spans="2:2" x14ac:dyDescent="0.25">
      <c r="B167" s="6">
        <f>'R.8.1'!G167</f>
        <v>0.20729366602687099</v>
      </c>
    </row>
    <row r="168" spans="2:2" x14ac:dyDescent="0.25">
      <c r="B168" s="6">
        <f>'R.8.1'!G168</f>
        <v>0.223300970873786</v>
      </c>
    </row>
    <row r="169" spans="2:2" x14ac:dyDescent="0.25">
      <c r="B169" s="6">
        <f>'R.8.1'!G169</f>
        <v>0.182509505703422</v>
      </c>
    </row>
    <row r="170" spans="2:2" x14ac:dyDescent="0.25">
      <c r="B170" s="6">
        <f>'R.8.1'!G170</f>
        <v>0.24146981627296599</v>
      </c>
    </row>
    <row r="171" spans="2:2" x14ac:dyDescent="0.25">
      <c r="B171" s="6">
        <f>'R.8.1'!G171</f>
        <v>0.24468085106383</v>
      </c>
    </row>
    <row r="172" spans="2:2" x14ac:dyDescent="0.25">
      <c r="B172" s="6">
        <f>'R.8.1'!G172</f>
        <v>0.18716577540106999</v>
      </c>
    </row>
    <row r="173" spans="2:2" x14ac:dyDescent="0.25">
      <c r="B173" s="6">
        <f>'R.8.1'!G173</f>
        <v>0.14213197969543101</v>
      </c>
    </row>
    <row r="174" spans="2:2" x14ac:dyDescent="0.25">
      <c r="B174" s="6">
        <f>'R.8.1'!G174</f>
        <v>0.218978102189781</v>
      </c>
    </row>
    <row r="175" spans="2:2" x14ac:dyDescent="0.25">
      <c r="B175" s="6">
        <f>'R.8.1'!G175</f>
        <v>0.24285714285714299</v>
      </c>
    </row>
    <row r="176" spans="2:2" x14ac:dyDescent="0.25">
      <c r="B176" s="6">
        <f>'R.8.1'!G176</f>
        <v>6.1452513966480403E-2</v>
      </c>
    </row>
    <row r="177" spans="2:2" x14ac:dyDescent="0.25">
      <c r="B177" s="6">
        <f>'R.8.1'!G177</f>
        <v>0.35384615384615398</v>
      </c>
    </row>
    <row r="178" spans="2:2" x14ac:dyDescent="0.25">
      <c r="B178" s="6">
        <f>'R.8.1'!G178</f>
        <v>0.272151898734177</v>
      </c>
    </row>
    <row r="179" spans="2:2" x14ac:dyDescent="0.25">
      <c r="B179" s="6">
        <f>'R.8.1'!G179</f>
        <v>0.19811320754716999</v>
      </c>
    </row>
    <row r="180" spans="2:2" x14ac:dyDescent="0.25">
      <c r="B180" s="6">
        <f>'R.8.1'!G180</f>
        <v>0.28248587570621497</v>
      </c>
    </row>
    <row r="181" spans="2:2" x14ac:dyDescent="0.25">
      <c r="B181" s="6">
        <f>'R.8.1'!G181</f>
        <v>0.28292682926829299</v>
      </c>
    </row>
    <row r="182" spans="2:2" x14ac:dyDescent="0.25">
      <c r="B182" s="6">
        <f>'R.8.1'!G182</f>
        <v>0.184782608695652</v>
      </c>
    </row>
    <row r="183" spans="2:2" x14ac:dyDescent="0.25">
      <c r="B183" s="6">
        <f>'R.8.1'!G183</f>
        <v>0.135245901639344</v>
      </c>
    </row>
    <row r="184" spans="2:2" x14ac:dyDescent="0.25">
      <c r="B184" s="6">
        <f>'R.8.1'!G184</f>
        <v>0.41587301587301601</v>
      </c>
    </row>
    <row r="185" spans="2:2" x14ac:dyDescent="0.25">
      <c r="B185" s="6">
        <f>'R.8.1'!G185</f>
        <v>0.25284738041002303</v>
      </c>
    </row>
    <row r="186" spans="2:2" x14ac:dyDescent="0.25">
      <c r="B186" s="6">
        <f>'R.8.1'!G186</f>
        <v>0.20202020202020199</v>
      </c>
    </row>
    <row r="187" spans="2:2" x14ac:dyDescent="0.25">
      <c r="B187" s="6">
        <f>'R.8.1'!G187</f>
        <v>0.21212121212121199</v>
      </c>
    </row>
    <row r="188" spans="2:2" x14ac:dyDescent="0.25">
      <c r="B188" s="6">
        <f>'R.8.1'!G188</f>
        <v>0.21784776902887101</v>
      </c>
    </row>
    <row r="189" spans="2:2" x14ac:dyDescent="0.25">
      <c r="B189" s="6">
        <f>'R.8.1'!G189</f>
        <v>0.23472668810289399</v>
      </c>
    </row>
    <row r="190" spans="2:2" x14ac:dyDescent="0.25">
      <c r="B190" s="6">
        <f>'R.8.1'!G190</f>
        <v>0.181360201511335</v>
      </c>
    </row>
    <row r="191" spans="2:2" x14ac:dyDescent="0.25">
      <c r="B191" s="6">
        <f>'R.8.1'!G191</f>
        <v>0.164948453608247</v>
      </c>
    </row>
    <row r="192" spans="2:2" x14ac:dyDescent="0.25">
      <c r="B192" s="6">
        <f>'R.8.1'!G192</f>
        <v>0.20679886685552401</v>
      </c>
    </row>
    <row r="193" spans="2:2" x14ac:dyDescent="0.25">
      <c r="B193" s="6">
        <f>'R.8.1'!G193</f>
        <v>0.162303664921466</v>
      </c>
    </row>
    <row r="194" spans="2:2" x14ac:dyDescent="0.25">
      <c r="B194" s="6">
        <f>'R.8.1'!G194</f>
        <v>0.20833333333333301</v>
      </c>
    </row>
    <row r="195" spans="2:2" x14ac:dyDescent="0.25">
      <c r="B195" s="6">
        <f>'R.8.1'!G195</f>
        <v>0.163179916317992</v>
      </c>
    </row>
    <row r="196" spans="2:2" x14ac:dyDescent="0.25">
      <c r="B196" s="6">
        <f>'R.8.1'!G196</f>
        <v>0.21581196581196599</v>
      </c>
    </row>
    <row r="197" spans="2:2" x14ac:dyDescent="0.25">
      <c r="B197" s="6">
        <f>'R.8.1'!G197</f>
        <v>0.231168831168831</v>
      </c>
    </row>
    <row r="198" spans="2:2" x14ac:dyDescent="0.25">
      <c r="B198" s="6">
        <f>'R.8.1'!G198</f>
        <v>0.21942446043165501</v>
      </c>
    </row>
    <row r="199" spans="2:2" x14ac:dyDescent="0.25">
      <c r="B199" s="6">
        <f>'R.8.1'!G199</f>
        <v>0.36170212765957399</v>
      </c>
    </row>
    <row r="200" spans="2:2" x14ac:dyDescent="0.25">
      <c r="B200" s="6">
        <f>'R.8.1'!G200</f>
        <v>0.25740318906605902</v>
      </c>
    </row>
    <row r="201" spans="2:2" x14ac:dyDescent="0.25">
      <c r="B201" s="6">
        <f>'R.8.1'!G201</f>
        <v>0.17948717948717899</v>
      </c>
    </row>
    <row r="202" spans="2:2" x14ac:dyDescent="0.25">
      <c r="B202" s="6">
        <f>'R.8.1'!G202</f>
        <v>0.198830409356725</v>
      </c>
    </row>
    <row r="203" spans="2:2" x14ac:dyDescent="0.25">
      <c r="B203" s="6">
        <f>'R.8.1'!G203</f>
        <v>0.17272727272727301</v>
      </c>
    </row>
    <row r="204" spans="2:2" x14ac:dyDescent="0.25">
      <c r="B204" s="6">
        <f>'R.8.1'!G204</f>
        <v>0.48913043478260898</v>
      </c>
    </row>
    <row r="205" spans="2:2" x14ac:dyDescent="0.25">
      <c r="B205" s="6">
        <f>'R.8.1'!G205</f>
        <v>0.27777777777777801</v>
      </c>
    </row>
    <row r="206" spans="2:2" x14ac:dyDescent="0.25">
      <c r="B206" s="6">
        <f>'R.8.1'!G206</f>
        <v>0.182266009852217</v>
      </c>
    </row>
    <row r="207" spans="2:2" x14ac:dyDescent="0.25">
      <c r="B207" s="6">
        <f>'R.8.1'!G207</f>
        <v>0.10084033613445401</v>
      </c>
    </row>
    <row r="208" spans="2:2" x14ac:dyDescent="0.25">
      <c r="B208" s="6">
        <f>'R.8.1'!G208</f>
        <v>0.25952380952380999</v>
      </c>
    </row>
    <row r="209" spans="2:2" x14ac:dyDescent="0.25">
      <c r="B209" s="6">
        <f>'R.8.1'!G209</f>
        <v>0.44444444444444398</v>
      </c>
    </row>
    <row r="210" spans="2:2" x14ac:dyDescent="0.25">
      <c r="B210" s="6">
        <f>'R.8.1'!G210</f>
        <v>0.25284738041002303</v>
      </c>
    </row>
    <row r="211" spans="2:2" x14ac:dyDescent="0.25">
      <c r="B211" s="6">
        <f>'R.8.1'!G211</f>
        <v>0.21259842519684999</v>
      </c>
    </row>
    <row r="212" spans="2:2" x14ac:dyDescent="0.25">
      <c r="B212" s="6">
        <f>'R.8.1'!G212</f>
        <v>0.19230769230769201</v>
      </c>
    </row>
    <row r="213" spans="2:2" x14ac:dyDescent="0.25">
      <c r="B213" s="6">
        <f>'R.8.1'!G213</f>
        <v>0.14974619289340099</v>
      </c>
    </row>
    <row r="214" spans="2:2" x14ac:dyDescent="0.25">
      <c r="B214" s="6">
        <f>'R.8.1'!G214</f>
        <v>0.20499999999999999</v>
      </c>
    </row>
    <row r="215" spans="2:2" x14ac:dyDescent="0.25">
      <c r="B215" s="6">
        <f>'R.8.1'!G215</f>
        <v>0.160919540229885</v>
      </c>
    </row>
    <row r="216" spans="2:2" x14ac:dyDescent="0.25">
      <c r="B216" s="6">
        <f>'R.8.1'!G216</f>
        <v>0.23920265780730901</v>
      </c>
    </row>
    <row r="217" spans="2:2" x14ac:dyDescent="0.25">
      <c r="B217" s="6">
        <f>'R.8.1'!G217</f>
        <v>0.14438502673796799</v>
      </c>
    </row>
    <row r="218" spans="2:2" x14ac:dyDescent="0.25">
      <c r="B218" s="6">
        <f>'R.8.1'!G218</f>
        <v>0.32232346241457899</v>
      </c>
    </row>
    <row r="219" spans="2:2" x14ac:dyDescent="0.25">
      <c r="B219" s="6">
        <f>'R.8.1'!G219</f>
        <v>0.19947506561679801</v>
      </c>
    </row>
    <row r="220" spans="2:2" x14ac:dyDescent="0.25">
      <c r="B220" s="6">
        <f>'R.8.1'!G220</f>
        <v>0.19847328244274801</v>
      </c>
    </row>
    <row r="221" spans="2:2" x14ac:dyDescent="0.25">
      <c r="B221" s="6">
        <f>'R.8.1'!G221</f>
        <v>0.21852387843704801</v>
      </c>
    </row>
    <row r="222" spans="2:2" x14ac:dyDescent="0.25">
      <c r="B222" s="6">
        <f>'R.8.1'!G222</f>
        <v>0.22306238185255201</v>
      </c>
    </row>
    <row r="223" spans="2:2" x14ac:dyDescent="0.25">
      <c r="B223" s="6">
        <f>'R.8.1'!G223</f>
        <v>0.17567567567567599</v>
      </c>
    </row>
    <row r="224" spans="2:2" x14ac:dyDescent="0.25">
      <c r="B224" s="6">
        <f>'R.8.1'!G224</f>
        <v>0.19847328244274801</v>
      </c>
    </row>
    <row r="225" spans="2:2" x14ac:dyDescent="0.25">
      <c r="B225" s="6">
        <f>'R.8.1'!G225</f>
        <v>0.24242424242424199</v>
      </c>
    </row>
    <row r="226" spans="2:2" x14ac:dyDescent="0.25">
      <c r="B226" s="6">
        <f>'R.8.1'!G226</f>
        <v>0.26288659793814401</v>
      </c>
    </row>
    <row r="227" spans="2:2" x14ac:dyDescent="0.25">
      <c r="B227" s="6">
        <f>'R.8.1'!G227</f>
        <v>0.14436619718309901</v>
      </c>
    </row>
    <row r="228" spans="2:2" x14ac:dyDescent="0.25">
      <c r="B228" s="6">
        <f>'R.8.1'!G228</f>
        <v>0.14532871972318301</v>
      </c>
    </row>
    <row r="229" spans="2:2" x14ac:dyDescent="0.25">
      <c r="B229" s="6">
        <f>'R.8.1'!G229</f>
        <v>0.234567901234568</v>
      </c>
    </row>
    <row r="230" spans="2:2" x14ac:dyDescent="0.25">
      <c r="B230" s="6">
        <f>'R.8.1'!G230</f>
        <v>0.241645244215938</v>
      </c>
    </row>
    <row r="231" spans="2:2" x14ac:dyDescent="0.25">
      <c r="B231" s="6">
        <f>'R.8.1'!G231</f>
        <v>0.51239669421487599</v>
      </c>
    </row>
    <row r="232" spans="2:2" x14ac:dyDescent="0.25">
      <c r="B232" s="6">
        <f>'R.8.1'!G232</f>
        <v>0.2</v>
      </c>
    </row>
    <row r="233" spans="2:2" x14ac:dyDescent="0.25">
      <c r="B233" s="6">
        <f>'R.8.1'!G233</f>
        <v>0.252941176470588</v>
      </c>
    </row>
    <row r="234" spans="2:2" x14ac:dyDescent="0.25">
      <c r="B234" s="6">
        <f>'R.8.1'!G234</f>
        <v>0.217391304347826</v>
      </c>
    </row>
    <row r="235" spans="2:2" x14ac:dyDescent="0.25">
      <c r="B235" s="6">
        <f>'R.8.1'!G235</f>
        <v>0.184931506849315</v>
      </c>
    </row>
    <row r="236" spans="2:2" x14ac:dyDescent="0.25">
      <c r="B236" s="6">
        <f>'R.8.1'!G236</f>
        <v>0.22307692307692301</v>
      </c>
    </row>
    <row r="237" spans="2:2" x14ac:dyDescent="0.25">
      <c r="B237" s="6">
        <f>'R.8.1'!G237</f>
        <v>0.206106870229008</v>
      </c>
    </row>
    <row r="238" spans="2:2" x14ac:dyDescent="0.25">
      <c r="B238" s="6">
        <f>'R.8.1'!G238</f>
        <v>0.158064516129032</v>
      </c>
    </row>
    <row r="239" spans="2:2" x14ac:dyDescent="0.25">
      <c r="B239" s="6">
        <f>'R.8.1'!G239</f>
        <v>0.13872832369942201</v>
      </c>
    </row>
    <row r="240" spans="2:2" x14ac:dyDescent="0.25">
      <c r="B240" s="6">
        <f>'R.8.1'!G240</f>
        <v>0.18503937007874</v>
      </c>
    </row>
    <row r="241" spans="2:2" x14ac:dyDescent="0.25">
      <c r="B241" s="6">
        <f>'R.8.1'!G241</f>
        <v>0.31675392670157099</v>
      </c>
    </row>
    <row r="242" spans="2:2" x14ac:dyDescent="0.25">
      <c r="B242" s="6">
        <f>'R.8.1'!G242</f>
        <v>0.16140350877192999</v>
      </c>
    </row>
    <row r="243" spans="2:2" x14ac:dyDescent="0.25">
      <c r="B243" s="6">
        <f>'R.8.1'!G243</f>
        <v>0.40952380952381001</v>
      </c>
    </row>
    <row r="244" spans="2:2" x14ac:dyDescent="0.25">
      <c r="B244" s="6">
        <f>'R.8.1'!G244</f>
        <v>0.19466666666666699</v>
      </c>
    </row>
    <row r="245" spans="2:2" x14ac:dyDescent="0.25">
      <c r="B245" s="6">
        <f>'R.8.1'!G245</f>
        <v>0.25284738041002303</v>
      </c>
    </row>
    <row r="246" spans="2:2" x14ac:dyDescent="0.25">
      <c r="B246" s="6">
        <f>'R.8.1'!G246</f>
        <v>0.131832797427653</v>
      </c>
    </row>
    <row r="247" spans="2:2" x14ac:dyDescent="0.25">
      <c r="B247" s="6">
        <f>'R.8.1'!G247</f>
        <v>0.184931506849315</v>
      </c>
    </row>
    <row r="248" spans="2:2" x14ac:dyDescent="0.25">
      <c r="B248" s="6">
        <f>'R.8.1'!G248</f>
        <v>0.17904993909865999</v>
      </c>
    </row>
    <row r="249" spans="2:2" x14ac:dyDescent="0.25">
      <c r="B249" s="6">
        <f>'R.8.1'!G249</f>
        <v>0.14411247803163399</v>
      </c>
    </row>
    <row r="250" spans="2:2" x14ac:dyDescent="0.25">
      <c r="B250" s="6">
        <f>'R.8.1'!G250</f>
        <v>0.1925</v>
      </c>
    </row>
    <row r="251" spans="2:2" x14ac:dyDescent="0.25">
      <c r="B251" s="6">
        <f>'R.8.1'!G251</f>
        <v>0.26470588235294101</v>
      </c>
    </row>
    <row r="252" spans="2:2" x14ac:dyDescent="0.25">
      <c r="B252" s="6">
        <f>'R.8.1'!G252</f>
        <v>0.20121951219512199</v>
      </c>
    </row>
    <row r="253" spans="2:2" x14ac:dyDescent="0.25">
      <c r="B253" s="6">
        <f>'R.8.1'!G253</f>
        <v>0.36</v>
      </c>
    </row>
    <row r="254" spans="2:2" x14ac:dyDescent="0.25">
      <c r="B254" s="6">
        <f>'R.8.1'!G254</f>
        <v>0.168195718654434</v>
      </c>
    </row>
    <row r="255" spans="2:2" x14ac:dyDescent="0.25">
      <c r="B255" s="6">
        <f>'R.8.1'!G255</f>
        <v>0.14799999999999999</v>
      </c>
    </row>
    <row r="256" spans="2:2" x14ac:dyDescent="0.25">
      <c r="B256" s="6">
        <f>'R.8.2'!G2</f>
        <v>0.19767441860465099</v>
      </c>
    </row>
    <row r="257" spans="2:2" x14ac:dyDescent="0.25">
      <c r="B257" s="6">
        <f>'R.8.2'!G3</f>
        <v>0.22705314009661801</v>
      </c>
    </row>
    <row r="258" spans="2:2" x14ac:dyDescent="0.25">
      <c r="B258" s="6">
        <f>'R.8.2'!G4</f>
        <v>0.20080321285140601</v>
      </c>
    </row>
    <row r="259" spans="2:2" x14ac:dyDescent="0.25">
      <c r="B259" s="6">
        <f>'R.8.2'!G5</f>
        <v>0.29943502824858798</v>
      </c>
    </row>
    <row r="260" spans="2:2" x14ac:dyDescent="0.25">
      <c r="B260" s="6">
        <f>'R.8.2'!G6</f>
        <v>0.23706896551724099</v>
      </c>
    </row>
    <row r="261" spans="2:2" x14ac:dyDescent="0.25">
      <c r="B261" s="6">
        <f>'R.8.2'!G7</f>
        <v>0.135842880523732</v>
      </c>
    </row>
    <row r="262" spans="2:2" x14ac:dyDescent="0.25">
      <c r="B262" s="6">
        <f>'R.8.2'!G8</f>
        <v>0.220472440944882</v>
      </c>
    </row>
    <row r="263" spans="2:2" x14ac:dyDescent="0.25">
      <c r="B263" s="6">
        <f>'R.8.2'!G9</f>
        <v>0.222737819025522</v>
      </c>
    </row>
    <row r="264" spans="2:2" x14ac:dyDescent="0.25">
      <c r="B264" s="6">
        <f>'R.8.2'!G10</f>
        <v>0.252941176470588</v>
      </c>
    </row>
    <row r="265" spans="2:2" x14ac:dyDescent="0.25">
      <c r="B265" s="6">
        <f>'R.8.2'!G11</f>
        <v>0.13580246913580199</v>
      </c>
    </row>
    <row r="266" spans="2:2" x14ac:dyDescent="0.25">
      <c r="B266" s="6">
        <f>'R.8.2'!G12</f>
        <v>0.27835051546391798</v>
      </c>
    </row>
    <row r="267" spans="2:2" x14ac:dyDescent="0.25">
      <c r="B267" s="6">
        <f>'R.8.2'!G13</f>
        <v>0.1875</v>
      </c>
    </row>
    <row r="268" spans="2:2" x14ac:dyDescent="0.25">
      <c r="B268" s="6">
        <f>'R.8.2'!G14</f>
        <v>0.21212121212121199</v>
      </c>
    </row>
    <row r="269" spans="2:2" x14ac:dyDescent="0.25">
      <c r="B269" s="6">
        <f>'R.8.2'!G15</f>
        <v>0.13270142180094799</v>
      </c>
    </row>
    <row r="270" spans="2:2" x14ac:dyDescent="0.25">
      <c r="B270" s="6">
        <f>'R.8.2'!G16</f>
        <v>0.212871287128713</v>
      </c>
    </row>
    <row r="271" spans="2:2" x14ac:dyDescent="0.25">
      <c r="B271" s="6">
        <f>'R.8.2'!G17</f>
        <v>0.18105849582172701</v>
      </c>
    </row>
    <row r="272" spans="2:2" x14ac:dyDescent="0.25">
      <c r="B272" s="6">
        <f>'R.8.2'!G18</f>
        <v>0.30737704918032799</v>
      </c>
    </row>
    <row r="273" spans="2:2" x14ac:dyDescent="0.25">
      <c r="B273" s="6">
        <f>'R.8.2'!G19</f>
        <v>0.25892857142857101</v>
      </c>
    </row>
    <row r="274" spans="2:2" x14ac:dyDescent="0.25">
      <c r="B274" s="6">
        <f>'R.8.2'!G20</f>
        <v>0.24806201550387599</v>
      </c>
    </row>
    <row r="275" spans="2:2" x14ac:dyDescent="0.25">
      <c r="B275" s="6">
        <f>'R.8.2'!G21</f>
        <v>0.23472668810289399</v>
      </c>
    </row>
    <row r="276" spans="2:2" x14ac:dyDescent="0.25">
      <c r="B276" s="6">
        <f>'R.8.2'!G22</f>
        <v>0.194267515923567</v>
      </c>
    </row>
    <row r="277" spans="2:2" x14ac:dyDescent="0.25">
      <c r="B277" s="6">
        <f>'R.8.2'!G23</f>
        <v>0.23491379310344801</v>
      </c>
    </row>
    <row r="278" spans="2:2" x14ac:dyDescent="0.25">
      <c r="B278" s="6">
        <f>'R.8.2'!G24</f>
        <v>0.33673469387755101</v>
      </c>
    </row>
    <row r="279" spans="2:2" x14ac:dyDescent="0.25">
      <c r="B279" s="6">
        <f>'R.8.2'!G25</f>
        <v>0.30952380952380998</v>
      </c>
    </row>
    <row r="280" spans="2:2" x14ac:dyDescent="0.25">
      <c r="B280" s="6">
        <f>'R.8.2'!G26</f>
        <v>0.28509406657018799</v>
      </c>
    </row>
    <row r="281" spans="2:2" x14ac:dyDescent="0.25">
      <c r="B281" s="6">
        <f>'R.8.2'!G27</f>
        <v>0.22372372372372401</v>
      </c>
    </row>
    <row r="282" spans="2:2" x14ac:dyDescent="0.25">
      <c r="B282" s="6">
        <f>'R.8.2'!G28</f>
        <v>0.22170542635658899</v>
      </c>
    </row>
    <row r="283" spans="2:2" x14ac:dyDescent="0.25">
      <c r="B283" s="6">
        <f>'R.8.2'!G29</f>
        <v>0.209677419354839</v>
      </c>
    </row>
    <row r="284" spans="2:2" x14ac:dyDescent="0.25">
      <c r="B284" s="6">
        <f>'R.8.2'!G30</f>
        <v>0.23943661971831001</v>
      </c>
    </row>
    <row r="285" spans="2:2" x14ac:dyDescent="0.25">
      <c r="B285" s="6">
        <f>'R.8.2'!G31</f>
        <v>0.16521739130434801</v>
      </c>
    </row>
    <row r="286" spans="2:2" x14ac:dyDescent="0.25">
      <c r="B286" s="6">
        <f>'R.8.2'!G32</f>
        <v>0.151639344262295</v>
      </c>
    </row>
    <row r="287" spans="2:2" x14ac:dyDescent="0.25">
      <c r="B287" s="6">
        <f>'R.8.2'!G33</f>
        <v>0.15944540727902901</v>
      </c>
    </row>
    <row r="288" spans="2:2" x14ac:dyDescent="0.25">
      <c r="B288" s="6">
        <f>'R.8.2'!G34</f>
        <v>0.25909090909090898</v>
      </c>
    </row>
    <row r="289" spans="2:2" x14ac:dyDescent="0.25">
      <c r="B289" s="6">
        <f>'R.8.2'!G35</f>
        <v>0.23129251700680301</v>
      </c>
    </row>
    <row r="290" spans="2:2" x14ac:dyDescent="0.25">
      <c r="B290" s="6">
        <f>'R.8.2'!G36</f>
        <v>0.246835443037975</v>
      </c>
    </row>
    <row r="291" spans="2:2" x14ac:dyDescent="0.25">
      <c r="B291" s="6">
        <f>'R.8.2'!G37</f>
        <v>0.201550387596899</v>
      </c>
    </row>
    <row r="292" spans="2:2" x14ac:dyDescent="0.25">
      <c r="B292" s="6">
        <f>'R.8.2'!G38</f>
        <v>0.198630136986301</v>
      </c>
    </row>
    <row r="293" spans="2:2" x14ac:dyDescent="0.25">
      <c r="B293" s="6">
        <f>'R.8.2'!G39</f>
        <v>0.16521739130434801</v>
      </c>
    </row>
    <row r="294" spans="2:2" x14ac:dyDescent="0.25">
      <c r="B294" s="6">
        <f>'R.8.2'!G40</f>
        <v>0.132042253521127</v>
      </c>
    </row>
    <row r="295" spans="2:2" x14ac:dyDescent="0.25">
      <c r="B295" s="6">
        <f>'R.8.2'!G41</f>
        <v>0.20582524271844699</v>
      </c>
    </row>
    <row r="296" spans="2:2" x14ac:dyDescent="0.25">
      <c r="B296" s="6">
        <f>'R.8.2'!G42</f>
        <v>0.22872340425531901</v>
      </c>
    </row>
    <row r="297" spans="2:2" x14ac:dyDescent="0.25">
      <c r="B297" s="6">
        <f>'R.8.2'!G43</f>
        <v>0.63855421686747005</v>
      </c>
    </row>
    <row r="298" spans="2:2" x14ac:dyDescent="0.25">
      <c r="B298" s="6">
        <f>'R.8.2'!G44</f>
        <v>0.172077922077922</v>
      </c>
    </row>
    <row r="299" spans="2:2" x14ac:dyDescent="0.25">
      <c r="B299" s="6">
        <f>'R.8.2'!G45</f>
        <v>0.23134328358209</v>
      </c>
    </row>
    <row r="300" spans="2:2" x14ac:dyDescent="0.25">
      <c r="B300" s="6">
        <f>'R.8.2'!G46</f>
        <v>0.233009708737864</v>
      </c>
    </row>
    <row r="301" spans="2:2" x14ac:dyDescent="0.25">
      <c r="B301" s="6">
        <f>'R.8.2'!G47</f>
        <v>0.12598425196850399</v>
      </c>
    </row>
    <row r="302" spans="2:2" x14ac:dyDescent="0.25">
      <c r="B302" s="6">
        <f>'R.8.2'!G48</f>
        <v>0.180952380952381</v>
      </c>
    </row>
    <row r="303" spans="2:2" x14ac:dyDescent="0.25">
      <c r="B303" s="6">
        <f>'R.8.2'!G49</f>
        <v>0.32727272727272699</v>
      </c>
    </row>
    <row r="304" spans="2:2" x14ac:dyDescent="0.25">
      <c r="B304" s="6">
        <f>'R.8.2'!G50</f>
        <v>0.16</v>
      </c>
    </row>
    <row r="305" spans="2:2" x14ac:dyDescent="0.25">
      <c r="B305" s="6">
        <f>'R.8.2'!G51</f>
        <v>0.26515151515151503</v>
      </c>
    </row>
    <row r="306" spans="2:2" x14ac:dyDescent="0.25">
      <c r="B306" s="6">
        <f>'R.8.2'!G52</f>
        <v>0.115183246073298</v>
      </c>
    </row>
    <row r="307" spans="2:2" x14ac:dyDescent="0.25">
      <c r="B307" s="6">
        <f>'R.8.2'!G53</f>
        <v>0.20652173913043501</v>
      </c>
    </row>
    <row r="308" spans="2:2" x14ac:dyDescent="0.25">
      <c r="B308" s="6">
        <f>'R.8.2'!G54</f>
        <v>0.12871287128712899</v>
      </c>
    </row>
    <row r="309" spans="2:2" x14ac:dyDescent="0.25">
      <c r="B309" s="6">
        <f>'R.8.2'!G55</f>
        <v>0.18012422360248401</v>
      </c>
    </row>
    <row r="310" spans="2:2" x14ac:dyDescent="0.25">
      <c r="B310" s="6">
        <f>'R.8.2'!G56</f>
        <v>0.24905660377358499</v>
      </c>
    </row>
    <row r="311" spans="2:2" x14ac:dyDescent="0.25">
      <c r="B311" s="6">
        <f>'R.8.2'!G57</f>
        <v>0.167330677290837</v>
      </c>
    </row>
    <row r="312" spans="2:2" x14ac:dyDescent="0.25">
      <c r="B312" s="6">
        <f>'R.8.2'!G58</f>
        <v>0.17270194986072401</v>
      </c>
    </row>
    <row r="313" spans="2:2" x14ac:dyDescent="0.25">
      <c r="B313" s="6">
        <f>'R.8.2'!G59</f>
        <v>0.18421052631578899</v>
      </c>
    </row>
    <row r="314" spans="2:2" x14ac:dyDescent="0.25">
      <c r="B314" s="6">
        <f>'R.8.2'!G60</f>
        <v>0.22077922077922099</v>
      </c>
    </row>
    <row r="315" spans="2:2" x14ac:dyDescent="0.25">
      <c r="B315" s="6">
        <f>'R.8.2'!G61</f>
        <v>0.15868263473053901</v>
      </c>
    </row>
    <row r="316" spans="2:2" x14ac:dyDescent="0.25">
      <c r="B316" s="6">
        <f>'R.8.2'!G62</f>
        <v>0.41717791411042898</v>
      </c>
    </row>
    <row r="317" spans="2:2" x14ac:dyDescent="0.25">
      <c r="B317" s="6">
        <f>'R.8.2'!G63</f>
        <v>0.30327868852459</v>
      </c>
    </row>
    <row r="318" spans="2:2" x14ac:dyDescent="0.25">
      <c r="B318" s="6">
        <f>'R.8.2'!G64</f>
        <v>0.29508196721311503</v>
      </c>
    </row>
    <row r="319" spans="2:2" x14ac:dyDescent="0.25">
      <c r="B319" s="6">
        <f>'R.8.2'!G65</f>
        <v>0.20707070707070699</v>
      </c>
    </row>
    <row r="320" spans="2:2" x14ac:dyDescent="0.25">
      <c r="B320" s="6">
        <f>'R.8.2'!G66</f>
        <v>0.201550387596899</v>
      </c>
    </row>
    <row r="321" spans="2:2" x14ac:dyDescent="0.25">
      <c r="B321" s="6">
        <f>'R.8.2'!G67</f>
        <v>0.31937172774869099</v>
      </c>
    </row>
    <row r="322" spans="2:2" x14ac:dyDescent="0.25">
      <c r="B322" s="6">
        <f>'R.8.2'!G68</f>
        <v>0.20476190476190501</v>
      </c>
    </row>
    <row r="323" spans="2:2" x14ac:dyDescent="0.25">
      <c r="B323" s="6">
        <f>'R.8.2'!G69</f>
        <v>0.19961240310077499</v>
      </c>
    </row>
    <row r="324" spans="2:2" x14ac:dyDescent="0.25">
      <c r="B324" s="6">
        <f>'R.8.2'!G70</f>
        <v>0.17182130584192401</v>
      </c>
    </row>
    <row r="325" spans="2:2" x14ac:dyDescent="0.25">
      <c r="B325" s="6">
        <f>'R.8.2'!G71</f>
        <v>0.34482758620689702</v>
      </c>
    </row>
    <row r="326" spans="2:2" x14ac:dyDescent="0.25">
      <c r="B326" s="6">
        <f>'R.8.2'!G72</f>
        <v>0.33846153846153798</v>
      </c>
    </row>
    <row r="327" spans="2:2" x14ac:dyDescent="0.25">
      <c r="B327" s="6">
        <f>'R.8.2'!G73</f>
        <v>0.13725490196078399</v>
      </c>
    </row>
    <row r="328" spans="2:2" x14ac:dyDescent="0.25">
      <c r="B328" s="6">
        <f>'R.8.2'!G74</f>
        <v>0.151767151767152</v>
      </c>
    </row>
    <row r="329" spans="2:2" x14ac:dyDescent="0.25">
      <c r="B329" s="6">
        <f>'R.8.2'!G75</f>
        <v>0.13270142180094799</v>
      </c>
    </row>
    <row r="330" spans="2:2" x14ac:dyDescent="0.25">
      <c r="B330" s="6">
        <f>'R.8.2'!G76</f>
        <v>0.21212121212121199</v>
      </c>
    </row>
    <row r="331" spans="2:2" x14ac:dyDescent="0.25">
      <c r="B331" s="6">
        <f>'R.8.2'!G77</f>
        <v>0.19961240310077499</v>
      </c>
    </row>
    <row r="332" spans="2:2" x14ac:dyDescent="0.25">
      <c r="B332" s="6">
        <f>'R.8.2'!G78</f>
        <v>0.28813559322033899</v>
      </c>
    </row>
    <row r="333" spans="2:2" x14ac:dyDescent="0.25">
      <c r="B333" s="6">
        <f>'R.8.2'!G79</f>
        <v>0.25284738041002303</v>
      </c>
    </row>
    <row r="334" spans="2:2" x14ac:dyDescent="0.25">
      <c r="B334" s="6">
        <f>'R.8.2'!G80</f>
        <v>0.21558441558441599</v>
      </c>
    </row>
    <row r="335" spans="2:2" x14ac:dyDescent="0.25">
      <c r="B335" s="6">
        <f>'R.8.2'!G81</f>
        <v>0.28205128205128199</v>
      </c>
    </row>
    <row r="336" spans="2:2" x14ac:dyDescent="0.25">
      <c r="B336" s="6">
        <f>'R.8.2'!G82</f>
        <v>0.29151291512915101</v>
      </c>
    </row>
    <row r="337" spans="2:2" x14ac:dyDescent="0.25">
      <c r="B337" s="6">
        <f>'R.8.2'!G83</f>
        <v>0.225274725274725</v>
      </c>
    </row>
    <row r="338" spans="2:2" x14ac:dyDescent="0.25">
      <c r="B338" s="6">
        <f>'R.8.2'!G84</f>
        <v>0.29508196721311503</v>
      </c>
    </row>
    <row r="339" spans="2:2" x14ac:dyDescent="0.25">
      <c r="B339" s="6">
        <f>'R.8.2'!G85</f>
        <v>0.23495702005730701</v>
      </c>
    </row>
    <row r="340" spans="2:2" x14ac:dyDescent="0.25">
      <c r="B340" s="6">
        <f>'R.8.2'!G86</f>
        <v>0.18433179723502299</v>
      </c>
    </row>
    <row r="341" spans="2:2" x14ac:dyDescent="0.25">
      <c r="B341" s="6">
        <f>'R.8.2'!G87</f>
        <v>0.23107569721115501</v>
      </c>
    </row>
    <row r="342" spans="2:2" x14ac:dyDescent="0.25">
      <c r="B342" s="6">
        <f>'R.8.2'!G88</f>
        <v>0.201086956521739</v>
      </c>
    </row>
    <row r="343" spans="2:2" x14ac:dyDescent="0.25">
      <c r="B343" s="6">
        <f>'R.8.2'!G89</f>
        <v>0.19691119691119699</v>
      </c>
    </row>
    <row r="344" spans="2:2" x14ac:dyDescent="0.25">
      <c r="B344" s="6">
        <f>'R.8.2'!G90</f>
        <v>0.20257611241217799</v>
      </c>
    </row>
    <row r="345" spans="2:2" x14ac:dyDescent="0.25">
      <c r="B345" s="6">
        <f>'R.8.2'!G91</f>
        <v>0.48611111111111099</v>
      </c>
    </row>
    <row r="346" spans="2:2" x14ac:dyDescent="0.25">
      <c r="B346" s="6">
        <f>'R.8.2'!G92</f>
        <v>0.30196078431372497</v>
      </c>
    </row>
    <row r="347" spans="2:2" x14ac:dyDescent="0.25">
      <c r="B347" s="6">
        <f>'R.8.2'!G93</f>
        <v>0.21481481481481501</v>
      </c>
    </row>
    <row r="348" spans="2:2" x14ac:dyDescent="0.25">
      <c r="B348" s="6">
        <f>'R.8.2'!G94</f>
        <v>0.21072796934865901</v>
      </c>
    </row>
    <row r="349" spans="2:2" x14ac:dyDescent="0.25">
      <c r="B349" s="6">
        <f>'R.8.2'!G95</f>
        <v>0.25882352941176501</v>
      </c>
    </row>
    <row r="350" spans="2:2" x14ac:dyDescent="0.25">
      <c r="B350" s="6">
        <f>'R.8.2'!G96</f>
        <v>0.20279720279720301</v>
      </c>
    </row>
    <row r="351" spans="2:2" x14ac:dyDescent="0.25">
      <c r="B351" s="6">
        <f>'R.8.2'!G97</f>
        <v>0.16600000000000001</v>
      </c>
    </row>
    <row r="352" spans="2:2" x14ac:dyDescent="0.25">
      <c r="B352" s="6">
        <f>'R.8.2'!G98</f>
        <v>0.14285714285714299</v>
      </c>
    </row>
    <row r="353" spans="2:2" x14ac:dyDescent="0.25">
      <c r="B353" s="6">
        <f>'R.8.2'!G99</f>
        <v>0.220417633410673</v>
      </c>
    </row>
    <row r="354" spans="2:2" x14ac:dyDescent="0.25">
      <c r="B354" s="6">
        <f>'R.8.2'!G100</f>
        <v>0.123076923076923</v>
      </c>
    </row>
    <row r="355" spans="2:2" x14ac:dyDescent="0.25">
      <c r="B355" s="6">
        <f>'R.8.2'!G101</f>
        <v>0.22304832713754599</v>
      </c>
    </row>
    <row r="356" spans="2:2" x14ac:dyDescent="0.25">
      <c r="B356" s="6">
        <f>'R.8.2'!G102</f>
        <v>0.251046025104602</v>
      </c>
    </row>
    <row r="357" spans="2:2" x14ac:dyDescent="0.25">
      <c r="B357" s="6">
        <f>'R.8.2'!G103</f>
        <v>0.19211822660098499</v>
      </c>
    </row>
    <row r="358" spans="2:2" x14ac:dyDescent="0.25">
      <c r="B358" s="6">
        <f>'R.8.2'!G104</f>
        <v>0.22314049586776899</v>
      </c>
    </row>
    <row r="359" spans="2:2" x14ac:dyDescent="0.25">
      <c r="B359" s="6">
        <f>'R.8.2'!G105</f>
        <v>9.0673575129533696E-2</v>
      </c>
    </row>
    <row r="360" spans="2:2" x14ac:dyDescent="0.25">
      <c r="B360" s="6">
        <f>'R.8.2'!G106</f>
        <v>0.19469026548672599</v>
      </c>
    </row>
    <row r="361" spans="2:2" x14ac:dyDescent="0.25">
      <c r="B361" s="6">
        <f>'R.8.2'!G107</f>
        <v>0.435714285714286</v>
      </c>
    </row>
    <row r="362" spans="2:2" x14ac:dyDescent="0.25">
      <c r="B362" s="6">
        <f>'R.8.2'!G108</f>
        <v>0.24702380952381001</v>
      </c>
    </row>
    <row r="363" spans="2:2" x14ac:dyDescent="0.25">
      <c r="B363" s="6">
        <f>'R.8.2'!G109</f>
        <v>0.22505800464037101</v>
      </c>
    </row>
    <row r="364" spans="2:2" x14ac:dyDescent="0.25">
      <c r="B364" s="6">
        <f>'R.8.2'!G110</f>
        <v>0.21317157712304999</v>
      </c>
    </row>
    <row r="365" spans="2:2" x14ac:dyDescent="0.25">
      <c r="B365" s="6">
        <f>'R.8.2'!G111</f>
        <v>0.29943502824858798</v>
      </c>
    </row>
    <row r="366" spans="2:2" x14ac:dyDescent="0.25">
      <c r="B366" s="6">
        <f>'R.8.2'!G112</f>
        <v>0.18248175182481799</v>
      </c>
    </row>
    <row r="367" spans="2:2" x14ac:dyDescent="0.25">
      <c r="B367" s="6">
        <f>'R.8.2'!G113</f>
        <v>0.176715176715177</v>
      </c>
    </row>
    <row r="368" spans="2:2" x14ac:dyDescent="0.25">
      <c r="B368" s="6">
        <f>'R.8.2'!G114</f>
        <v>0.108179419525066</v>
      </c>
    </row>
    <row r="369" spans="2:2" x14ac:dyDescent="0.25">
      <c r="B369" s="6">
        <f>'R.8.2'!G115</f>
        <v>0.13732394366197201</v>
      </c>
    </row>
    <row r="370" spans="2:2" x14ac:dyDescent="0.25">
      <c r="B370" s="6">
        <f>'R.8.2'!G116</f>
        <v>0.222737819025522</v>
      </c>
    </row>
    <row r="371" spans="2:2" x14ac:dyDescent="0.25">
      <c r="B371" s="6">
        <f>'R.8.2'!G117</f>
        <v>0.19148936170212799</v>
      </c>
    </row>
    <row r="372" spans="2:2" x14ac:dyDescent="0.25">
      <c r="B372" s="6">
        <f>'R.8.2'!G118</f>
        <v>0.202380952380952</v>
      </c>
    </row>
    <row r="373" spans="2:2" x14ac:dyDescent="0.25">
      <c r="B373" s="6">
        <f>'R.8.2'!G119</f>
        <v>0.244094488188976</v>
      </c>
    </row>
    <row r="374" spans="2:2" x14ac:dyDescent="0.25">
      <c r="B374" s="6">
        <f>'R.8.2'!G120</f>
        <v>0.28169014084506999</v>
      </c>
    </row>
    <row r="375" spans="2:2" x14ac:dyDescent="0.25">
      <c r="B375" s="6">
        <f>'R.8.2'!G121</f>
        <v>0.376404494382022</v>
      </c>
    </row>
    <row r="376" spans="2:2" x14ac:dyDescent="0.25">
      <c r="B376" s="6">
        <f>'R.8.2'!G122</f>
        <v>0.238549618320611</v>
      </c>
    </row>
    <row r="377" spans="2:2" x14ac:dyDescent="0.25">
      <c r="B377" s="6">
        <f>'R.8.2'!G123</f>
        <v>0.32669322709163301</v>
      </c>
    </row>
    <row r="378" spans="2:2" x14ac:dyDescent="0.25">
      <c r="B378" s="6">
        <f>'R.8.2'!G124</f>
        <v>0.20550161812297699</v>
      </c>
    </row>
    <row r="379" spans="2:2" x14ac:dyDescent="0.25">
      <c r="B379" s="6">
        <f>'R.8.2'!G125</f>
        <v>0.25988700564971801</v>
      </c>
    </row>
    <row r="380" spans="2:2" x14ac:dyDescent="0.25">
      <c r="B380" s="6">
        <f>'R.8.2'!G126</f>
        <v>0.20270270270270299</v>
      </c>
    </row>
    <row r="381" spans="2:2" x14ac:dyDescent="0.25">
      <c r="B381" s="6">
        <f>'R.8.2'!G127</f>
        <v>0.20749999999999999</v>
      </c>
    </row>
    <row r="382" spans="2:2" x14ac:dyDescent="0.25">
      <c r="B382" s="6">
        <f>'R.8.2'!G128</f>
        <v>0.238095238095238</v>
      </c>
    </row>
    <row r="383" spans="2:2" x14ac:dyDescent="0.25">
      <c r="B383" s="6">
        <f>'R.8.2'!G129</f>
        <v>0.16513761467889901</v>
      </c>
    </row>
    <row r="384" spans="2:2" x14ac:dyDescent="0.25">
      <c r="B384" s="6">
        <f>'R.8.2'!G130</f>
        <v>0.25740318906605902</v>
      </c>
    </row>
    <row r="385" spans="2:2" x14ac:dyDescent="0.25">
      <c r="B385" s="6">
        <f>'R.8.2'!G131</f>
        <v>0.25454545454545502</v>
      </c>
    </row>
    <row r="386" spans="2:2" x14ac:dyDescent="0.25">
      <c r="B386" s="6">
        <f>'R.8.2'!G132</f>
        <v>0.14938488576449899</v>
      </c>
    </row>
    <row r="387" spans="2:2" x14ac:dyDescent="0.25">
      <c r="B387" s="6">
        <f>'R.8.2'!G133</f>
        <v>0.168195718654434</v>
      </c>
    </row>
    <row r="388" spans="2:2" x14ac:dyDescent="0.25">
      <c r="B388" s="6">
        <f>'R.8.2'!G134</f>
        <v>0.20689655172413801</v>
      </c>
    </row>
    <row r="389" spans="2:2" x14ac:dyDescent="0.25">
      <c r="B389" s="6">
        <f>'R.8.2'!G135</f>
        <v>0.15151515151515199</v>
      </c>
    </row>
    <row r="390" spans="2:2" x14ac:dyDescent="0.25">
      <c r="B390" s="6">
        <f>'R.8.2'!G136</f>
        <v>0.21666666666666701</v>
      </c>
    </row>
    <row r="391" spans="2:2" x14ac:dyDescent="0.25">
      <c r="B391" s="6">
        <f>'R.8.2'!G137</f>
        <v>0.190883190883191</v>
      </c>
    </row>
    <row r="392" spans="2:2" x14ac:dyDescent="0.25">
      <c r="B392" s="6">
        <f>'R.8.2'!G138</f>
        <v>0.20664206642066399</v>
      </c>
    </row>
    <row r="393" spans="2:2" x14ac:dyDescent="0.25">
      <c r="B393" s="6">
        <f>'R.8.2'!G139</f>
        <v>0.20900321543408401</v>
      </c>
    </row>
    <row r="394" spans="2:2" x14ac:dyDescent="0.25">
      <c r="B394" s="6">
        <f>'R.8.2'!G140</f>
        <v>0.263636363636364</v>
      </c>
    </row>
    <row r="395" spans="2:2" x14ac:dyDescent="0.25">
      <c r="B395" s="6">
        <f>'R.8.2'!G141</f>
        <v>0.25735294117647101</v>
      </c>
    </row>
    <row r="396" spans="2:2" x14ac:dyDescent="0.25">
      <c r="B396" s="6">
        <f>'R.8.2'!G142</f>
        <v>0.14492753623188401</v>
      </c>
    </row>
    <row r="397" spans="2:2" x14ac:dyDescent="0.25">
      <c r="B397" s="6">
        <f>'R.8.2'!G143</f>
        <v>0.193050193050193</v>
      </c>
    </row>
    <row r="398" spans="2:2" x14ac:dyDescent="0.25">
      <c r="B398" s="6">
        <f>'R.8.2'!G144</f>
        <v>0.18589743589743599</v>
      </c>
    </row>
    <row r="399" spans="2:2" x14ac:dyDescent="0.25">
      <c r="B399" s="6">
        <f>'R.8.2'!G145</f>
        <v>0.25454545454545502</v>
      </c>
    </row>
    <row r="400" spans="2:2" x14ac:dyDescent="0.25">
      <c r="B400" s="6">
        <f>'R.8.2'!G146</f>
        <v>0.24505928853754899</v>
      </c>
    </row>
    <row r="401" spans="2:2" x14ac:dyDescent="0.25">
      <c r="B401" s="6">
        <f>'R.8.2'!G147</f>
        <v>0.174157303370787</v>
      </c>
    </row>
    <row r="402" spans="2:2" x14ac:dyDescent="0.25">
      <c r="B402" s="6">
        <f>'R.8.2'!G148</f>
        <v>0.160944206008584</v>
      </c>
    </row>
    <row r="403" spans="2:2" x14ac:dyDescent="0.25">
      <c r="B403" s="6">
        <f>'R.8.2'!G149</f>
        <v>0.211136890951276</v>
      </c>
    </row>
    <row r="404" spans="2:2" x14ac:dyDescent="0.25">
      <c r="B404" s="6">
        <f>'R.8.2'!G150</f>
        <v>0.217741935483871</v>
      </c>
    </row>
    <row r="405" spans="2:2" x14ac:dyDescent="0.25">
      <c r="B405" s="6">
        <f>'R.8.2'!G151</f>
        <v>0.110215053763441</v>
      </c>
    </row>
    <row r="406" spans="2:2" x14ac:dyDescent="0.25">
      <c r="B406" s="6">
        <f>'R.8.2'!G152</f>
        <v>0.18888888888888899</v>
      </c>
    </row>
    <row r="407" spans="2:2" x14ac:dyDescent="0.25">
      <c r="B407" s="6">
        <f>'R.8.2'!G153</f>
        <v>0.168604651162791</v>
      </c>
    </row>
    <row r="408" spans="2:2" x14ac:dyDescent="0.25">
      <c r="B408" s="6">
        <f>'R.8.2'!G154</f>
        <v>0.34436090225563898</v>
      </c>
    </row>
    <row r="409" spans="2:2" x14ac:dyDescent="0.25">
      <c r="B409" s="6">
        <f>'R.8.2'!G155</f>
        <v>0.42352941176470599</v>
      </c>
    </row>
    <row r="410" spans="2:2" x14ac:dyDescent="0.25">
      <c r="B410" s="6">
        <f>'R.8.2'!G156</f>
        <v>0.29943502824858798</v>
      </c>
    </row>
    <row r="411" spans="2:2" x14ac:dyDescent="0.25">
      <c r="B411" s="6">
        <f>'R.8.2'!G157</f>
        <v>0.18930041152263399</v>
      </c>
    </row>
    <row r="412" spans="2:2" x14ac:dyDescent="0.25">
      <c r="B412" s="6">
        <f>'R.8.2'!G158</f>
        <v>0.211363636363636</v>
      </c>
    </row>
    <row r="413" spans="2:2" x14ac:dyDescent="0.25">
      <c r="B413" s="6">
        <f>'R.8.2'!G159</f>
        <v>0.28942807625649902</v>
      </c>
    </row>
    <row r="414" spans="2:2" x14ac:dyDescent="0.25">
      <c r="B414" s="6">
        <f>'R.8.2'!G160</f>
        <v>0.218487394957983</v>
      </c>
    </row>
    <row r="415" spans="2:2" x14ac:dyDescent="0.25">
      <c r="B415" s="6">
        <f>'R.8.2'!G161</f>
        <v>0.29155313351498602</v>
      </c>
    </row>
    <row r="416" spans="2:2" x14ac:dyDescent="0.25">
      <c r="B416" s="6">
        <f>'R.8.2'!G162</f>
        <v>0.16618075801749299</v>
      </c>
    </row>
    <row r="417" spans="2:2" x14ac:dyDescent="0.25">
      <c r="B417" s="6">
        <f>'R.8.2'!G163</f>
        <v>0.25149700598802399</v>
      </c>
    </row>
    <row r="418" spans="2:2" x14ac:dyDescent="0.25">
      <c r="B418" s="6">
        <f>'R.8.2'!G164</f>
        <v>0.180722891566265</v>
      </c>
    </row>
    <row r="419" spans="2:2" x14ac:dyDescent="0.25">
      <c r="B419" s="6">
        <f>'R.8.2'!G165</f>
        <v>0.109137055837563</v>
      </c>
    </row>
    <row r="420" spans="2:2" x14ac:dyDescent="0.25">
      <c r="B420" s="6">
        <f>'R.8.2'!G166</f>
        <v>0.25512528473804102</v>
      </c>
    </row>
    <row r="421" spans="2:2" x14ac:dyDescent="0.25">
      <c r="B421" s="6">
        <f>'R.8.2'!G167</f>
        <v>0.14516129032258099</v>
      </c>
    </row>
    <row r="422" spans="2:2" x14ac:dyDescent="0.25">
      <c r="B422" s="6">
        <f>'R.8.2'!G168</f>
        <v>0.23569023569023601</v>
      </c>
    </row>
    <row r="423" spans="2:2" x14ac:dyDescent="0.25">
      <c r="B423" s="6">
        <f>'R.8.2'!G169</f>
        <v>0.29943502824858798</v>
      </c>
    </row>
    <row r="424" spans="2:2" x14ac:dyDescent="0.25">
      <c r="B424" s="6">
        <f>'R.8.2'!G170</f>
        <v>0.17518248175182499</v>
      </c>
    </row>
    <row r="425" spans="2:2" x14ac:dyDescent="0.25">
      <c r="B425" s="6">
        <f>'R.8.2'!G171</f>
        <v>0.182266009852217</v>
      </c>
    </row>
    <row r="426" spans="2:2" x14ac:dyDescent="0.25">
      <c r="B426" s="6">
        <f>'R.8.2'!G172</f>
        <v>0.29591836734693899</v>
      </c>
    </row>
    <row r="427" spans="2:2" x14ac:dyDescent="0.25">
      <c r="B427" s="6">
        <f>'R.8.2'!G173</f>
        <v>0.19636363636363599</v>
      </c>
    </row>
    <row r="428" spans="2:2" x14ac:dyDescent="0.25">
      <c r="B428" s="6">
        <f>'R.8.2'!G174</f>
        <v>0.25462012320328498</v>
      </c>
    </row>
    <row r="429" spans="2:2" x14ac:dyDescent="0.25">
      <c r="B429" s="6">
        <f>'R.8.2'!G175</f>
        <v>0.242718446601942</v>
      </c>
    </row>
    <row r="430" spans="2:2" x14ac:dyDescent="0.25">
      <c r="B430" s="6">
        <f>'R.8.2'!G176</f>
        <v>0.25284738041002303</v>
      </c>
    </row>
    <row r="431" spans="2:2" x14ac:dyDescent="0.25">
      <c r="B431" s="6">
        <f>'R.8.2'!G177</f>
        <v>0.18481012658227799</v>
      </c>
    </row>
    <row r="432" spans="2:2" x14ac:dyDescent="0.25">
      <c r="B432" s="6">
        <f>'R.8.2'!G178</f>
        <v>0.28690807799442902</v>
      </c>
    </row>
    <row r="433" spans="2:2" x14ac:dyDescent="0.25">
      <c r="B433" s="6">
        <f>'R.8.2'!G179</f>
        <v>0.17446808510638301</v>
      </c>
    </row>
    <row r="434" spans="2:2" x14ac:dyDescent="0.25">
      <c r="B434" s="6">
        <f>'R.8.2'!G180</f>
        <v>0.37931034482758602</v>
      </c>
    </row>
    <row r="435" spans="2:2" x14ac:dyDescent="0.25">
      <c r="B435" s="6">
        <f>'R.8.2'!G181</f>
        <v>0.154411764705882</v>
      </c>
    </row>
    <row r="436" spans="2:2" x14ac:dyDescent="0.25">
      <c r="B436" s="6">
        <f>'R.8.2'!G182</f>
        <v>0.195402298850575</v>
      </c>
    </row>
    <row r="437" spans="2:2" x14ac:dyDescent="0.25">
      <c r="B437" s="6">
        <f>'R.8.2'!G183</f>
        <v>0.18318965517241401</v>
      </c>
    </row>
    <row r="438" spans="2:2" x14ac:dyDescent="0.25">
      <c r="B438" s="6">
        <f>'R.8.2'!G184</f>
        <v>0.206349206349206</v>
      </c>
    </row>
    <row r="439" spans="2:2" x14ac:dyDescent="0.25">
      <c r="B439" s="6">
        <f>'R.8.2'!G185</f>
        <v>0.180412371134021</v>
      </c>
    </row>
    <row r="440" spans="2:2" x14ac:dyDescent="0.25">
      <c r="B440" s="6">
        <f>'R.8.2'!G186</f>
        <v>0.204787234042553</v>
      </c>
    </row>
    <row r="441" spans="2:2" x14ac:dyDescent="0.25">
      <c r="B441" s="6">
        <f>'R.8.2'!G187</f>
        <v>0.18390804597701099</v>
      </c>
    </row>
    <row r="442" spans="2:2" x14ac:dyDescent="0.25">
      <c r="B442" s="6">
        <f>'R.8.2'!G188</f>
        <v>0.13532513181019301</v>
      </c>
    </row>
    <row r="443" spans="2:2" x14ac:dyDescent="0.25">
      <c r="B443" s="6">
        <f>'R.8.2'!G189</f>
        <v>0.20792079207920799</v>
      </c>
    </row>
    <row r="444" spans="2:2" x14ac:dyDescent="0.25">
      <c r="B444" s="6">
        <f>'R.8.2'!G190</f>
        <v>0.14492753623188401</v>
      </c>
    </row>
    <row r="445" spans="2:2" x14ac:dyDescent="0.25">
      <c r="B445" s="6">
        <f>'R.8.2'!G191</f>
        <v>0.22857142857142901</v>
      </c>
    </row>
    <row r="446" spans="2:2" x14ac:dyDescent="0.25">
      <c r="B446" s="6">
        <f>'R.8.2'!G192</f>
        <v>0.23529411764705899</v>
      </c>
    </row>
    <row r="447" spans="2:2" x14ac:dyDescent="0.25">
      <c r="B447" s="6">
        <f>'R.8.2'!G193</f>
        <v>0.27580071174377202</v>
      </c>
    </row>
    <row r="448" spans="2:2" x14ac:dyDescent="0.25">
      <c r="B448" s="6">
        <f>'R.8.2'!G194</f>
        <v>0.169811320754717</v>
      </c>
    </row>
    <row r="449" spans="2:2" x14ac:dyDescent="0.25">
      <c r="B449" s="6">
        <f>'R.8.2'!G195</f>
        <v>9.7087378640776698E-2</v>
      </c>
    </row>
    <row r="450" spans="2:2" x14ac:dyDescent="0.25">
      <c r="B450" s="6">
        <f>'R.8.2'!G196</f>
        <v>0.11764705882352899</v>
      </c>
    </row>
    <row r="451" spans="2:2" x14ac:dyDescent="0.25">
      <c r="B451" s="6">
        <f>'R.8.2'!G197</f>
        <v>0.21717171717171699</v>
      </c>
    </row>
    <row r="452" spans="2:2" x14ac:dyDescent="0.25">
      <c r="B452" s="6">
        <f>'R.8.2'!G198</f>
        <v>0.19293478260869601</v>
      </c>
    </row>
    <row r="453" spans="2:2" x14ac:dyDescent="0.25">
      <c r="B453" s="6">
        <f>'R.8.2'!G199</f>
        <v>0.193050193050193</v>
      </c>
    </row>
    <row r="454" spans="2:2" x14ac:dyDescent="0.25">
      <c r="B454" s="6">
        <f>'R.8.2'!G200</f>
        <v>0.133333333333333</v>
      </c>
    </row>
    <row r="455" spans="2:2" x14ac:dyDescent="0.25">
      <c r="B455" s="6">
        <f>'R.8.2'!G201</f>
        <v>0.1640625</v>
      </c>
    </row>
    <row r="456" spans="2:2" x14ac:dyDescent="0.25">
      <c r="B456" s="6">
        <f>'R.8.2'!G202</f>
        <v>0.42424242424242398</v>
      </c>
    </row>
    <row r="457" spans="2:2" x14ac:dyDescent="0.25">
      <c r="B457" s="6">
        <f>'R.8.2'!G203</f>
        <v>0.22038567493112901</v>
      </c>
    </row>
    <row r="458" spans="2:2" x14ac:dyDescent="0.25">
      <c r="B458" s="6">
        <f>'R.8.2'!G204</f>
        <v>0.19241982507288599</v>
      </c>
    </row>
    <row r="459" spans="2:2" x14ac:dyDescent="0.25">
      <c r="B459" s="6">
        <f>'R.8.2'!G205</f>
        <v>0.25737265415549598</v>
      </c>
    </row>
    <row r="460" spans="2:2" x14ac:dyDescent="0.25">
      <c r="B460" s="6">
        <f>'R.8.2'!G206</f>
        <v>0.198841698841699</v>
      </c>
    </row>
    <row r="461" spans="2:2" x14ac:dyDescent="0.25">
      <c r="B461" s="6">
        <f>'R.8.2'!G207</f>
        <v>0.31279620853080597</v>
      </c>
    </row>
    <row r="462" spans="2:2" x14ac:dyDescent="0.25">
      <c r="B462" s="6">
        <f>'R.8.2'!G208</f>
        <v>0.27370689655172398</v>
      </c>
    </row>
    <row r="463" spans="2:2" x14ac:dyDescent="0.25">
      <c r="B463" s="6">
        <f>'R.8.2'!G209</f>
        <v>0.20499999999999999</v>
      </c>
    </row>
    <row r="464" spans="2:2" x14ac:dyDescent="0.25">
      <c r="B464" s="6">
        <f>'R.8.2'!G210</f>
        <v>0.17322834645669299</v>
      </c>
    </row>
    <row r="465" spans="2:2" x14ac:dyDescent="0.25">
      <c r="B465" s="6">
        <f>'R.8.2'!G211</f>
        <v>0.13959390862944199</v>
      </c>
    </row>
    <row r="466" spans="2:2" x14ac:dyDescent="0.25">
      <c r="B466" s="6">
        <f>'R.8.2'!G212</f>
        <v>0.133333333333333</v>
      </c>
    </row>
    <row r="467" spans="2:2" x14ac:dyDescent="0.25">
      <c r="B467" s="6">
        <f>'R.8.2'!G213</f>
        <v>0.18699186991869901</v>
      </c>
    </row>
    <row r="468" spans="2:2" x14ac:dyDescent="0.25">
      <c r="B468" s="6">
        <f>'R.8.2'!G214</f>
        <v>0.193050193050193</v>
      </c>
    </row>
    <row r="469" spans="2:2" x14ac:dyDescent="0.25">
      <c r="B469" s="6">
        <f>'R.8.2'!G215</f>
        <v>0.18160377358490601</v>
      </c>
    </row>
    <row r="470" spans="2:2" x14ac:dyDescent="0.25">
      <c r="B470" s="6">
        <f>'R.8.2'!G216</f>
        <v>0.14673913043478301</v>
      </c>
    </row>
    <row r="471" spans="2:2" x14ac:dyDescent="0.25">
      <c r="B471" s="6">
        <f>'R.8.2'!G217</f>
        <v>0.184834123222749</v>
      </c>
    </row>
    <row r="472" spans="2:2" x14ac:dyDescent="0.25">
      <c r="B472" s="6">
        <f>'R.8.2'!G218</f>
        <v>0.12871287128712899</v>
      </c>
    </row>
    <row r="473" spans="2:2" x14ac:dyDescent="0.25">
      <c r="B473" s="6">
        <f>'R.8.2'!G219</f>
        <v>0.12871287128712899</v>
      </c>
    </row>
    <row r="474" spans="2:2" x14ac:dyDescent="0.25">
      <c r="B474" s="6">
        <f>'R.8.2'!G220</f>
        <v>5.6179775280898903E-2</v>
      </c>
    </row>
    <row r="475" spans="2:2" x14ac:dyDescent="0.25">
      <c r="B475" s="6">
        <f>'R.8.2'!G221</f>
        <v>0.22707423580785999</v>
      </c>
    </row>
    <row r="476" spans="2:2" x14ac:dyDescent="0.25">
      <c r="B476" s="6">
        <f>'R.8.2'!G222</f>
        <v>0.13028169014084501</v>
      </c>
    </row>
    <row r="477" spans="2:2" x14ac:dyDescent="0.25">
      <c r="B477" s="6">
        <f>'R.8.2'!G223</f>
        <v>0.19767441860465099</v>
      </c>
    </row>
    <row r="478" spans="2:2" x14ac:dyDescent="0.25">
      <c r="B478" s="6">
        <f>'R.8.2'!G224</f>
        <v>0.213675213675214</v>
      </c>
    </row>
    <row r="479" spans="2:2" x14ac:dyDescent="0.25">
      <c r="B479" s="6">
        <f>'R.8.2'!G225</f>
        <v>0.221052631578947</v>
      </c>
    </row>
    <row r="480" spans="2:2" x14ac:dyDescent="0.25">
      <c r="B480" s="6">
        <f>'R.8.2'!G226</f>
        <v>0.17255717255717301</v>
      </c>
    </row>
    <row r="481" spans="2:2" x14ac:dyDescent="0.25">
      <c r="B481" s="6">
        <f>'R.8.2'!G227</f>
        <v>0.22222222222222199</v>
      </c>
    </row>
    <row r="482" spans="2:2" x14ac:dyDescent="0.25">
      <c r="B482" s="6">
        <f>'R.8.2'!G228</f>
        <v>0.244292237442922</v>
      </c>
    </row>
    <row r="483" spans="2:2" x14ac:dyDescent="0.25">
      <c r="B483" s="6">
        <f>'R.8.2'!G229</f>
        <v>0.202898550724638</v>
      </c>
    </row>
    <row r="484" spans="2:2" x14ac:dyDescent="0.25">
      <c r="B484" s="6">
        <f>'R.8.2'!G230</f>
        <v>0.21</v>
      </c>
    </row>
    <row r="485" spans="2:2" x14ac:dyDescent="0.25">
      <c r="B485" s="6">
        <f>'R.8.2'!G231</f>
        <v>0.21860465116279101</v>
      </c>
    </row>
    <row r="486" spans="2:2" x14ac:dyDescent="0.25">
      <c r="B486" s="6">
        <f>'R.8.2'!G232</f>
        <v>0.22222222222222199</v>
      </c>
    </row>
    <row r="487" spans="2:2" x14ac:dyDescent="0.25">
      <c r="B487" s="6">
        <f>'R.8.2'!G233</f>
        <v>0.18949771689497699</v>
      </c>
    </row>
    <row r="488" spans="2:2" x14ac:dyDescent="0.25">
      <c r="B488" s="6">
        <f>'R.8.2'!G234</f>
        <v>0.18453865336658401</v>
      </c>
    </row>
    <row r="489" spans="2:2" x14ac:dyDescent="0.25">
      <c r="B489" s="6">
        <f>'R.8.2'!G235</f>
        <v>0.20399999999999999</v>
      </c>
    </row>
    <row r="490" spans="2:2" x14ac:dyDescent="0.25">
      <c r="B490" s="6">
        <f>'R.8.2'!G236</f>
        <v>0.29166666666666702</v>
      </c>
    </row>
    <row r="491" spans="2:2" x14ac:dyDescent="0.25">
      <c r="B491" s="6">
        <f>'R.8.2'!G237</f>
        <v>0.231884057971014</v>
      </c>
    </row>
    <row r="492" spans="2:2" x14ac:dyDescent="0.25">
      <c r="B492" s="6">
        <f>'R.8.2'!G238</f>
        <v>0.19148936170212799</v>
      </c>
    </row>
    <row r="493" spans="2:2" x14ac:dyDescent="0.25">
      <c r="B493" s="6">
        <f>'R.8.2'!G239</f>
        <v>0.22932330827067701</v>
      </c>
    </row>
    <row r="494" spans="2:2" x14ac:dyDescent="0.25">
      <c r="B494" s="6">
        <f>'R.8.2'!G240</f>
        <v>0.132530120481928</v>
      </c>
    </row>
    <row r="495" spans="2:2" x14ac:dyDescent="0.25">
      <c r="B495" s="6">
        <f>'R.8.2'!G241</f>
        <v>0.158102766798419</v>
      </c>
    </row>
    <row r="496" spans="2:2" x14ac:dyDescent="0.25">
      <c r="B496" s="6">
        <f>'R.8.2'!G242</f>
        <v>0.186629526462396</v>
      </c>
    </row>
    <row r="497" spans="2:2" x14ac:dyDescent="0.25">
      <c r="B497" s="6">
        <f>'R.8.2'!G243</f>
        <v>0.29151291512915101</v>
      </c>
    </row>
    <row r="498" spans="2:2" x14ac:dyDescent="0.25">
      <c r="B498" s="6">
        <f>'R.8.2'!G244</f>
        <v>0.13840830449826999</v>
      </c>
    </row>
    <row r="499" spans="2:2" x14ac:dyDescent="0.25">
      <c r="B499" s="6">
        <f>'R.8.2'!G245</f>
        <v>0.14412136536030301</v>
      </c>
    </row>
    <row r="500" spans="2:2" x14ac:dyDescent="0.25">
      <c r="B500" s="6">
        <f>'R.8.2'!G246</f>
        <v>0.28571428571428598</v>
      </c>
    </row>
    <row r="501" spans="2:2" x14ac:dyDescent="0.25">
      <c r="B501" s="6">
        <f>'R.8.2'!G247</f>
        <v>0.35106382978723399</v>
      </c>
    </row>
    <row r="502" spans="2:2" x14ac:dyDescent="0.25">
      <c r="B502" s="6">
        <f>'R.8.2'!G248</f>
        <v>0.26909090909090899</v>
      </c>
    </row>
    <row r="503" spans="2:2" x14ac:dyDescent="0.25">
      <c r="B503" s="6">
        <f>'R.8.2'!G249</f>
        <v>0.20754716981132099</v>
      </c>
    </row>
    <row r="504" spans="2:2" x14ac:dyDescent="0.25">
      <c r="B504" s="6">
        <f>'R.8.2'!G250</f>
        <v>0.210743801652893</v>
      </c>
    </row>
    <row r="505" spans="2:2" x14ac:dyDescent="0.25">
      <c r="B505" s="6">
        <f>'R.8.2'!G251</f>
        <v>0.19916142557652</v>
      </c>
    </row>
    <row r="506" spans="2:2" x14ac:dyDescent="0.25">
      <c r="B506" s="6">
        <f>'R.8.2'!G252</f>
        <v>0.206806282722513</v>
      </c>
    </row>
    <row r="507" spans="2:2" x14ac:dyDescent="0.25">
      <c r="B507" s="6">
        <f>'R.8.2'!G253</f>
        <v>0.27765237020316003</v>
      </c>
    </row>
    <row r="508" spans="2:2" x14ac:dyDescent="0.25">
      <c r="B508" s="6">
        <f>'R.8.2'!G254</f>
        <v>0.193798449612403</v>
      </c>
    </row>
    <row r="509" spans="2:2" x14ac:dyDescent="0.25">
      <c r="B509" s="6">
        <f>'R.8.3'!G2</f>
        <v>0.14432989690721601</v>
      </c>
    </row>
    <row r="510" spans="2:2" x14ac:dyDescent="0.25">
      <c r="B510" s="6">
        <f>'R.8.3'!G3</f>
        <v>0.33695652173912999</v>
      </c>
    </row>
    <row r="511" spans="2:2" x14ac:dyDescent="0.25">
      <c r="B511" s="6">
        <f>'R.8.3'!G4</f>
        <v>0.29906542056074797</v>
      </c>
    </row>
    <row r="512" spans="2:2" x14ac:dyDescent="0.25">
      <c r="B512" s="6">
        <f>'R.8.3'!G5</f>
        <v>0.163179916317992</v>
      </c>
    </row>
    <row r="513" spans="2:2" x14ac:dyDescent="0.25">
      <c r="B513" s="6">
        <f>'R.8.3'!G6</f>
        <v>0.310924369747899</v>
      </c>
    </row>
    <row r="514" spans="2:2" x14ac:dyDescent="0.25">
      <c r="B514" s="6">
        <f>'R.8.3'!G7</f>
        <v>0.12765957446808501</v>
      </c>
    </row>
    <row r="515" spans="2:2" x14ac:dyDescent="0.25">
      <c r="B515" s="6">
        <f>'R.8.3'!G8</f>
        <v>0.27137546468401502</v>
      </c>
    </row>
    <row r="516" spans="2:2" x14ac:dyDescent="0.25">
      <c r="B516" s="6">
        <f>'R.8.3'!G9</f>
        <v>0.21753246753246799</v>
      </c>
    </row>
    <row r="517" spans="2:2" x14ac:dyDescent="0.25">
      <c r="B517" s="6">
        <f>'R.8.3'!G10</f>
        <v>0.298192771084337</v>
      </c>
    </row>
    <row r="518" spans="2:2" x14ac:dyDescent="0.25">
      <c r="B518" s="6">
        <f>'R.8.3'!G11</f>
        <v>0.186311787072243</v>
      </c>
    </row>
    <row r="519" spans="2:2" x14ac:dyDescent="0.25">
      <c r="B519" s="6">
        <f>'R.8.3'!G12</f>
        <v>0.14516129032258099</v>
      </c>
    </row>
    <row r="520" spans="2:2" x14ac:dyDescent="0.25">
      <c r="B520" s="6">
        <f>'R.8.3'!G13</f>
        <v>0.29378531073446301</v>
      </c>
    </row>
    <row r="521" spans="2:2" x14ac:dyDescent="0.25">
      <c r="B521" s="6">
        <f>'R.8.3'!G14</f>
        <v>0.37777777777777799</v>
      </c>
    </row>
    <row r="522" spans="2:2" x14ac:dyDescent="0.25">
      <c r="B522" s="6">
        <f>'R.8.3'!G15</f>
        <v>0.30061349693251499</v>
      </c>
    </row>
    <row r="523" spans="2:2" x14ac:dyDescent="0.25">
      <c r="B523" s="6">
        <f>'R.8.3'!G16</f>
        <v>0.23741007194244601</v>
      </c>
    </row>
    <row r="524" spans="2:2" x14ac:dyDescent="0.25">
      <c r="B524" s="6">
        <f>'R.8.3'!G17</f>
        <v>0.20664206642066399</v>
      </c>
    </row>
    <row r="525" spans="2:2" x14ac:dyDescent="0.25">
      <c r="B525" s="6">
        <f>'R.8.3'!G18</f>
        <v>0.18243243243243201</v>
      </c>
    </row>
    <row r="526" spans="2:2" x14ac:dyDescent="0.25">
      <c r="B526" s="6">
        <f>'R.8.3'!G19</f>
        <v>0.19696969696969699</v>
      </c>
    </row>
    <row r="527" spans="2:2" x14ac:dyDescent="0.25">
      <c r="B527" s="6">
        <f>'R.8.3'!G20</f>
        <v>0.16231884057970999</v>
      </c>
    </row>
    <row r="528" spans="2:2" x14ac:dyDescent="0.25">
      <c r="B528" s="6">
        <f>'R.8.3'!G21</f>
        <v>0.206349206349206</v>
      </c>
    </row>
    <row r="529" spans="2:2" x14ac:dyDescent="0.25">
      <c r="B529" s="6">
        <f>'R.8.3'!G22</f>
        <v>0.23095238095238099</v>
      </c>
    </row>
    <row r="530" spans="2:2" x14ac:dyDescent="0.25">
      <c r="B530" s="6">
        <f>'R.8.3'!G23</f>
        <v>0.20078740157480299</v>
      </c>
    </row>
    <row r="531" spans="2:2" x14ac:dyDescent="0.25">
      <c r="B531" s="6">
        <f>'R.8.3'!G24</f>
        <v>0.174242424242424</v>
      </c>
    </row>
    <row r="532" spans="2:2" x14ac:dyDescent="0.25">
      <c r="B532" s="6">
        <f>'R.8.3'!G25</f>
        <v>0.17125382262996899</v>
      </c>
    </row>
    <row r="533" spans="2:2" x14ac:dyDescent="0.25">
      <c r="B533" s="6">
        <f>'R.8.3'!G26</f>
        <v>0.217741935483871</v>
      </c>
    </row>
    <row r="534" spans="2:2" x14ac:dyDescent="0.25">
      <c r="B534" s="6">
        <f>'R.8.3'!G27</f>
        <v>0.178137651821862</v>
      </c>
    </row>
    <row r="535" spans="2:2" x14ac:dyDescent="0.25">
      <c r="B535" s="6">
        <f>'R.8.3'!G28</f>
        <v>0.236914600550964</v>
      </c>
    </row>
    <row r="536" spans="2:2" x14ac:dyDescent="0.25">
      <c r="B536" s="6">
        <f>'R.8.3'!G29</f>
        <v>0.16750000000000001</v>
      </c>
    </row>
    <row r="537" spans="2:2" x14ac:dyDescent="0.25">
      <c r="B537" s="6">
        <f>'R.8.3'!G30</f>
        <v>0.38135593220338998</v>
      </c>
    </row>
    <row r="538" spans="2:2" x14ac:dyDescent="0.25">
      <c r="B538" s="6">
        <f>'R.8.3'!G31</f>
        <v>0.29378531073446301</v>
      </c>
    </row>
    <row r="539" spans="2:2" x14ac:dyDescent="0.25">
      <c r="B539" s="6">
        <f>'R.8.3'!G32</f>
        <v>0.28368794326241098</v>
      </c>
    </row>
    <row r="540" spans="2:2" x14ac:dyDescent="0.25">
      <c r="B540" s="6">
        <f>'R.8.3'!G33</f>
        <v>0.201704545454545</v>
      </c>
    </row>
    <row r="541" spans="2:2" x14ac:dyDescent="0.25">
      <c r="B541" s="6">
        <f>'R.8.3'!G34</f>
        <v>0.213675213675214</v>
      </c>
    </row>
    <row r="542" spans="2:2" x14ac:dyDescent="0.25">
      <c r="B542" s="6">
        <f>'R.8.3'!G35</f>
        <v>0.40540540540540498</v>
      </c>
    </row>
    <row r="543" spans="2:2" x14ac:dyDescent="0.25">
      <c r="B543" s="6">
        <f>'R.8.3'!G36</f>
        <v>0.18074324324324301</v>
      </c>
    </row>
    <row r="544" spans="2:2" x14ac:dyDescent="0.25">
      <c r="B544" s="6">
        <f>'R.8.3'!G37</f>
        <v>0.202469135802469</v>
      </c>
    </row>
    <row r="545" spans="2:2" x14ac:dyDescent="0.25">
      <c r="B545" s="6">
        <f>'R.8.3'!G38</f>
        <v>0.14492753623188401</v>
      </c>
    </row>
    <row r="546" spans="2:2" x14ac:dyDescent="0.25">
      <c r="B546" s="6">
        <f>'R.8.3'!G39</f>
        <v>0.1875</v>
      </c>
    </row>
    <row r="547" spans="2:2" x14ac:dyDescent="0.25">
      <c r="B547" s="6">
        <f>'R.8.3'!G40</f>
        <v>0.19078947368421101</v>
      </c>
    </row>
    <row r="548" spans="2:2" x14ac:dyDescent="0.25">
      <c r="B548" s="6">
        <f>'R.8.3'!G41</f>
        <v>0.20435967302452299</v>
      </c>
    </row>
    <row r="549" spans="2:2" x14ac:dyDescent="0.25">
      <c r="B549" s="6">
        <f>'R.8.3'!G42</f>
        <v>0.182539682539683</v>
      </c>
    </row>
    <row r="550" spans="2:2" x14ac:dyDescent="0.25">
      <c r="B550" s="6">
        <f>'R.8.3'!G43</f>
        <v>0.25252525252525299</v>
      </c>
    </row>
    <row r="551" spans="2:2" x14ac:dyDescent="0.25">
      <c r="B551" s="6">
        <f>'R.8.3'!G44</f>
        <v>0.27368421052631597</v>
      </c>
    </row>
    <row r="552" spans="2:2" x14ac:dyDescent="0.25">
      <c r="B552" s="6">
        <f>'R.8.3'!G45</f>
        <v>0.198630136986301</v>
      </c>
    </row>
    <row r="553" spans="2:2" x14ac:dyDescent="0.25">
      <c r="B553" s="6">
        <f>'R.8.3'!G46</f>
        <v>0.19</v>
      </c>
    </row>
    <row r="554" spans="2:2" x14ac:dyDescent="0.25">
      <c r="B554" s="6">
        <f>'R.8.3'!G47</f>
        <v>0.14150943396226401</v>
      </c>
    </row>
    <row r="555" spans="2:2" x14ac:dyDescent="0.25">
      <c r="B555" s="6">
        <f>'R.8.3'!G48</f>
        <v>0.19815668202764999</v>
      </c>
    </row>
    <row r="556" spans="2:2" x14ac:dyDescent="0.25">
      <c r="B556" s="6">
        <f>'R.8.3'!G49</f>
        <v>0.18942731277533001</v>
      </c>
    </row>
    <row r="557" spans="2:2" x14ac:dyDescent="0.25">
      <c r="B557" s="6">
        <f>'R.8.3'!G50</f>
        <v>0.201474201474201</v>
      </c>
    </row>
    <row r="558" spans="2:2" x14ac:dyDescent="0.25">
      <c r="B558" s="6">
        <f>'R.8.3'!G51</f>
        <v>0.234177215189873</v>
      </c>
    </row>
    <row r="559" spans="2:2" x14ac:dyDescent="0.25">
      <c r="B559" s="6">
        <f>'R.8.3'!G52</f>
        <v>0.1875</v>
      </c>
    </row>
    <row r="560" spans="2:2" x14ac:dyDescent="0.25">
      <c r="B560" s="6">
        <f>'R.8.3'!G53</f>
        <v>0.21296296296296299</v>
      </c>
    </row>
    <row r="561" spans="2:2" x14ac:dyDescent="0.25">
      <c r="B561" s="6">
        <f>'R.8.3'!G54</f>
        <v>0.40952380952381001</v>
      </c>
    </row>
    <row r="562" spans="2:2" x14ac:dyDescent="0.25">
      <c r="B562" s="6">
        <f>'R.8.3'!G55</f>
        <v>0.233009708737864</v>
      </c>
    </row>
    <row r="563" spans="2:2" x14ac:dyDescent="0.25">
      <c r="B563" s="6">
        <f>'R.8.3'!G56</f>
        <v>0.23529411764705899</v>
      </c>
    </row>
    <row r="564" spans="2:2" x14ac:dyDescent="0.25">
      <c r="B564" s="6">
        <f>'R.8.3'!G57</f>
        <v>0.193050193050193</v>
      </c>
    </row>
    <row r="565" spans="2:2" x14ac:dyDescent="0.25">
      <c r="B565" s="6">
        <f>'R.8.3'!G58</f>
        <v>0.153284671532847</v>
      </c>
    </row>
    <row r="566" spans="2:2" x14ac:dyDescent="0.25">
      <c r="B566" s="6">
        <f>'R.8.3'!G59</f>
        <v>0.184713375796178</v>
      </c>
    </row>
    <row r="567" spans="2:2" x14ac:dyDescent="0.25">
      <c r="B567" s="6">
        <f>'R.8.3'!G60</f>
        <v>0.226744186046512</v>
      </c>
    </row>
    <row r="568" spans="2:2" x14ac:dyDescent="0.25">
      <c r="B568" s="6">
        <f>'R.8.3'!G61</f>
        <v>0.157894736842105</v>
      </c>
    </row>
    <row r="569" spans="2:2" x14ac:dyDescent="0.25">
      <c r="B569" s="6">
        <f>'R.8.3'!G62</f>
        <v>0.29020979020978999</v>
      </c>
    </row>
    <row r="570" spans="2:2" x14ac:dyDescent="0.25">
      <c r="B570" s="6">
        <f>'R.8.3'!G63</f>
        <v>0.25605536332179901</v>
      </c>
    </row>
    <row r="571" spans="2:2" x14ac:dyDescent="0.25">
      <c r="B571" s="6">
        <f>'R.8.3'!G64</f>
        <v>0.25447316103379702</v>
      </c>
    </row>
    <row r="572" spans="2:2" x14ac:dyDescent="0.25">
      <c r="B572" s="6">
        <f>'R.8.3'!G65</f>
        <v>0.19166666666666701</v>
      </c>
    </row>
    <row r="573" spans="2:2" x14ac:dyDescent="0.25">
      <c r="B573" s="6">
        <f>'R.8.3'!G66</f>
        <v>0.15686274509803899</v>
      </c>
    </row>
    <row r="574" spans="2:2" x14ac:dyDescent="0.25">
      <c r="B574" s="6">
        <f>'R.8.3'!G67</f>
        <v>0.38805970149253699</v>
      </c>
    </row>
    <row r="575" spans="2:2" x14ac:dyDescent="0.25">
      <c r="B575" s="6">
        <f>'R.8.3'!G68</f>
        <v>0.27237354085603099</v>
      </c>
    </row>
    <row r="576" spans="2:2" x14ac:dyDescent="0.25">
      <c r="B576" s="6">
        <f>'R.8.3'!G69</f>
        <v>0.28835489833641398</v>
      </c>
    </row>
    <row r="577" spans="2:2" x14ac:dyDescent="0.25">
      <c r="B577" s="6">
        <f>'R.8.3'!G70</f>
        <v>0.105263157894737</v>
      </c>
    </row>
    <row r="578" spans="2:2" x14ac:dyDescent="0.25">
      <c r="B578" s="6">
        <f>'R.8.3'!G71</f>
        <v>0.16170212765957401</v>
      </c>
    </row>
    <row r="579" spans="2:2" x14ac:dyDescent="0.25">
      <c r="B579" s="6">
        <f>'R.8.3'!G72</f>
        <v>0.247706422018349</v>
      </c>
    </row>
    <row r="580" spans="2:2" x14ac:dyDescent="0.25">
      <c r="B580" s="6">
        <f>'R.8.3'!G73</f>
        <v>0.13043478260869601</v>
      </c>
    </row>
    <row r="581" spans="2:2" x14ac:dyDescent="0.25">
      <c r="B581" s="6">
        <f>'R.8.3'!G74</f>
        <v>0.25512528473804102</v>
      </c>
    </row>
    <row r="582" spans="2:2" x14ac:dyDescent="0.25">
      <c r="B582" s="6">
        <f>'R.8.3'!G75</f>
        <v>0.27647058823529402</v>
      </c>
    </row>
    <row r="583" spans="2:2" x14ac:dyDescent="0.25">
      <c r="B583" s="6">
        <f>'R.8.3'!G76</f>
        <v>0.209876543209877</v>
      </c>
    </row>
    <row r="584" spans="2:2" x14ac:dyDescent="0.25">
      <c r="B584" s="6">
        <f>'R.8.3'!G77</f>
        <v>0.22727272727272699</v>
      </c>
    </row>
    <row r="585" spans="2:2" x14ac:dyDescent="0.25">
      <c r="B585" s="6">
        <f>'R.8.3'!G78</f>
        <v>0.224652087475149</v>
      </c>
    </row>
    <row r="586" spans="2:2" x14ac:dyDescent="0.25">
      <c r="B586" s="6">
        <f>'R.8.3'!G79</f>
        <v>0.31578947368421101</v>
      </c>
    </row>
    <row r="587" spans="2:2" x14ac:dyDescent="0.25">
      <c r="B587" s="6">
        <f>'R.8.3'!G80</f>
        <v>0.207373271889401</v>
      </c>
    </row>
    <row r="588" spans="2:2" x14ac:dyDescent="0.25">
      <c r="B588" s="6">
        <f>'R.8.3'!G81</f>
        <v>0.19961240310077499</v>
      </c>
    </row>
    <row r="589" spans="2:2" x14ac:dyDescent="0.25">
      <c r="B589" s="6">
        <f>'R.8.3'!G82</f>
        <v>0.16141732283464599</v>
      </c>
    </row>
    <row r="590" spans="2:2" x14ac:dyDescent="0.25">
      <c r="B590" s="6">
        <f>'R.8.3'!G83</f>
        <v>0.55616438356164399</v>
      </c>
    </row>
    <row r="591" spans="2:2" x14ac:dyDescent="0.25">
      <c r="B591" s="6">
        <f>'R.8.3'!G84</f>
        <v>0.16587677725118499</v>
      </c>
    </row>
    <row r="592" spans="2:2" x14ac:dyDescent="0.25">
      <c r="B592" s="6">
        <f>'R.8.3'!G85</f>
        <v>0.21577726218097401</v>
      </c>
    </row>
    <row r="593" spans="2:2" x14ac:dyDescent="0.25">
      <c r="B593" s="6">
        <f>'R.8.3'!G86</f>
        <v>0.22500000000000001</v>
      </c>
    </row>
    <row r="594" spans="2:2" x14ac:dyDescent="0.25">
      <c r="B594" s="6">
        <f>'R.8.3'!G87</f>
        <v>0.13445378151260501</v>
      </c>
    </row>
    <row r="595" spans="2:2" x14ac:dyDescent="0.25">
      <c r="B595" s="6">
        <f>'R.8.3'!G88</f>
        <v>0.26016260162601601</v>
      </c>
    </row>
    <row r="596" spans="2:2" x14ac:dyDescent="0.25">
      <c r="B596" s="6">
        <f>'R.8.3'!G89</f>
        <v>0.175771971496437</v>
      </c>
    </row>
    <row r="597" spans="2:2" x14ac:dyDescent="0.25">
      <c r="B597" s="6">
        <f>'R.8.3'!G90</f>
        <v>0.22302158273381301</v>
      </c>
    </row>
    <row r="598" spans="2:2" x14ac:dyDescent="0.25">
      <c r="B598" s="6">
        <f>'R.8.3'!G91</f>
        <v>0.22466960352422899</v>
      </c>
    </row>
    <row r="599" spans="2:2" x14ac:dyDescent="0.25">
      <c r="B599" s="6">
        <f>'R.8.3'!G92</f>
        <v>0.208835341365462</v>
      </c>
    </row>
    <row r="600" spans="2:2" x14ac:dyDescent="0.25">
      <c r="B600" s="6">
        <f>'R.8.3'!G93</f>
        <v>0.305084745762712</v>
      </c>
    </row>
    <row r="601" spans="2:2" x14ac:dyDescent="0.25">
      <c r="B601" s="6">
        <f>'R.8.3'!G94</f>
        <v>0.28070175438596501</v>
      </c>
    </row>
    <row r="602" spans="2:2" x14ac:dyDescent="0.25">
      <c r="B602" s="6">
        <f>'R.8.3'!G95</f>
        <v>0.26229508196721302</v>
      </c>
    </row>
    <row r="603" spans="2:2" x14ac:dyDescent="0.25">
      <c r="B603" s="6">
        <f>'R.8.3'!G96</f>
        <v>0.13556338028168999</v>
      </c>
    </row>
    <row r="604" spans="2:2" x14ac:dyDescent="0.25">
      <c r="B604" s="6">
        <f>'R.8.3'!G97</f>
        <v>0.27397260273972601</v>
      </c>
    </row>
    <row r="605" spans="2:2" x14ac:dyDescent="0.25">
      <c r="B605" s="6">
        <f>'R.8.3'!G98</f>
        <v>0.198595787362086</v>
      </c>
    </row>
    <row r="606" spans="2:2" x14ac:dyDescent="0.25">
      <c r="B606" s="6">
        <f>'R.8.3'!G99</f>
        <v>0.19941348973607001</v>
      </c>
    </row>
    <row r="607" spans="2:2" x14ac:dyDescent="0.25">
      <c r="B607" s="6">
        <f>'R.8.3'!G100</f>
        <v>0.17105263157894701</v>
      </c>
    </row>
    <row r="608" spans="2:2" x14ac:dyDescent="0.25">
      <c r="B608" s="6">
        <f>'R.8.3'!G101</f>
        <v>0.27659574468085102</v>
      </c>
    </row>
    <row r="609" spans="2:2" x14ac:dyDescent="0.25">
      <c r="B609" s="6">
        <f>'R.8.3'!G102</f>
        <v>0.26338639652677298</v>
      </c>
    </row>
    <row r="610" spans="2:2" x14ac:dyDescent="0.25">
      <c r="B610" s="6">
        <f>'R.8.3'!G103</f>
        <v>0.23853211009174299</v>
      </c>
    </row>
    <row r="611" spans="2:2" x14ac:dyDescent="0.25">
      <c r="B611" s="6">
        <f>'R.8.3'!G104</f>
        <v>0.20348837209302301</v>
      </c>
    </row>
    <row r="612" spans="2:2" x14ac:dyDescent="0.25">
      <c r="B612" s="6">
        <f>'R.8.3'!G105</f>
        <v>0.18918918918918901</v>
      </c>
    </row>
    <row r="613" spans="2:2" x14ac:dyDescent="0.25">
      <c r="B613" s="6">
        <f>'R.8.3'!G106</f>
        <v>0.20435967302452299</v>
      </c>
    </row>
    <row r="614" spans="2:2" x14ac:dyDescent="0.25">
      <c r="B614" s="6">
        <f>'R.8.3'!G107</f>
        <v>0.27647058823529402</v>
      </c>
    </row>
    <row r="615" spans="2:2" x14ac:dyDescent="0.25">
      <c r="B615" s="6">
        <f>'R.8.3'!G108</f>
        <v>0.28744939271255099</v>
      </c>
    </row>
    <row r="616" spans="2:2" x14ac:dyDescent="0.25">
      <c r="B616" s="6">
        <f>'R.8.3'!G109</f>
        <v>0.47936507936507899</v>
      </c>
    </row>
    <row r="617" spans="2:2" x14ac:dyDescent="0.25">
      <c r="B617" s="6">
        <f>'R.8.3'!G110</f>
        <v>0.233333333333333</v>
      </c>
    </row>
    <row r="618" spans="2:2" x14ac:dyDescent="0.25">
      <c r="B618" s="6">
        <f>'R.8.3'!G111</f>
        <v>0.222811671087533</v>
      </c>
    </row>
    <row r="619" spans="2:2" x14ac:dyDescent="0.25">
      <c r="B619" s="6">
        <f>'R.8.3'!G112</f>
        <v>0.483606557377049</v>
      </c>
    </row>
    <row r="620" spans="2:2" x14ac:dyDescent="0.25">
      <c r="B620" s="6">
        <f>'R.8.3'!G113</f>
        <v>0.28135593220339</v>
      </c>
    </row>
    <row r="621" spans="2:2" x14ac:dyDescent="0.25">
      <c r="B621" s="6">
        <f>'R.8.3'!G114</f>
        <v>0.26910299003322302</v>
      </c>
    </row>
    <row r="622" spans="2:2" x14ac:dyDescent="0.25">
      <c r="B622" s="6">
        <f>'R.8.3'!G115</f>
        <v>0.253164556962025</v>
      </c>
    </row>
    <row r="623" spans="2:2" x14ac:dyDescent="0.25">
      <c r="B623" s="6">
        <f>'R.8.3'!G116</f>
        <v>0.17733990147783299</v>
      </c>
    </row>
    <row r="624" spans="2:2" x14ac:dyDescent="0.25">
      <c r="B624" s="6">
        <f>'R.8.3'!G117</f>
        <v>0.12871287128712899</v>
      </c>
    </row>
    <row r="625" spans="2:2" x14ac:dyDescent="0.25">
      <c r="B625" s="6">
        <f>'R.8.3'!G118</f>
        <v>0.17357512953367901</v>
      </c>
    </row>
    <row r="626" spans="2:2" x14ac:dyDescent="0.25">
      <c r="B626" s="6">
        <f>'R.8.3'!G119</f>
        <v>0.22868217054263601</v>
      </c>
    </row>
    <row r="627" spans="2:2" x14ac:dyDescent="0.25">
      <c r="B627" s="6">
        <f>'R.8.3'!G120</f>
        <v>0.19477434679334901</v>
      </c>
    </row>
    <row r="628" spans="2:2" x14ac:dyDescent="0.25">
      <c r="B628" s="6">
        <f>'R.8.3'!G121</f>
        <v>0.132042253521127</v>
      </c>
    </row>
    <row r="629" spans="2:2" x14ac:dyDescent="0.25">
      <c r="B629" s="6">
        <f>'R.8.3'!G122</f>
        <v>0.190909090909091</v>
      </c>
    </row>
    <row r="630" spans="2:2" x14ac:dyDescent="0.25">
      <c r="B630" s="6">
        <f>'R.8.3'!G123</f>
        <v>0.26470588235294101</v>
      </c>
    </row>
    <row r="631" spans="2:2" x14ac:dyDescent="0.25">
      <c r="B631" s="6">
        <f>'R.8.3'!G124</f>
        <v>0.18691588785046701</v>
      </c>
    </row>
    <row r="632" spans="2:2" x14ac:dyDescent="0.25">
      <c r="B632" s="6">
        <f>'R.8.3'!G125</f>
        <v>0.15602836879432599</v>
      </c>
    </row>
    <row r="633" spans="2:2" x14ac:dyDescent="0.25">
      <c r="B633" s="6">
        <f>'R.8.3'!G126</f>
        <v>0.19205298013245001</v>
      </c>
    </row>
    <row r="634" spans="2:2" x14ac:dyDescent="0.25">
      <c r="B634" s="6">
        <f>'R.8.3'!G127</f>
        <v>0.233082706766917</v>
      </c>
    </row>
    <row r="635" spans="2:2" x14ac:dyDescent="0.25">
      <c r="B635" s="6">
        <f>'R.8.3'!G128</f>
        <v>0.163179916317992</v>
      </c>
    </row>
    <row r="636" spans="2:2" x14ac:dyDescent="0.25">
      <c r="B636" s="6">
        <f>'R.8.3'!G129</f>
        <v>0.279305354558611</v>
      </c>
    </row>
    <row r="637" spans="2:2" x14ac:dyDescent="0.25">
      <c r="B637" s="6">
        <f>'R.8.3'!G130</f>
        <v>0.1976401179941</v>
      </c>
    </row>
    <row r="638" spans="2:2" x14ac:dyDescent="0.25">
      <c r="B638" s="6">
        <f>'R.8.3'!G131</f>
        <v>0.197879858657244</v>
      </c>
    </row>
    <row r="639" spans="2:2" x14ac:dyDescent="0.25">
      <c r="B639" s="6">
        <f>'R.8.3'!G132</f>
        <v>0.14893617021276601</v>
      </c>
    </row>
    <row r="640" spans="2:2" x14ac:dyDescent="0.25">
      <c r="B640" s="6">
        <f>'R.8.3'!G133</f>
        <v>0.24159021406727799</v>
      </c>
    </row>
    <row r="641" spans="2:2" x14ac:dyDescent="0.25">
      <c r="B641" s="6">
        <f>'R.8.3'!G134</f>
        <v>0.16225165562913901</v>
      </c>
    </row>
    <row r="642" spans="2:2" x14ac:dyDescent="0.25">
      <c r="B642" s="6">
        <f>'R.8.3'!G135</f>
        <v>0.20474777448071199</v>
      </c>
    </row>
    <row r="643" spans="2:2" x14ac:dyDescent="0.25">
      <c r="B643" s="6">
        <f>'R.8.3'!G136</f>
        <v>0.46349206349206401</v>
      </c>
    </row>
    <row r="644" spans="2:2" x14ac:dyDescent="0.25">
      <c r="B644" s="6">
        <f>'R.8.3'!G137</f>
        <v>0.26865671641791</v>
      </c>
    </row>
    <row r="645" spans="2:2" x14ac:dyDescent="0.25">
      <c r="B645" s="6">
        <f>'R.8.3'!G138</f>
        <v>0.116279069767442</v>
      </c>
    </row>
    <row r="646" spans="2:2" x14ac:dyDescent="0.25">
      <c r="B646" s="6">
        <f>'R.8.3'!G139</f>
        <v>0.18901098901098901</v>
      </c>
    </row>
    <row r="647" spans="2:2" x14ac:dyDescent="0.25">
      <c r="B647" s="6">
        <f>'R.8.3'!G140</f>
        <v>0.106194690265487</v>
      </c>
    </row>
    <row r="648" spans="2:2" x14ac:dyDescent="0.25">
      <c r="B648" s="6">
        <f>'R.8.3'!G141</f>
        <v>0.26573426573426601</v>
      </c>
    </row>
    <row r="649" spans="2:2" x14ac:dyDescent="0.25">
      <c r="B649" s="6">
        <f>'R.8.3'!G142</f>
        <v>0.23440453686200399</v>
      </c>
    </row>
    <row r="650" spans="2:2" x14ac:dyDescent="0.25">
      <c r="B650" s="6">
        <f>'R.8.3'!G143</f>
        <v>0.14260563380281699</v>
      </c>
    </row>
    <row r="651" spans="2:2" x14ac:dyDescent="0.25">
      <c r="B651" s="6">
        <f>'R.8.3'!G144</f>
        <v>0.37021276595744701</v>
      </c>
    </row>
    <row r="652" spans="2:2" x14ac:dyDescent="0.25">
      <c r="B652" s="6">
        <f>'R.8.3'!G145</f>
        <v>0.249430523917995</v>
      </c>
    </row>
    <row r="653" spans="2:2" x14ac:dyDescent="0.25">
      <c r="B653" s="6">
        <f>'R.8.3'!G146</f>
        <v>0.28248587570621497</v>
      </c>
    </row>
    <row r="654" spans="2:2" x14ac:dyDescent="0.25">
      <c r="B654" s="6">
        <f>'R.8.3'!G147</f>
        <v>0.18734177215189901</v>
      </c>
    </row>
    <row r="655" spans="2:2" x14ac:dyDescent="0.25">
      <c r="B655" s="6">
        <f>'R.8.3'!G148</f>
        <v>0.219178082191781</v>
      </c>
    </row>
    <row r="656" spans="2:2" x14ac:dyDescent="0.25">
      <c r="B656" s="6">
        <f>'R.8.3'!G149</f>
        <v>0.16250000000000001</v>
      </c>
    </row>
    <row r="657" spans="2:2" x14ac:dyDescent="0.25">
      <c r="B657" s="6">
        <f>'R.8.3'!G150</f>
        <v>0.41428571428571398</v>
      </c>
    </row>
    <row r="658" spans="2:2" x14ac:dyDescent="0.25">
      <c r="B658" s="6">
        <f>'R.8.3'!G151</f>
        <v>0.17105263157894701</v>
      </c>
    </row>
    <row r="659" spans="2:2" x14ac:dyDescent="0.25">
      <c r="B659" s="6">
        <f>'R.8.3'!G152</f>
        <v>0.205298013245033</v>
      </c>
    </row>
    <row r="660" spans="2:2" x14ac:dyDescent="0.25">
      <c r="B660" s="6">
        <f>'R.8.3'!G153</f>
        <v>0.23701298701298701</v>
      </c>
    </row>
    <row r="661" spans="2:2" x14ac:dyDescent="0.25">
      <c r="B661" s="6">
        <f>'R.8.3'!G154</f>
        <v>0.25800711743772198</v>
      </c>
    </row>
    <row r="662" spans="2:2" x14ac:dyDescent="0.25">
      <c r="B662" s="6">
        <f>'R.8.3'!G155</f>
        <v>0.13556338028168999</v>
      </c>
    </row>
    <row r="663" spans="2:2" x14ac:dyDescent="0.25">
      <c r="B663" s="6">
        <f>'R.8.3'!G156</f>
        <v>0.27796610169491498</v>
      </c>
    </row>
    <row r="664" spans="2:2" x14ac:dyDescent="0.25">
      <c r="B664" s="6">
        <f>'R.8.3'!G157</f>
        <v>0.33620689655172398</v>
      </c>
    </row>
    <row r="665" spans="2:2" x14ac:dyDescent="0.25">
      <c r="B665" s="6">
        <f>'R.8.3'!G158</f>
        <v>0.40857142857142897</v>
      </c>
    </row>
    <row r="666" spans="2:2" x14ac:dyDescent="0.25">
      <c r="B666" s="6">
        <f>'R.8.3'!G159</f>
        <v>0.158064516129032</v>
      </c>
    </row>
    <row r="667" spans="2:2" x14ac:dyDescent="0.25">
      <c r="B667" s="6">
        <f>'R.8.3'!G160</f>
        <v>0.43492063492063499</v>
      </c>
    </row>
    <row r="668" spans="2:2" x14ac:dyDescent="0.25">
      <c r="B668" s="6">
        <f>'R.8.3'!G161</f>
        <v>0.17547568710359401</v>
      </c>
    </row>
    <row r="669" spans="2:2" x14ac:dyDescent="0.25">
      <c r="B669" s="6">
        <f>'R.8.3'!G162</f>
        <v>0.325966850828729</v>
      </c>
    </row>
    <row r="670" spans="2:2" x14ac:dyDescent="0.25">
      <c r="B670" s="6">
        <f>'R.8.3'!G163</f>
        <v>0.15384615384615399</v>
      </c>
    </row>
    <row r="671" spans="2:2" x14ac:dyDescent="0.25">
      <c r="B671" s="6">
        <f>'R.8.3'!G164</f>
        <v>0.214285714285714</v>
      </c>
    </row>
    <row r="672" spans="2:2" x14ac:dyDescent="0.25">
      <c r="B672" s="6">
        <f>'R.8.3'!G165</f>
        <v>0.23051948051948101</v>
      </c>
    </row>
    <row r="673" spans="2:2" x14ac:dyDescent="0.25">
      <c r="B673" s="6">
        <f>'R.8.3'!G166</f>
        <v>0.21682847896440099</v>
      </c>
    </row>
    <row r="674" spans="2:2" x14ac:dyDescent="0.25">
      <c r="B674" s="6">
        <f>'R.8.3'!G167</f>
        <v>0.169291338582677</v>
      </c>
    </row>
    <row r="675" spans="2:2" x14ac:dyDescent="0.25">
      <c r="B675" s="6">
        <f>'R.8.3'!G168</f>
        <v>0.27654320987654302</v>
      </c>
    </row>
    <row r="676" spans="2:2" x14ac:dyDescent="0.25">
      <c r="B676" s="6">
        <f>'R.8.3'!G169</f>
        <v>0.214285714285714</v>
      </c>
    </row>
    <row r="677" spans="2:2" x14ac:dyDescent="0.25">
      <c r="B677" s="6">
        <f>'R.8.3'!G170</f>
        <v>0.14705882352941199</v>
      </c>
    </row>
    <row r="678" spans="2:2" x14ac:dyDescent="0.25">
      <c r="B678" s="6">
        <f>'R.8.3'!G171</f>
        <v>0.23010130246020299</v>
      </c>
    </row>
    <row r="679" spans="2:2" x14ac:dyDescent="0.25">
      <c r="B679" s="6">
        <f>'R.8.3'!G172</f>
        <v>0.168831168831169</v>
      </c>
    </row>
    <row r="680" spans="2:2" x14ac:dyDescent="0.25">
      <c r="B680" s="6">
        <f>'R.8.3'!G173</f>
        <v>0.15929203539823</v>
      </c>
    </row>
    <row r="681" spans="2:2" x14ac:dyDescent="0.25">
      <c r="B681" s="6">
        <f>'R.8.3'!G174</f>
        <v>0.27683615819209001</v>
      </c>
    </row>
    <row r="682" spans="2:2" x14ac:dyDescent="0.25">
      <c r="B682" s="6">
        <f>'R.8.3'!G175</f>
        <v>0.14285714285714299</v>
      </c>
    </row>
    <row r="683" spans="2:2" x14ac:dyDescent="0.25">
      <c r="B683" s="6">
        <f>'R.8.3'!G176</f>
        <v>0.13043478260869601</v>
      </c>
    </row>
    <row r="684" spans="2:2" x14ac:dyDescent="0.25">
      <c r="B684" s="6">
        <f>'R.8.3'!G177</f>
        <v>0.224755700325733</v>
      </c>
    </row>
    <row r="685" spans="2:2" x14ac:dyDescent="0.25">
      <c r="B685" s="6">
        <f>'R.8.3'!G178</f>
        <v>0.29803921568627501</v>
      </c>
    </row>
    <row r="686" spans="2:2" x14ac:dyDescent="0.25">
      <c r="B686" s="6">
        <f>'R.8.3'!G179</f>
        <v>0.19202898550724601</v>
      </c>
    </row>
    <row r="687" spans="2:2" x14ac:dyDescent="0.25">
      <c r="B687" s="6">
        <f>'R.8.3'!G180</f>
        <v>0.35374149659863902</v>
      </c>
    </row>
    <row r="688" spans="2:2" x14ac:dyDescent="0.25">
      <c r="B688" s="6">
        <f>'R.8.3'!G181</f>
        <v>0.16492146596858601</v>
      </c>
    </row>
    <row r="689" spans="2:2" x14ac:dyDescent="0.25">
      <c r="B689" s="6">
        <f>'R.8.3'!G182</f>
        <v>0.140845070422535</v>
      </c>
    </row>
    <row r="690" spans="2:2" x14ac:dyDescent="0.25">
      <c r="B690" s="6">
        <f>'R.8.3'!G183</f>
        <v>0.17105263157894701</v>
      </c>
    </row>
    <row r="691" spans="2:2" x14ac:dyDescent="0.25">
      <c r="B691" s="6">
        <f>'R.8.3'!G184</f>
        <v>0.24840764331210199</v>
      </c>
    </row>
    <row r="692" spans="2:2" x14ac:dyDescent="0.25">
      <c r="B692" s="6">
        <f>'R.8.3'!G185</f>
        <v>0.29378531073446301</v>
      </c>
    </row>
    <row r="693" spans="2:2" x14ac:dyDescent="0.25">
      <c r="B693" s="6">
        <f>'R.8.3'!G186</f>
        <v>0.208835341365462</v>
      </c>
    </row>
    <row r="694" spans="2:2" x14ac:dyDescent="0.25">
      <c r="B694" s="6">
        <f>'R.8.3'!G187</f>
        <v>0.266666666666667</v>
      </c>
    </row>
    <row r="695" spans="2:2" x14ac:dyDescent="0.25">
      <c r="B695" s="6">
        <f>'R.8.3'!G188</f>
        <v>0.27878787878787897</v>
      </c>
    </row>
    <row r="696" spans="2:2" x14ac:dyDescent="0.25">
      <c r="B696" s="6">
        <f>'R.8.3'!G189</f>
        <v>0.22597864768683301</v>
      </c>
    </row>
    <row r="697" spans="2:2" x14ac:dyDescent="0.25">
      <c r="B697" s="6">
        <f>'R.8.3'!G190</f>
        <v>0.24047619047619001</v>
      </c>
    </row>
    <row r="698" spans="2:2" x14ac:dyDescent="0.25">
      <c r="B698" s="6">
        <f>'R.8.3'!G191</f>
        <v>0.28632478632478597</v>
      </c>
    </row>
    <row r="699" spans="2:2" x14ac:dyDescent="0.25">
      <c r="B699" s="6">
        <f>'R.8.3'!G192</f>
        <v>0.26341463414634098</v>
      </c>
    </row>
    <row r="700" spans="2:2" x14ac:dyDescent="0.25">
      <c r="B700" s="6">
        <f>'R.8.3'!G193</f>
        <v>0.209439528023599</v>
      </c>
    </row>
    <row r="701" spans="2:2" x14ac:dyDescent="0.25">
      <c r="B701" s="6">
        <f>'R.8.3'!G194</f>
        <v>0.18461538461538499</v>
      </c>
    </row>
    <row r="702" spans="2:2" x14ac:dyDescent="0.25">
      <c r="B702" s="6">
        <f>'R.8.3'!G195</f>
        <v>0.187919463087248</v>
      </c>
    </row>
    <row r="703" spans="2:2" x14ac:dyDescent="0.25">
      <c r="B703" s="6">
        <f>'R.8.3'!G196</f>
        <v>0.21256038647343001</v>
      </c>
    </row>
    <row r="704" spans="2:2" x14ac:dyDescent="0.25">
      <c r="B704" s="6">
        <f>'R.8.3'!G197</f>
        <v>0.16200000000000001</v>
      </c>
    </row>
    <row r="705" spans="2:2" x14ac:dyDescent="0.25">
      <c r="B705" s="6">
        <f>'R.8.3'!G198</f>
        <v>0.19477434679334901</v>
      </c>
    </row>
    <row r="706" spans="2:2" x14ac:dyDescent="0.25">
      <c r="B706" s="6">
        <f>'R.8.3'!G199</f>
        <v>0.249343832020997</v>
      </c>
    </row>
    <row r="707" spans="2:2" x14ac:dyDescent="0.25">
      <c r="B707" s="6">
        <f>'R.8.3'!G200</f>
        <v>0.19899244332493701</v>
      </c>
    </row>
    <row r="708" spans="2:2" x14ac:dyDescent="0.25">
      <c r="B708" s="6">
        <f>'R.8.3'!G201</f>
        <v>0.193050193050193</v>
      </c>
    </row>
    <row r="709" spans="2:2" x14ac:dyDescent="0.25">
      <c r="B709" s="6">
        <f>'R.8.3'!G202</f>
        <v>0.215</v>
      </c>
    </row>
    <row r="710" spans="2:2" x14ac:dyDescent="0.25">
      <c r="B710" s="6">
        <f>'R.8.3'!G203</f>
        <v>0.291139240506329</v>
      </c>
    </row>
    <row r="711" spans="2:2" x14ac:dyDescent="0.25">
      <c r="B711" s="6">
        <f>'R.8.3'!G204</f>
        <v>0.182266009852217</v>
      </c>
    </row>
    <row r="712" spans="2:2" x14ac:dyDescent="0.25">
      <c r="B712" s="6">
        <f>'R.8.3'!G205</f>
        <v>0.16521739130434801</v>
      </c>
    </row>
    <row r="713" spans="2:2" x14ac:dyDescent="0.25">
      <c r="B713" s="6">
        <f>'R.8.3'!G206</f>
        <v>0.163179916317992</v>
      </c>
    </row>
    <row r="714" spans="2:2" x14ac:dyDescent="0.25">
      <c r="B714" s="6">
        <f>'R.8.3'!G207</f>
        <v>0.29666666666666702</v>
      </c>
    </row>
    <row r="715" spans="2:2" x14ac:dyDescent="0.25">
      <c r="B715" s="6">
        <f>'R.8.3'!G208</f>
        <v>0.119047619047619</v>
      </c>
    </row>
    <row r="716" spans="2:2" x14ac:dyDescent="0.25">
      <c r="B716" s="6">
        <f>'R.8.3'!G209</f>
        <v>0.28235294117647097</v>
      </c>
    </row>
    <row r="717" spans="2:2" x14ac:dyDescent="0.25">
      <c r="B717" s="6">
        <f>'R.8.3'!G210</f>
        <v>0.213457076566125</v>
      </c>
    </row>
    <row r="718" spans="2:2" x14ac:dyDescent="0.25">
      <c r="B718" s="6">
        <f>'R.8.3'!G211</f>
        <v>0.20749999999999999</v>
      </c>
    </row>
    <row r="719" spans="2:2" x14ac:dyDescent="0.25">
      <c r="B719" s="6">
        <f>'R.8.3'!G212</f>
        <v>0.252941176470588</v>
      </c>
    </row>
    <row r="720" spans="2:2" x14ac:dyDescent="0.25">
      <c r="B720" s="6">
        <f>'R.8.3'!G213</f>
        <v>0.18152866242038199</v>
      </c>
    </row>
    <row r="721" spans="2:2" x14ac:dyDescent="0.25">
      <c r="B721" s="6">
        <f>'R.8.3'!G214</f>
        <v>0.29179331306990902</v>
      </c>
    </row>
    <row r="722" spans="2:2" x14ac:dyDescent="0.25">
      <c r="B722" s="6">
        <f>'R.8.3'!G215</f>
        <v>0.243093922651934</v>
      </c>
    </row>
    <row r="723" spans="2:2" x14ac:dyDescent="0.25">
      <c r="B723" s="6">
        <f>'R.8.3'!G216</f>
        <v>0.29803921568627501</v>
      </c>
    </row>
    <row r="724" spans="2:2" x14ac:dyDescent="0.25">
      <c r="B724" s="6">
        <f>'R.8.3'!G217</f>
        <v>0.38260869565217398</v>
      </c>
    </row>
    <row r="725" spans="2:2" x14ac:dyDescent="0.25">
      <c r="B725" s="6">
        <f>'R.8.3'!G218</f>
        <v>0.34782608695652201</v>
      </c>
    </row>
    <row r="726" spans="2:2" x14ac:dyDescent="0.25">
      <c r="B726" s="6">
        <f>'R.8.3'!G219</f>
        <v>0.14768683274021399</v>
      </c>
    </row>
    <row r="727" spans="2:2" x14ac:dyDescent="0.25">
      <c r="B727" s="6">
        <f>'R.8.3'!G220</f>
        <v>0.20519480519480501</v>
      </c>
    </row>
    <row r="728" spans="2:2" x14ac:dyDescent="0.25">
      <c r="B728" s="6">
        <f>'R.8.3'!G221</f>
        <v>0.236559139784946</v>
      </c>
    </row>
    <row r="729" spans="2:2" x14ac:dyDescent="0.25">
      <c r="B729" s="6">
        <f>'R.8.3'!G222</f>
        <v>0.21904761904761899</v>
      </c>
    </row>
    <row r="730" spans="2:2" x14ac:dyDescent="0.25">
      <c r="B730" s="6">
        <f>'R.8.3'!G223</f>
        <v>0.16410256410256399</v>
      </c>
    </row>
    <row r="731" spans="2:2" x14ac:dyDescent="0.25">
      <c r="B731" s="6">
        <f>'R.8.3'!G224</f>
        <v>0.21802325581395299</v>
      </c>
    </row>
    <row r="732" spans="2:2" x14ac:dyDescent="0.25">
      <c r="B732" s="6">
        <f>'R.8.3'!G225</f>
        <v>0.22929936305732501</v>
      </c>
    </row>
    <row r="733" spans="2:2" x14ac:dyDescent="0.25">
      <c r="B733" s="6">
        <f>'R.8.3'!G226</f>
        <v>0.24838709677419399</v>
      </c>
    </row>
    <row r="734" spans="2:2" x14ac:dyDescent="0.25">
      <c r="B734" s="6">
        <f>'R.8.3'!G227</f>
        <v>0.21534653465346501</v>
      </c>
    </row>
    <row r="735" spans="2:2" x14ac:dyDescent="0.25">
      <c r="B735" s="6">
        <f>'R.8.3'!G228</f>
        <v>0.161764705882353</v>
      </c>
    </row>
    <row r="736" spans="2:2" x14ac:dyDescent="0.25">
      <c r="B736" s="6">
        <f>'R.8.3'!G229</f>
        <v>0.21276595744680901</v>
      </c>
    </row>
    <row r="737" spans="2:2" x14ac:dyDescent="0.25">
      <c r="B737" s="6">
        <f>'R.8.3'!G230</f>
        <v>0.16535433070866101</v>
      </c>
    </row>
    <row r="738" spans="2:2" x14ac:dyDescent="0.25">
      <c r="B738" s="6">
        <f>'R.8.3'!G231</f>
        <v>0.147208121827411</v>
      </c>
    </row>
    <row r="739" spans="2:2" x14ac:dyDescent="0.25">
      <c r="B739" s="6">
        <f>'R.8.3'!G232</f>
        <v>0.30965909090909099</v>
      </c>
    </row>
    <row r="740" spans="2:2" x14ac:dyDescent="0.25">
      <c r="B740" s="6">
        <f>'R.8.3'!G233</f>
        <v>0.16911764705882401</v>
      </c>
    </row>
    <row r="741" spans="2:2" x14ac:dyDescent="0.25">
      <c r="B741" s="6">
        <f>'R.8.3'!G234</f>
        <v>0.18181818181818199</v>
      </c>
    </row>
    <row r="742" spans="2:2" x14ac:dyDescent="0.25">
      <c r="B742" s="6">
        <f>'R.8.3'!G235</f>
        <v>0.182509505703422</v>
      </c>
    </row>
    <row r="743" spans="2:2" x14ac:dyDescent="0.25">
      <c r="B743" s="6">
        <f>'R.8.3'!G236</f>
        <v>0.30568720379146902</v>
      </c>
    </row>
    <row r="744" spans="2:2" x14ac:dyDescent="0.25">
      <c r="B744" s="6">
        <f>'R.8.3'!G237</f>
        <v>0.15942028985507201</v>
      </c>
    </row>
    <row r="745" spans="2:2" x14ac:dyDescent="0.25">
      <c r="B745" s="6">
        <f>'R.8.3'!G238</f>
        <v>0.28133704735375997</v>
      </c>
    </row>
    <row r="746" spans="2:2" x14ac:dyDescent="0.25">
      <c r="B746" s="6">
        <f>'R.8.3'!G239</f>
        <v>0.201793721973094</v>
      </c>
    </row>
    <row r="747" spans="2:2" x14ac:dyDescent="0.25">
      <c r="B747" s="6">
        <f>'R.8.3'!G240</f>
        <v>0.21153846153846201</v>
      </c>
    </row>
    <row r="748" spans="2:2" x14ac:dyDescent="0.25">
      <c r="B748" s="6">
        <f>'R.8.3'!G241</f>
        <v>0.32</v>
      </c>
    </row>
    <row r="749" spans="2:2" x14ac:dyDescent="0.25">
      <c r="B749" s="6">
        <f>'R.8.3'!G242</f>
        <v>0.34090909090909099</v>
      </c>
    </row>
    <row r="750" spans="2:2" x14ac:dyDescent="0.25">
      <c r="B750" s="6">
        <f>'R.8.3'!G243</f>
        <v>0.44126984126984098</v>
      </c>
    </row>
    <row r="751" spans="2:2" x14ac:dyDescent="0.25">
      <c r="B751" s="6">
        <f>'R.8.3'!G244</f>
        <v>0.17061611374407601</v>
      </c>
    </row>
    <row r="752" spans="2:2" x14ac:dyDescent="0.25">
      <c r="B752" s="6">
        <f>'R.8.3'!G245</f>
        <v>0.28467153284671498</v>
      </c>
    </row>
    <row r="753" spans="2:2" x14ac:dyDescent="0.25">
      <c r="B753" s="6">
        <f>'R.8.3'!G246</f>
        <v>0.15053763440860199</v>
      </c>
    </row>
    <row r="754" spans="2:2" x14ac:dyDescent="0.25">
      <c r="B754" s="6">
        <f>'R.8.3'!G247</f>
        <v>0.206081081081081</v>
      </c>
    </row>
    <row r="755" spans="2:2" x14ac:dyDescent="0.25">
      <c r="B755" s="6">
        <f>'R.8.3'!G248</f>
        <v>0.14059753954305801</v>
      </c>
    </row>
    <row r="756" spans="2:2" x14ac:dyDescent="0.25">
      <c r="B756" s="6">
        <f>'R.8.3'!G249</f>
        <v>0.29787234042553201</v>
      </c>
    </row>
    <row r="757" spans="2:2" x14ac:dyDescent="0.25">
      <c r="B757" s="6">
        <f>'R.8.3'!G250</f>
        <v>0.16475095785440599</v>
      </c>
    </row>
    <row r="758" spans="2:2" x14ac:dyDescent="0.25">
      <c r="B758" s="6">
        <f>'R.8.3'!G251</f>
        <v>0.2</v>
      </c>
    </row>
    <row r="759" spans="2:2" x14ac:dyDescent="0.25">
      <c r="B759" s="6">
        <f>'R.8.3'!G252</f>
        <v>0.191964285714286</v>
      </c>
    </row>
    <row r="760" spans="2:2" x14ac:dyDescent="0.25">
      <c r="B760" s="6">
        <f>'R.8.3'!G253</f>
        <v>0.232876712328767</v>
      </c>
    </row>
    <row r="761" spans="2:2" x14ac:dyDescent="0.25">
      <c r="B761" s="6">
        <f>'R.8.3'!G254</f>
        <v>0.14432989690721601</v>
      </c>
    </row>
    <row r="762" spans="2:2" x14ac:dyDescent="0.25">
      <c r="B762" s="6">
        <f>'R.8.4'!G2</f>
        <v>0.185840707964602</v>
      </c>
    </row>
    <row r="763" spans="2:2" x14ac:dyDescent="0.25">
      <c r="B763" s="6">
        <f>'R.8.4'!G3</f>
        <v>0.29943502824858798</v>
      </c>
    </row>
    <row r="764" spans="2:2" x14ac:dyDescent="0.25">
      <c r="B764" s="6">
        <f>'R.8.4'!G4</f>
        <v>0.23376623376623401</v>
      </c>
    </row>
    <row r="765" spans="2:2" x14ac:dyDescent="0.25">
      <c r="B765" s="6">
        <f>'R.8.4'!G5</f>
        <v>0.21341463414634099</v>
      </c>
    </row>
    <row r="766" spans="2:2" x14ac:dyDescent="0.25">
      <c r="B766" s="6">
        <f>'R.8.4'!G6</f>
        <v>0.30072463768115898</v>
      </c>
    </row>
    <row r="767" spans="2:2" x14ac:dyDescent="0.25">
      <c r="B767" s="6">
        <f>'R.8.4'!G7</f>
        <v>0.27118644067796599</v>
      </c>
    </row>
    <row r="768" spans="2:2" x14ac:dyDescent="0.25">
      <c r="B768" s="6">
        <f>'R.8.4'!G8</f>
        <v>0.17431192660550501</v>
      </c>
    </row>
    <row r="769" spans="2:2" x14ac:dyDescent="0.25">
      <c r="B769" s="6">
        <f>'R.8.4'!G9</f>
        <v>0.21418234442836501</v>
      </c>
    </row>
    <row r="770" spans="2:2" x14ac:dyDescent="0.25">
      <c r="B770" s="6">
        <f>'R.8.4'!G10</f>
        <v>0.190909090909091</v>
      </c>
    </row>
    <row r="771" spans="2:2" x14ac:dyDescent="0.25">
      <c r="B771" s="6">
        <f>'R.8.4'!G11</f>
        <v>0.21452145214521501</v>
      </c>
    </row>
    <row r="772" spans="2:2" x14ac:dyDescent="0.25">
      <c r="B772" s="6">
        <f>'R.8.4'!G12</f>
        <v>0.20335429769391999</v>
      </c>
    </row>
    <row r="773" spans="2:2" x14ac:dyDescent="0.25">
      <c r="B773" s="6">
        <f>'R.8.4'!G13</f>
        <v>0.21509433962264199</v>
      </c>
    </row>
    <row r="774" spans="2:2" x14ac:dyDescent="0.25">
      <c r="B774" s="6">
        <f>'R.8.4'!G14</f>
        <v>0.17101449275362299</v>
      </c>
    </row>
    <row r="775" spans="2:2" x14ac:dyDescent="0.25">
      <c r="B775" s="6">
        <f>'R.8.4'!G15</f>
        <v>0.17733990147783299</v>
      </c>
    </row>
    <row r="776" spans="2:2" x14ac:dyDescent="0.25">
      <c r="B776" s="6">
        <f>'R.8.4'!G16</f>
        <v>0.174377224199288</v>
      </c>
    </row>
    <row r="777" spans="2:2" x14ac:dyDescent="0.25">
      <c r="B777" s="6">
        <f>'R.8.4'!G17</f>
        <v>0.20689655172413801</v>
      </c>
    </row>
    <row r="778" spans="2:2" x14ac:dyDescent="0.25">
      <c r="B778" s="6">
        <f>'R.8.4'!G18</f>
        <v>0.211165048543689</v>
      </c>
    </row>
    <row r="779" spans="2:2" x14ac:dyDescent="0.25">
      <c r="B779" s="6">
        <f>'R.8.4'!G19</f>
        <v>0.25284738041002303</v>
      </c>
    </row>
    <row r="780" spans="2:2" x14ac:dyDescent="0.25">
      <c r="B780" s="6">
        <f>'R.8.4'!G20</f>
        <v>0.16858237547892699</v>
      </c>
    </row>
    <row r="781" spans="2:2" x14ac:dyDescent="0.25">
      <c r="B781" s="6">
        <f>'R.8.4'!G21</f>
        <v>0.18208955223880599</v>
      </c>
    </row>
    <row r="782" spans="2:2" x14ac:dyDescent="0.25">
      <c r="B782" s="6">
        <f>'R.8.4'!G22</f>
        <v>0.43455497382198999</v>
      </c>
    </row>
    <row r="783" spans="2:2" x14ac:dyDescent="0.25">
      <c r="B783" s="6">
        <f>'R.8.4'!G23</f>
        <v>0.173913043478261</v>
      </c>
    </row>
    <row r="784" spans="2:2" x14ac:dyDescent="0.25">
      <c r="B784" s="6">
        <f>'R.8.4'!G24</f>
        <v>0.139084507042254</v>
      </c>
    </row>
    <row r="785" spans="2:2" x14ac:dyDescent="0.25">
      <c r="B785" s="6">
        <f>'R.8.4'!G25</f>
        <v>0.25757575757575801</v>
      </c>
    </row>
    <row r="786" spans="2:2" x14ac:dyDescent="0.25">
      <c r="B786" s="6">
        <f>'R.8.4'!G26</f>
        <v>0.21011673151751001</v>
      </c>
    </row>
    <row r="787" spans="2:2" x14ac:dyDescent="0.25">
      <c r="B787" s="6">
        <f>'R.8.4'!G27</f>
        <v>0.22505800464037101</v>
      </c>
    </row>
    <row r="788" spans="2:2" x14ac:dyDescent="0.25">
      <c r="B788" s="6">
        <f>'R.8.4'!G28</f>
        <v>0.17716535433070901</v>
      </c>
    </row>
    <row r="789" spans="2:2" x14ac:dyDescent="0.25">
      <c r="B789" s="6">
        <f>'R.8.4'!G29</f>
        <v>0.25512528473804102</v>
      </c>
    </row>
    <row r="790" spans="2:2" x14ac:dyDescent="0.25">
      <c r="B790" s="6">
        <f>'R.8.4'!G30</f>
        <v>0.20689655172413801</v>
      </c>
    </row>
    <row r="791" spans="2:2" x14ac:dyDescent="0.25">
      <c r="B791" s="6">
        <f>'R.8.4'!G31</f>
        <v>0.238095238095238</v>
      </c>
    </row>
    <row r="792" spans="2:2" x14ac:dyDescent="0.25">
      <c r="B792" s="6">
        <f>'R.8.4'!G32</f>
        <v>0.25284738041002303</v>
      </c>
    </row>
    <row r="793" spans="2:2" x14ac:dyDescent="0.25">
      <c r="B793" s="6">
        <f>'R.8.4'!G33</f>
        <v>0.28421052631578902</v>
      </c>
    </row>
    <row r="794" spans="2:2" x14ac:dyDescent="0.25">
      <c r="B794" s="6">
        <f>'R.8.4'!G34</f>
        <v>0.18846153846153799</v>
      </c>
    </row>
    <row r="795" spans="2:2" x14ac:dyDescent="0.25">
      <c r="B795" s="6">
        <f>'R.8.4'!G35</f>
        <v>0.233009708737864</v>
      </c>
    </row>
    <row r="796" spans="2:2" x14ac:dyDescent="0.25">
      <c r="B796" s="6">
        <f>'R.8.4'!G36</f>
        <v>0.25362318840579701</v>
      </c>
    </row>
    <row r="797" spans="2:2" x14ac:dyDescent="0.25">
      <c r="B797" s="6">
        <f>'R.8.4'!G37</f>
        <v>0.23569794050343201</v>
      </c>
    </row>
    <row r="798" spans="2:2" x14ac:dyDescent="0.25">
      <c r="B798" s="6">
        <f>'R.8.4'!G38</f>
        <v>0.20161290322580599</v>
      </c>
    </row>
    <row r="799" spans="2:2" x14ac:dyDescent="0.25">
      <c r="B799" s="6">
        <f>'R.8.4'!G39</f>
        <v>0.27868852459016402</v>
      </c>
    </row>
    <row r="800" spans="2:2" x14ac:dyDescent="0.25">
      <c r="B800" s="6">
        <f>'R.8.4'!G40</f>
        <v>0.217647058823529</v>
      </c>
    </row>
    <row r="801" spans="2:2" x14ac:dyDescent="0.25">
      <c r="B801" s="6">
        <f>'R.8.4'!G41</f>
        <v>0.190883190883191</v>
      </c>
    </row>
    <row r="802" spans="2:2" x14ac:dyDescent="0.25">
      <c r="B802" s="6">
        <f>'R.8.4'!G42</f>
        <v>0.19786096256684499</v>
      </c>
    </row>
    <row r="803" spans="2:2" x14ac:dyDescent="0.25">
      <c r="B803" s="6">
        <f>'R.8.4'!G43</f>
        <v>0.19400000000000001</v>
      </c>
    </row>
    <row r="804" spans="2:2" x14ac:dyDescent="0.25">
      <c r="B804" s="6">
        <f>'R.8.4'!G44</f>
        <v>0.18879056047197601</v>
      </c>
    </row>
    <row r="805" spans="2:2" x14ac:dyDescent="0.25">
      <c r="B805" s="6">
        <f>'R.8.4'!G45</f>
        <v>0.215827338129496</v>
      </c>
    </row>
    <row r="806" spans="2:2" x14ac:dyDescent="0.25">
      <c r="B806" s="6">
        <f>'R.8.4'!G46</f>
        <v>0.28000000000000003</v>
      </c>
    </row>
    <row r="807" spans="2:2" x14ac:dyDescent="0.25">
      <c r="B807" s="6">
        <f>'R.8.4'!G47</f>
        <v>0.183844011142061</v>
      </c>
    </row>
    <row r="808" spans="2:2" x14ac:dyDescent="0.25">
      <c r="B808" s="6">
        <f>'R.8.4'!G48</f>
        <v>0.19417475728155301</v>
      </c>
    </row>
    <row r="809" spans="2:2" x14ac:dyDescent="0.25">
      <c r="B809" s="6">
        <f>'R.8.4'!G49</f>
        <v>0.24040920716112499</v>
      </c>
    </row>
    <row r="810" spans="2:2" x14ac:dyDescent="0.25">
      <c r="B810" s="6">
        <f>'R.8.4'!G50</f>
        <v>0.116504854368932</v>
      </c>
    </row>
    <row r="811" spans="2:2" x14ac:dyDescent="0.25">
      <c r="B811" s="6">
        <f>'R.8.4'!G51</f>
        <v>0.27142857142857102</v>
      </c>
    </row>
    <row r="812" spans="2:2" x14ac:dyDescent="0.25">
      <c r="B812" s="6">
        <f>'R.8.4'!G52</f>
        <v>0.17241379310344801</v>
      </c>
    </row>
    <row r="813" spans="2:2" x14ac:dyDescent="0.25">
      <c r="B813" s="6">
        <f>'R.8.4'!G53</f>
        <v>0.20744680851063799</v>
      </c>
    </row>
    <row r="814" spans="2:2" x14ac:dyDescent="0.25">
      <c r="B814" s="6">
        <f>'R.8.4'!G54</f>
        <v>0.24394463667820099</v>
      </c>
    </row>
    <row r="815" spans="2:2" x14ac:dyDescent="0.25">
      <c r="B815" s="6">
        <f>'R.8.4'!G55</f>
        <v>0.16847826086956499</v>
      </c>
    </row>
    <row r="816" spans="2:2" x14ac:dyDescent="0.25">
      <c r="B816" s="6">
        <f>'R.8.4'!G56</f>
        <v>0.19157088122605401</v>
      </c>
    </row>
    <row r="817" spans="2:2" x14ac:dyDescent="0.25">
      <c r="B817" s="6">
        <f>'R.8.4'!G57</f>
        <v>0.18181818181818199</v>
      </c>
    </row>
    <row r="818" spans="2:2" x14ac:dyDescent="0.25">
      <c r="B818" s="6">
        <f>'R.8.4'!G58</f>
        <v>0.15942028985507201</v>
      </c>
    </row>
    <row r="819" spans="2:2" x14ac:dyDescent="0.25">
      <c r="B819" s="6">
        <f>'R.8.4'!G59</f>
        <v>0.195945945945946</v>
      </c>
    </row>
    <row r="820" spans="2:2" x14ac:dyDescent="0.25">
      <c r="B820" s="6">
        <f>'R.8.4'!G60</f>
        <v>0.161764705882353</v>
      </c>
    </row>
    <row r="821" spans="2:2" x14ac:dyDescent="0.25">
      <c r="B821" s="6">
        <f>'R.8.4'!G61</f>
        <v>0.41428571428571398</v>
      </c>
    </row>
    <row r="822" spans="2:2" x14ac:dyDescent="0.25">
      <c r="B822" s="6">
        <f>'R.8.4'!G62</f>
        <v>0.19708029197080301</v>
      </c>
    </row>
    <row r="823" spans="2:2" x14ac:dyDescent="0.25">
      <c r="B823" s="6">
        <f>'R.8.4'!G63</f>
        <v>0.14098360655737699</v>
      </c>
    </row>
    <row r="824" spans="2:2" x14ac:dyDescent="0.25">
      <c r="B824" s="6">
        <f>'R.8.4'!G64</f>
        <v>0.17215189873417699</v>
      </c>
    </row>
    <row r="825" spans="2:2" x14ac:dyDescent="0.25">
      <c r="B825" s="6">
        <f>'R.8.4'!G65</f>
        <v>0.13246753246753201</v>
      </c>
    </row>
    <row r="826" spans="2:2" x14ac:dyDescent="0.25">
      <c r="B826" s="6">
        <f>'R.8.4'!G66</f>
        <v>0.3</v>
      </c>
    </row>
    <row r="827" spans="2:2" x14ac:dyDescent="0.25">
      <c r="B827" s="6">
        <f>'R.8.4'!G67</f>
        <v>0.17610062893081799</v>
      </c>
    </row>
    <row r="828" spans="2:2" x14ac:dyDescent="0.25">
      <c r="B828" s="6">
        <f>'R.8.4'!G68</f>
        <v>0.182978723404255</v>
      </c>
    </row>
    <row r="829" spans="2:2" x14ac:dyDescent="0.25">
      <c r="B829" s="6">
        <f>'R.8.4'!G69</f>
        <v>0.20895522388059701</v>
      </c>
    </row>
    <row r="830" spans="2:2" x14ac:dyDescent="0.25">
      <c r="B830" s="6">
        <f>'R.8.4'!G70</f>
        <v>0.28235294117647097</v>
      </c>
    </row>
    <row r="831" spans="2:2" x14ac:dyDescent="0.25">
      <c r="B831" s="6">
        <f>'R.8.4'!G71</f>
        <v>0.13931888544891599</v>
      </c>
    </row>
    <row r="832" spans="2:2" x14ac:dyDescent="0.25">
      <c r="B832" s="6">
        <f>'R.8.4'!G72</f>
        <v>0.21011673151751001</v>
      </c>
    </row>
    <row r="833" spans="2:2" x14ac:dyDescent="0.25">
      <c r="B833" s="6">
        <f>'R.8.4'!G73</f>
        <v>0.21782178217821799</v>
      </c>
    </row>
    <row r="834" spans="2:2" x14ac:dyDescent="0.25">
      <c r="B834" s="6">
        <f>'R.8.4'!G74</f>
        <v>0.184931506849315</v>
      </c>
    </row>
    <row r="835" spans="2:2" x14ac:dyDescent="0.25">
      <c r="B835" s="6">
        <f>'R.8.4'!G75</f>
        <v>0.25735294117647101</v>
      </c>
    </row>
    <row r="836" spans="2:2" x14ac:dyDescent="0.25">
      <c r="B836" s="6">
        <f>'R.8.4'!G76</f>
        <v>0.20295202952029501</v>
      </c>
    </row>
    <row r="837" spans="2:2" x14ac:dyDescent="0.25">
      <c r="B837" s="6">
        <f>'R.8.4'!G77</f>
        <v>0.24060150375939801</v>
      </c>
    </row>
    <row r="838" spans="2:2" x14ac:dyDescent="0.25">
      <c r="B838" s="6">
        <f>'R.8.4'!G78</f>
        <v>0.31548480463097001</v>
      </c>
    </row>
    <row r="839" spans="2:2" x14ac:dyDescent="0.25">
      <c r="B839" s="6">
        <f>'R.8.4'!G79</f>
        <v>0.16265060240963899</v>
      </c>
    </row>
    <row r="840" spans="2:2" x14ac:dyDescent="0.25">
      <c r="B840" s="6">
        <f>'R.8.4'!G80</f>
        <v>0.13959390862944199</v>
      </c>
    </row>
    <row r="841" spans="2:2" x14ac:dyDescent="0.25">
      <c r="B841" s="6">
        <f>'R.8.4'!G81</f>
        <v>0.21256038647343001</v>
      </c>
    </row>
    <row r="842" spans="2:2" x14ac:dyDescent="0.25">
      <c r="B842" s="6">
        <f>'R.8.4'!G82</f>
        <v>0.23578947368421099</v>
      </c>
    </row>
    <row r="843" spans="2:2" x14ac:dyDescent="0.25">
      <c r="B843" s="6">
        <f>'R.8.4'!G83</f>
        <v>0.188811188811189</v>
      </c>
    </row>
    <row r="844" spans="2:2" x14ac:dyDescent="0.25">
      <c r="B844" s="6">
        <f>'R.8.4'!G84</f>
        <v>0.24117647058823499</v>
      </c>
    </row>
    <row r="845" spans="2:2" x14ac:dyDescent="0.25">
      <c r="B845" s="6">
        <f>'R.8.4'!G85</f>
        <v>0.22916666666666699</v>
      </c>
    </row>
    <row r="846" spans="2:2" x14ac:dyDescent="0.25">
      <c r="B846" s="6">
        <f>'R.8.4'!G86</f>
        <v>0.16666666666666699</v>
      </c>
    </row>
    <row r="847" spans="2:2" x14ac:dyDescent="0.25">
      <c r="B847" s="6">
        <f>'R.8.4'!G87</f>
        <v>0.30196078431372497</v>
      </c>
    </row>
    <row r="848" spans="2:2" x14ac:dyDescent="0.25">
      <c r="B848" s="6">
        <f>'R.8.4'!G88</f>
        <v>0.25903614457831298</v>
      </c>
    </row>
    <row r="849" spans="2:2" x14ac:dyDescent="0.25">
      <c r="B849" s="6">
        <f>'R.8.4'!G89</f>
        <v>0.20091324200913199</v>
      </c>
    </row>
    <row r="850" spans="2:2" x14ac:dyDescent="0.25">
      <c r="B850" s="6">
        <f>'R.8.4'!G90</f>
        <v>0.20707070707070699</v>
      </c>
    </row>
    <row r="851" spans="2:2" x14ac:dyDescent="0.25">
      <c r="B851" s="6">
        <f>'R.8.4'!G91</f>
        <v>0.22222222222222199</v>
      </c>
    </row>
    <row r="852" spans="2:2" x14ac:dyDescent="0.25">
      <c r="B852" s="6">
        <f>'R.8.4'!G92</f>
        <v>0.225721784776903</v>
      </c>
    </row>
    <row r="853" spans="2:2" x14ac:dyDescent="0.25">
      <c r="B853" s="6">
        <f>'R.8.4'!G93</f>
        <v>0.177631578947368</v>
      </c>
    </row>
    <row r="854" spans="2:2" x14ac:dyDescent="0.25">
      <c r="B854" s="6">
        <f>'R.8.4'!G94</f>
        <v>0.245283018867925</v>
      </c>
    </row>
    <row r="855" spans="2:2" x14ac:dyDescent="0.25">
      <c r="B855" s="6">
        <f>'R.8.4'!G95</f>
        <v>0.15094339622641501</v>
      </c>
    </row>
    <row r="856" spans="2:2" x14ac:dyDescent="0.25">
      <c r="B856" s="6">
        <f>'R.8.4'!G96</f>
        <v>0.25882352941176501</v>
      </c>
    </row>
    <row r="857" spans="2:2" x14ac:dyDescent="0.25">
      <c r="B857" s="6">
        <f>'R.8.4'!G97</f>
        <v>0.355932203389831</v>
      </c>
    </row>
    <row r="858" spans="2:2" x14ac:dyDescent="0.25">
      <c r="B858" s="6">
        <f>'R.8.4'!G98</f>
        <v>0.17429577464788701</v>
      </c>
    </row>
    <row r="859" spans="2:2" x14ac:dyDescent="0.25">
      <c r="B859" s="6">
        <f>'R.8.4'!G99</f>
        <v>0.43181818181818199</v>
      </c>
    </row>
    <row r="860" spans="2:2" x14ac:dyDescent="0.25">
      <c r="B860" s="6">
        <f>'R.8.4'!G100</f>
        <v>0.252941176470588</v>
      </c>
    </row>
    <row r="861" spans="2:2" x14ac:dyDescent="0.25">
      <c r="B861" s="6">
        <f>'R.8.4'!G101</f>
        <v>0.21273516642547</v>
      </c>
    </row>
    <row r="862" spans="2:2" x14ac:dyDescent="0.25">
      <c r="B862" s="6">
        <f>'R.8.4'!G102</f>
        <v>0.13732394366197201</v>
      </c>
    </row>
    <row r="863" spans="2:2" x14ac:dyDescent="0.25">
      <c r="B863" s="6">
        <f>'R.8.4'!G103</f>
        <v>0.15</v>
      </c>
    </row>
    <row r="864" spans="2:2" x14ac:dyDescent="0.25">
      <c r="B864" s="6">
        <f>'R.8.4'!G104</f>
        <v>0.26578073089700999</v>
      </c>
    </row>
    <row r="865" spans="2:2" x14ac:dyDescent="0.25">
      <c r="B865" s="6">
        <f>'R.8.4'!G105</f>
        <v>0.13884007029876999</v>
      </c>
    </row>
    <row r="866" spans="2:2" x14ac:dyDescent="0.25">
      <c r="B866" s="6">
        <f>'R.8.4'!G106</f>
        <v>0.22500000000000001</v>
      </c>
    </row>
    <row r="867" spans="2:2" x14ac:dyDescent="0.25">
      <c r="B867" s="6">
        <f>'R.8.4'!G107</f>
        <v>0.167095115681234</v>
      </c>
    </row>
    <row r="868" spans="2:2" x14ac:dyDescent="0.25">
      <c r="B868" s="6">
        <f>'R.8.4'!G108</f>
        <v>0.17602996254681599</v>
      </c>
    </row>
    <row r="869" spans="2:2" x14ac:dyDescent="0.25">
      <c r="B869" s="6">
        <f>'R.8.4'!G109</f>
        <v>0.26245847176079701</v>
      </c>
    </row>
    <row r="870" spans="2:2" x14ac:dyDescent="0.25">
      <c r="B870" s="6">
        <f>'R.8.4'!G110</f>
        <v>0.269230769230769</v>
      </c>
    </row>
    <row r="871" spans="2:2" x14ac:dyDescent="0.25">
      <c r="B871" s="6">
        <f>'R.8.4'!G111</f>
        <v>0.18947368421052599</v>
      </c>
    </row>
    <row r="872" spans="2:2" x14ac:dyDescent="0.25">
      <c r="B872" s="6">
        <f>'R.8.4'!G112</f>
        <v>0.338028169014085</v>
      </c>
    </row>
    <row r="873" spans="2:2" x14ac:dyDescent="0.25">
      <c r="B873" s="6">
        <f>'R.8.4'!G113</f>
        <v>0.21035598705501601</v>
      </c>
    </row>
    <row r="874" spans="2:2" x14ac:dyDescent="0.25">
      <c r="B874" s="6">
        <f>'R.8.4'!G114</f>
        <v>0.201550387596899</v>
      </c>
    </row>
    <row r="875" spans="2:2" x14ac:dyDescent="0.25">
      <c r="B875" s="6">
        <f>'R.8.4'!G115</f>
        <v>0.170454545454545</v>
      </c>
    </row>
    <row r="876" spans="2:2" x14ac:dyDescent="0.25">
      <c r="B876" s="6">
        <f>'R.8.4'!G116</f>
        <v>0.21316614420062699</v>
      </c>
    </row>
    <row r="877" spans="2:2" x14ac:dyDescent="0.25">
      <c r="B877" s="6">
        <f>'R.8.4'!G117</f>
        <v>0.33870967741935498</v>
      </c>
    </row>
    <row r="878" spans="2:2" x14ac:dyDescent="0.25">
      <c r="B878" s="6">
        <f>'R.8.4'!G118</f>
        <v>7.4829931972789102E-2</v>
      </c>
    </row>
    <row r="879" spans="2:2" x14ac:dyDescent="0.25">
      <c r="B879" s="6">
        <f>'R.8.4'!G119</f>
        <v>0.22222222222222199</v>
      </c>
    </row>
    <row r="880" spans="2:2" x14ac:dyDescent="0.25">
      <c r="B880" s="6">
        <f>'R.8.4'!G120</f>
        <v>0.41269841269841301</v>
      </c>
    </row>
    <row r="881" spans="2:2" x14ac:dyDescent="0.25">
      <c r="B881" s="6">
        <f>'R.8.4'!G121</f>
        <v>0.17977528089887601</v>
      </c>
    </row>
    <row r="882" spans="2:2" x14ac:dyDescent="0.25">
      <c r="B882" s="6">
        <f>'R.8.4'!G122</f>
        <v>0.188405797101449</v>
      </c>
    </row>
    <row r="883" spans="2:2" x14ac:dyDescent="0.25">
      <c r="B883" s="6">
        <f>'R.8.4'!G123</f>
        <v>0.25185185185185199</v>
      </c>
    </row>
    <row r="884" spans="2:2" x14ac:dyDescent="0.25">
      <c r="B884" s="6">
        <f>'R.8.4'!G124</f>
        <v>0.125</v>
      </c>
    </row>
    <row r="885" spans="2:2" x14ac:dyDescent="0.25">
      <c r="B885" s="6">
        <f>'R.8.4'!G125</f>
        <v>0.19873150105708201</v>
      </c>
    </row>
    <row r="886" spans="2:2" x14ac:dyDescent="0.25">
      <c r="B886" s="6">
        <f>'R.8.4'!G126</f>
        <v>0.24561403508771901</v>
      </c>
    </row>
    <row r="887" spans="2:2" x14ac:dyDescent="0.25">
      <c r="B887" s="6">
        <f>'R.8.4'!G127</f>
        <v>0.24827586206896601</v>
      </c>
    </row>
    <row r="888" spans="2:2" x14ac:dyDescent="0.25">
      <c r="B888" s="6">
        <f>'R.8.4'!G128</f>
        <v>0.12121212121212099</v>
      </c>
    </row>
    <row r="889" spans="2:2" x14ac:dyDescent="0.25">
      <c r="B889" s="6">
        <f>'R.8.4'!G129</f>
        <v>0.18503937007874</v>
      </c>
    </row>
    <row r="890" spans="2:2" x14ac:dyDescent="0.25">
      <c r="B890" s="6">
        <f>'R.8.4'!G130</f>
        <v>0.273885350318471</v>
      </c>
    </row>
    <row r="891" spans="2:2" x14ac:dyDescent="0.25">
      <c r="B891" s="6">
        <f>'R.8.4'!G131</f>
        <v>0.194756554307116</v>
      </c>
    </row>
    <row r="892" spans="2:2" x14ac:dyDescent="0.25">
      <c r="B892" s="6">
        <f>'R.8.4'!G132</f>
        <v>0.26086956521739102</v>
      </c>
    </row>
    <row r="893" spans="2:2" x14ac:dyDescent="0.25">
      <c r="B893" s="6">
        <f>'R.8.4'!G133</f>
        <v>0.217391304347826</v>
      </c>
    </row>
    <row r="894" spans="2:2" x14ac:dyDescent="0.25">
      <c r="B894" s="6">
        <f>'R.8.4'!G134</f>
        <v>0.174157303370787</v>
      </c>
    </row>
    <row r="895" spans="2:2" x14ac:dyDescent="0.25">
      <c r="B895" s="6">
        <f>'R.8.4'!G135</f>
        <v>0.160377358490566</v>
      </c>
    </row>
    <row r="896" spans="2:2" x14ac:dyDescent="0.25">
      <c r="B896" s="6">
        <f>'R.8.4'!G136</f>
        <v>0.30917874396135298</v>
      </c>
    </row>
    <row r="897" spans="2:2" x14ac:dyDescent="0.25">
      <c r="B897" s="6">
        <f>'R.8.4'!G137</f>
        <v>0.19277108433734899</v>
      </c>
    </row>
    <row r="898" spans="2:2" x14ac:dyDescent="0.25">
      <c r="B898" s="6">
        <f>'R.8.4'!G138</f>
        <v>0.30030030030030003</v>
      </c>
    </row>
    <row r="899" spans="2:2" x14ac:dyDescent="0.25">
      <c r="B899" s="6">
        <f>'R.8.4'!G139</f>
        <v>0.15384615384615399</v>
      </c>
    </row>
    <row r="900" spans="2:2" x14ac:dyDescent="0.25">
      <c r="B900" s="6">
        <f>'R.8.4'!G140</f>
        <v>0.16864608076009499</v>
      </c>
    </row>
    <row r="901" spans="2:2" x14ac:dyDescent="0.25">
      <c r="B901" s="6">
        <f>'R.8.4'!G141</f>
        <v>0.21291866028708101</v>
      </c>
    </row>
    <row r="902" spans="2:2" x14ac:dyDescent="0.25">
      <c r="B902" s="6">
        <f>'R.8.4'!G142</f>
        <v>0.13556338028168999</v>
      </c>
    </row>
    <row r="903" spans="2:2" x14ac:dyDescent="0.25">
      <c r="B903" s="6">
        <f>'R.8.4'!G143</f>
        <v>0.20435967302452299</v>
      </c>
    </row>
    <row r="904" spans="2:2" x14ac:dyDescent="0.25">
      <c r="B904" s="6">
        <f>'R.8.4'!G144</f>
        <v>0.321989528795811</v>
      </c>
    </row>
    <row r="905" spans="2:2" x14ac:dyDescent="0.25">
      <c r="B905" s="6">
        <f>'R.8.4'!G145</f>
        <v>0.18302387267904499</v>
      </c>
    </row>
    <row r="906" spans="2:2" x14ac:dyDescent="0.25">
      <c r="B906" s="6">
        <f>'R.8.4'!G146</f>
        <v>0.15488721804511299</v>
      </c>
    </row>
    <row r="907" spans="2:2" x14ac:dyDescent="0.25">
      <c r="B907" s="6">
        <f>'R.8.4'!G147</f>
        <v>0.27586206896551702</v>
      </c>
    </row>
    <row r="908" spans="2:2" x14ac:dyDescent="0.25">
      <c r="B908" s="6">
        <f>'R.8.4'!G148</f>
        <v>0.29166666666666702</v>
      </c>
    </row>
    <row r="909" spans="2:2" x14ac:dyDescent="0.25">
      <c r="B909" s="6">
        <f>'R.8.4'!G149</f>
        <v>0.29378531073446301</v>
      </c>
    </row>
    <row r="910" spans="2:2" x14ac:dyDescent="0.25">
      <c r="B910" s="6">
        <f>'R.8.4'!G150</f>
        <v>0.126050420168067</v>
      </c>
    </row>
    <row r="911" spans="2:2" x14ac:dyDescent="0.25">
      <c r="B911" s="6">
        <f>'R.8.4'!G151</f>
        <v>0.15481171548117201</v>
      </c>
    </row>
    <row r="912" spans="2:2" x14ac:dyDescent="0.25">
      <c r="B912" s="6">
        <f>'R.8.4'!G152</f>
        <v>0.20542635658914701</v>
      </c>
    </row>
    <row r="913" spans="2:2" x14ac:dyDescent="0.25">
      <c r="B913" s="6">
        <f>'R.8.4'!G153</f>
        <v>0.18879415347137599</v>
      </c>
    </row>
    <row r="914" spans="2:2" x14ac:dyDescent="0.25">
      <c r="B914" s="6">
        <f>'R.8.4'!G154</f>
        <v>0.21153846153846201</v>
      </c>
    </row>
    <row r="915" spans="2:2" x14ac:dyDescent="0.25">
      <c r="B915" s="6">
        <f>'R.8.4'!G155</f>
        <v>0.22916666666666699</v>
      </c>
    </row>
    <row r="916" spans="2:2" x14ac:dyDescent="0.25">
      <c r="B916" s="6">
        <f>'R.8.4'!G156</f>
        <v>0.15800415800415801</v>
      </c>
    </row>
    <row r="917" spans="2:2" x14ac:dyDescent="0.25">
      <c r="B917" s="6">
        <f>'R.8.4'!G157</f>
        <v>0.21666666666666701</v>
      </c>
    </row>
    <row r="918" spans="2:2" x14ac:dyDescent="0.25">
      <c r="B918" s="6">
        <f>'R.8.4'!G158</f>
        <v>0.115789473684211</v>
      </c>
    </row>
    <row r="919" spans="2:2" x14ac:dyDescent="0.25">
      <c r="B919" s="6">
        <f>'R.8.4'!G159</f>
        <v>0.248291571753986</v>
      </c>
    </row>
    <row r="920" spans="2:2" x14ac:dyDescent="0.25">
      <c r="B920" s="6">
        <f>'R.8.4'!G160</f>
        <v>0.22834645669291301</v>
      </c>
    </row>
    <row r="921" spans="2:2" x14ac:dyDescent="0.25">
      <c r="B921" s="6">
        <f>'R.8.4'!G161</f>
        <v>0.23566878980891701</v>
      </c>
    </row>
    <row r="922" spans="2:2" x14ac:dyDescent="0.25">
      <c r="B922" s="6">
        <f>'R.8.4'!G162</f>
        <v>0.19323671497584499</v>
      </c>
    </row>
    <row r="923" spans="2:2" x14ac:dyDescent="0.25">
      <c r="B923" s="6">
        <f>'R.8.4'!G163</f>
        <v>0.31692913385826799</v>
      </c>
    </row>
    <row r="924" spans="2:2" x14ac:dyDescent="0.25">
      <c r="B924" s="6">
        <f>'R.8.4'!G164</f>
        <v>0.26767676767676801</v>
      </c>
    </row>
    <row r="925" spans="2:2" x14ac:dyDescent="0.25">
      <c r="B925" s="6">
        <f>'R.8.4'!G165</f>
        <v>0.29850746268656703</v>
      </c>
    </row>
    <row r="926" spans="2:2" x14ac:dyDescent="0.25">
      <c r="B926" s="6">
        <f>'R.8.4'!G166</f>
        <v>0.255230125523013</v>
      </c>
    </row>
    <row r="927" spans="2:2" x14ac:dyDescent="0.25">
      <c r="B927" s="6">
        <f>'R.8.4'!G167</f>
        <v>0.26086956521739102</v>
      </c>
    </row>
    <row r="928" spans="2:2" x14ac:dyDescent="0.25">
      <c r="B928" s="6">
        <f>'R.8.4'!G168</f>
        <v>0.27765237020316003</v>
      </c>
    </row>
    <row r="929" spans="2:2" x14ac:dyDescent="0.25">
      <c r="B929" s="6">
        <f>'R.8.4'!G169</f>
        <v>0.16750000000000001</v>
      </c>
    </row>
    <row r="930" spans="2:2" x14ac:dyDescent="0.25">
      <c r="B930" s="6">
        <f>'R.8.4'!G170</f>
        <v>0.168195718654434</v>
      </c>
    </row>
    <row r="931" spans="2:2" x14ac:dyDescent="0.25">
      <c r="B931" s="6">
        <f>'R.8.4'!G171</f>
        <v>0.16905444126074501</v>
      </c>
    </row>
    <row r="932" spans="2:2" x14ac:dyDescent="0.25">
      <c r="B932" s="6">
        <f>'R.8.4'!G172</f>
        <v>0.18666666666666701</v>
      </c>
    </row>
    <row r="933" spans="2:2" x14ac:dyDescent="0.25">
      <c r="B933" s="6">
        <f>'R.8.4'!G173</f>
        <v>0.14516129032258099</v>
      </c>
    </row>
    <row r="934" spans="2:2" x14ac:dyDescent="0.25">
      <c r="B934" s="6">
        <f>'R.8.4'!G174</f>
        <v>0.42</v>
      </c>
    </row>
    <row r="935" spans="2:2" x14ac:dyDescent="0.25">
      <c r="B935" s="6">
        <f>'R.8.4'!G175</f>
        <v>0.190909090909091</v>
      </c>
    </row>
    <row r="936" spans="2:2" x14ac:dyDescent="0.25">
      <c r="B936" s="6">
        <f>'R.8.4'!G176</f>
        <v>0.22522522522522501</v>
      </c>
    </row>
    <row r="937" spans="2:2" x14ac:dyDescent="0.25">
      <c r="B937" s="6">
        <f>'R.8.4'!G177</f>
        <v>0.23095238095238099</v>
      </c>
    </row>
    <row r="938" spans="2:2" x14ac:dyDescent="0.25">
      <c r="B938" s="6">
        <f>'R.8.4'!G178</f>
        <v>0.30097087378640802</v>
      </c>
    </row>
    <row r="939" spans="2:2" x14ac:dyDescent="0.25">
      <c r="B939" s="6">
        <f>'R.8.4'!G179</f>
        <v>0.25735294117647101</v>
      </c>
    </row>
    <row r="940" spans="2:2" x14ac:dyDescent="0.25">
      <c r="B940" s="6">
        <f>'R.8.4'!G180</f>
        <v>0.193798449612403</v>
      </c>
    </row>
    <row r="941" spans="2:2" x14ac:dyDescent="0.25">
      <c r="B941" s="6">
        <f>'R.8.4'!G181</f>
        <v>0.201550387596899</v>
      </c>
    </row>
    <row r="942" spans="2:2" x14ac:dyDescent="0.25">
      <c r="B942" s="6">
        <f>'R.8.4'!G182</f>
        <v>0.20581113801452799</v>
      </c>
    </row>
    <row r="943" spans="2:2" x14ac:dyDescent="0.25">
      <c r="B943" s="6">
        <f>'R.8.4'!G183</f>
        <v>0.206235011990408</v>
      </c>
    </row>
    <row r="944" spans="2:2" x14ac:dyDescent="0.25">
      <c r="B944" s="6">
        <f>'R.8.4'!G184</f>
        <v>0.173010380622837</v>
      </c>
    </row>
    <row r="945" spans="2:2" x14ac:dyDescent="0.25">
      <c r="B945" s="6">
        <f>'R.8.4'!G185</f>
        <v>0.23144104803493501</v>
      </c>
    </row>
    <row r="946" spans="2:2" x14ac:dyDescent="0.25">
      <c r="B946" s="6">
        <f>'R.8.4'!G186</f>
        <v>0.26838966202783299</v>
      </c>
    </row>
    <row r="947" spans="2:2" x14ac:dyDescent="0.25">
      <c r="B947" s="6">
        <f>'R.8.4'!G187</f>
        <v>0.217391304347826</v>
      </c>
    </row>
    <row r="948" spans="2:2" x14ac:dyDescent="0.25">
      <c r="B948" s="6">
        <f>'R.8.4'!G188</f>
        <v>0.224806201550388</v>
      </c>
    </row>
    <row r="949" spans="2:2" x14ac:dyDescent="0.25">
      <c r="B949" s="6">
        <f>'R.8.4'!G189</f>
        <v>0.23671497584541101</v>
      </c>
    </row>
    <row r="950" spans="2:2" x14ac:dyDescent="0.25">
      <c r="B950" s="6">
        <f>'R.8.4'!G190</f>
        <v>0.215189873417722</v>
      </c>
    </row>
    <row r="951" spans="2:2" x14ac:dyDescent="0.25">
      <c r="B951" s="6">
        <f>'R.8.4'!G191</f>
        <v>0.240875912408759</v>
      </c>
    </row>
    <row r="952" spans="2:2" x14ac:dyDescent="0.25">
      <c r="B952" s="6">
        <f>'R.8.4'!G192</f>
        <v>0.174157303370787</v>
      </c>
    </row>
    <row r="953" spans="2:2" x14ac:dyDescent="0.25">
      <c r="B953" s="6">
        <f>'R.8.4'!G193</f>
        <v>0.19327731092437</v>
      </c>
    </row>
    <row r="954" spans="2:2" x14ac:dyDescent="0.25">
      <c r="B954" s="6">
        <f>'R.8.4'!G194</f>
        <v>0.229787234042553</v>
      </c>
    </row>
    <row r="955" spans="2:2" x14ac:dyDescent="0.25">
      <c r="B955" s="6">
        <f>'R.8.4'!G195</f>
        <v>0.19551282051282101</v>
      </c>
    </row>
    <row r="956" spans="2:2" x14ac:dyDescent="0.25">
      <c r="B956" s="6">
        <f>'R.8.4'!G196</f>
        <v>0.22068965517241401</v>
      </c>
    </row>
    <row r="957" spans="2:2" x14ac:dyDescent="0.25">
      <c r="B957" s="6">
        <f>'R.8.4'!G197</f>
        <v>0.17171717171717199</v>
      </c>
    </row>
    <row r="958" spans="2:2" x14ac:dyDescent="0.25">
      <c r="B958" s="6">
        <f>'R.8.4'!G198</f>
        <v>0.14772727272727301</v>
      </c>
    </row>
    <row r="959" spans="2:2" x14ac:dyDescent="0.25">
      <c r="B959" s="6">
        <f>'R.8.4'!G199</f>
        <v>0.26518218623481798</v>
      </c>
    </row>
    <row r="960" spans="2:2" x14ac:dyDescent="0.25">
      <c r="B960" s="6">
        <f>'R.8.4'!G200</f>
        <v>0.225806451612903</v>
      </c>
    </row>
    <row r="961" spans="2:2" x14ac:dyDescent="0.25">
      <c r="B961" s="6">
        <f>'R.8.4'!G201</f>
        <v>0.30208333333333298</v>
      </c>
    </row>
    <row r="962" spans="2:2" x14ac:dyDescent="0.25">
      <c r="B962" s="6">
        <f>'R.8.4'!G202</f>
        <v>0.14436619718309901</v>
      </c>
    </row>
    <row r="963" spans="2:2" x14ac:dyDescent="0.25">
      <c r="B963" s="6">
        <f>'R.8.4'!G203</f>
        <v>0.201492537313433</v>
      </c>
    </row>
    <row r="964" spans="2:2" x14ac:dyDescent="0.25">
      <c r="B964" s="6">
        <f>'R.8.4'!G204</f>
        <v>0.22508038585209</v>
      </c>
    </row>
    <row r="965" spans="2:2" x14ac:dyDescent="0.25">
      <c r="B965" s="6">
        <f>'R.8.4'!G205</f>
        <v>0.14193548387096799</v>
      </c>
    </row>
    <row r="966" spans="2:2" x14ac:dyDescent="0.25">
      <c r="B966" s="6">
        <f>'R.8.4'!G206</f>
        <v>0.17980295566502499</v>
      </c>
    </row>
    <row r="967" spans="2:2" x14ac:dyDescent="0.25">
      <c r="B967" s="6">
        <f>'R.8.4'!G207</f>
        <v>0.218181818181818</v>
      </c>
    </row>
    <row r="968" spans="2:2" x14ac:dyDescent="0.25">
      <c r="B968" s="6">
        <f>'R.8.4'!G208</f>
        <v>0.20588235294117599</v>
      </c>
    </row>
    <row r="969" spans="2:2" x14ac:dyDescent="0.25">
      <c r="B969" s="6">
        <f>'R.8.4'!G209</f>
        <v>0.18879415347137599</v>
      </c>
    </row>
    <row r="970" spans="2:2" x14ac:dyDescent="0.25">
      <c r="B970" s="6">
        <f>'R.8.4'!G210</f>
        <v>0.24817518248175199</v>
      </c>
    </row>
    <row r="971" spans="2:2" x14ac:dyDescent="0.25">
      <c r="B971" s="6">
        <f>'R.8.4'!G211</f>
        <v>0.16326530612244899</v>
      </c>
    </row>
    <row r="972" spans="2:2" x14ac:dyDescent="0.25">
      <c r="B972" s="6">
        <f>'R.8.4'!G212</f>
        <v>0.140845070422535</v>
      </c>
    </row>
    <row r="973" spans="2:2" x14ac:dyDescent="0.25">
      <c r="B973" s="6">
        <f>'R.8.4'!G213</f>
        <v>0.17647058823529399</v>
      </c>
    </row>
    <row r="974" spans="2:2" x14ac:dyDescent="0.25">
      <c r="B974" s="6">
        <f>'R.8.4'!G214</f>
        <v>0.213675213675214</v>
      </c>
    </row>
    <row r="975" spans="2:2" x14ac:dyDescent="0.25">
      <c r="B975" s="6">
        <f>'R.8.4'!G215</f>
        <v>0.20348837209302301</v>
      </c>
    </row>
    <row r="976" spans="2:2" x14ac:dyDescent="0.25">
      <c r="B976" s="6">
        <f>'R.8.4'!G216</f>
        <v>0.21782178217821799</v>
      </c>
    </row>
    <row r="977" spans="2:2" x14ac:dyDescent="0.25">
      <c r="B977" s="6">
        <f>'R.8.4'!G217</f>
        <v>0.27046263345195698</v>
      </c>
    </row>
    <row r="978" spans="2:2" x14ac:dyDescent="0.25">
      <c r="B978" s="6">
        <f>'R.8.4'!G218</f>
        <v>0.17105263157894701</v>
      </c>
    </row>
    <row r="979" spans="2:2" x14ac:dyDescent="0.25">
      <c r="B979" s="6">
        <f>'R.8.4'!G219</f>
        <v>0.189873417721519</v>
      </c>
    </row>
    <row r="980" spans="2:2" x14ac:dyDescent="0.25">
      <c r="B980" s="6">
        <f>'R.8.4'!G220</f>
        <v>0.27142857142857102</v>
      </c>
    </row>
    <row r="981" spans="2:2" x14ac:dyDescent="0.25">
      <c r="B981" s="6">
        <f>'R.8.4'!G221</f>
        <v>0.19157088122605401</v>
      </c>
    </row>
    <row r="982" spans="2:2" x14ac:dyDescent="0.25">
      <c r="B982" s="6">
        <f>'R.8.4'!G222</f>
        <v>0.180952380952381</v>
      </c>
    </row>
    <row r="983" spans="2:2" x14ac:dyDescent="0.25">
      <c r="B983" s="6">
        <f>'R.8.4'!G223</f>
        <v>0.17499999999999999</v>
      </c>
    </row>
    <row r="984" spans="2:2" x14ac:dyDescent="0.25">
      <c r="B984" s="6">
        <f>'R.8.4'!G224</f>
        <v>0.36206896551724099</v>
      </c>
    </row>
    <row r="985" spans="2:2" x14ac:dyDescent="0.25">
      <c r="B985" s="6">
        <f>'R.8.4'!G225</f>
        <v>0.194630872483221</v>
      </c>
    </row>
    <row r="986" spans="2:2" x14ac:dyDescent="0.25">
      <c r="B986" s="6">
        <f>'R.8.4'!G226</f>
        <v>0.229205175600739</v>
      </c>
    </row>
    <row r="987" spans="2:2" x14ac:dyDescent="0.25">
      <c r="B987" s="6">
        <f>'R.8.4'!G227</f>
        <v>0.17870722433460101</v>
      </c>
    </row>
    <row r="988" spans="2:2" x14ac:dyDescent="0.25">
      <c r="B988" s="6">
        <f>'R.8.4'!G228</f>
        <v>0.28915662650602397</v>
      </c>
    </row>
    <row r="989" spans="2:2" x14ac:dyDescent="0.25">
      <c r="B989" s="6">
        <f>'R.8.4'!G229</f>
        <v>0.248291571753986</v>
      </c>
    </row>
    <row r="990" spans="2:2" x14ac:dyDescent="0.25">
      <c r="B990" s="6">
        <f>'R.8.4'!G230</f>
        <v>0.39672131147541001</v>
      </c>
    </row>
    <row r="991" spans="2:2" x14ac:dyDescent="0.25">
      <c r="B991" s="6">
        <f>'R.8.4'!G231</f>
        <v>0.33035714285714302</v>
      </c>
    </row>
    <row r="992" spans="2:2" x14ac:dyDescent="0.25">
      <c r="B992" s="6">
        <f>'R.8.4'!G232</f>
        <v>0.16810344827586199</v>
      </c>
    </row>
    <row r="993" spans="2:2" x14ac:dyDescent="0.25">
      <c r="B993" s="6">
        <f>'R.8.4'!G233</f>
        <v>0.209125475285171</v>
      </c>
    </row>
    <row r="994" spans="2:2" x14ac:dyDescent="0.25">
      <c r="B994" s="6">
        <f>'R.8.4'!G234</f>
        <v>0.14938488576449899</v>
      </c>
    </row>
    <row r="995" spans="2:2" x14ac:dyDescent="0.25">
      <c r="B995" s="6">
        <f>'R.8.4'!G235</f>
        <v>0.224312590448625</v>
      </c>
    </row>
    <row r="996" spans="2:2" x14ac:dyDescent="0.25">
      <c r="B996" s="6">
        <f>'R.8.4'!G236</f>
        <v>0.217391304347826</v>
      </c>
    </row>
    <row r="997" spans="2:2" x14ac:dyDescent="0.25">
      <c r="B997" s="6">
        <f>'R.8.4'!G237</f>
        <v>0.224652087475149</v>
      </c>
    </row>
    <row r="998" spans="2:2" x14ac:dyDescent="0.25">
      <c r="B998" s="6">
        <f>'R.8.4'!G238</f>
        <v>0.25512528473804102</v>
      </c>
    </row>
    <row r="999" spans="2:2" x14ac:dyDescent="0.25">
      <c r="B999" s="6">
        <f>'R.8.4'!G239</f>
        <v>0.11351351351351401</v>
      </c>
    </row>
    <row r="1000" spans="2:2" x14ac:dyDescent="0.25">
      <c r="B1000" s="6">
        <f>'R.8.4'!G240</f>
        <v>0.17980295566502499</v>
      </c>
    </row>
    <row r="1001" spans="2:2" x14ac:dyDescent="0.25">
      <c r="B1001" s="6">
        <f>'R.8.4'!G241</f>
        <v>0.196850393700787</v>
      </c>
    </row>
    <row r="1002" spans="2:2" x14ac:dyDescent="0.25">
      <c r="B1002" s="6">
        <f>'R.8.4'!G242</f>
        <v>0.160377358490566</v>
      </c>
    </row>
    <row r="1003" spans="2:2" x14ac:dyDescent="0.25">
      <c r="B1003" s="6">
        <f>'R.8.4'!G243</f>
        <v>0.19277108433734899</v>
      </c>
    </row>
    <row r="1004" spans="2:2" x14ac:dyDescent="0.25">
      <c r="B1004" s="6">
        <f>'R.8.4'!G244</f>
        <v>0.224913494809689</v>
      </c>
    </row>
    <row r="1005" spans="2:2" x14ac:dyDescent="0.25">
      <c r="B1005" s="6">
        <f>'R.8.4'!G245</f>
        <v>0.29787234042553201</v>
      </c>
    </row>
    <row r="1006" spans="2:2" x14ac:dyDescent="0.25">
      <c r="B1006" s="6">
        <f>'R.8.4'!G246</f>
        <v>0.337016574585635</v>
      </c>
    </row>
    <row r="1007" spans="2:2" x14ac:dyDescent="0.25">
      <c r="B1007" s="6">
        <f>'R.8.4'!G247</f>
        <v>0.25301204819277101</v>
      </c>
    </row>
    <row r="1008" spans="2:2" x14ac:dyDescent="0.25">
      <c r="B1008" s="6">
        <f>'R.8.4'!G248</f>
        <v>0.305084745762712</v>
      </c>
    </row>
    <row r="1009" spans="2:2" x14ac:dyDescent="0.25">
      <c r="B1009" s="6">
        <f>'R.8.4'!G249</f>
        <v>0.34375</v>
      </c>
    </row>
    <row r="1010" spans="2:2" x14ac:dyDescent="0.25">
      <c r="B1010" s="6">
        <f>'R.8.4'!G250</f>
        <v>0.14351851851851899</v>
      </c>
    </row>
    <row r="1011" spans="2:2" x14ac:dyDescent="0.25">
      <c r="B1011" s="6">
        <f>'R.8.4'!G251</f>
        <v>0.40067340067340101</v>
      </c>
    </row>
    <row r="1012" spans="2:2" x14ac:dyDescent="0.25">
      <c r="B1012" s="6">
        <f>'R.8.4'!G252</f>
        <v>0.272425249169435</v>
      </c>
    </row>
    <row r="1013" spans="2:2" x14ac:dyDescent="0.25">
      <c r="B1013" s="6">
        <f>'R.8.4'!G253</f>
        <v>0.173501577287066</v>
      </c>
    </row>
    <row r="1014" spans="2:2" x14ac:dyDescent="0.25">
      <c r="B1014" s="6">
        <f>'R.8.4'!G254</f>
        <v>0.161739130434783</v>
      </c>
    </row>
    <row r="1015" spans="2:2" x14ac:dyDescent="0.25">
      <c r="B1015" s="6">
        <f>'R.8.5'!G2</f>
        <v>0.225274725274725</v>
      </c>
    </row>
    <row r="1016" spans="2:2" x14ac:dyDescent="0.25">
      <c r="B1016" s="6">
        <f>'R.8.5'!G3</f>
        <v>0.202380952380952</v>
      </c>
    </row>
    <row r="1017" spans="2:2" x14ac:dyDescent="0.25">
      <c r="B1017" s="6">
        <f>'R.8.5'!G4</f>
        <v>0.24657534246575299</v>
      </c>
    </row>
    <row r="1018" spans="2:2" x14ac:dyDescent="0.25">
      <c r="B1018" s="6">
        <f>'R.8.5'!G5</f>
        <v>0.27536231884057999</v>
      </c>
    </row>
    <row r="1019" spans="2:2" x14ac:dyDescent="0.25">
      <c r="B1019" s="6">
        <f>'R.8.5'!G6</f>
        <v>0.20408163265306101</v>
      </c>
    </row>
    <row r="1020" spans="2:2" x14ac:dyDescent="0.25">
      <c r="B1020" s="6">
        <f>'R.8.5'!G7</f>
        <v>0.28835489833641398</v>
      </c>
    </row>
    <row r="1021" spans="2:2" x14ac:dyDescent="0.25">
      <c r="B1021" s="6">
        <f>'R.8.5'!G8</f>
        <v>0.29702970297029702</v>
      </c>
    </row>
    <row r="1022" spans="2:2" x14ac:dyDescent="0.25">
      <c r="B1022" s="6">
        <f>'R.8.5'!G9</f>
        <v>0.14610389610389601</v>
      </c>
    </row>
    <row r="1023" spans="2:2" x14ac:dyDescent="0.25">
      <c r="B1023" s="6">
        <f>'R.8.5'!G10</f>
        <v>0.150735294117647</v>
      </c>
    </row>
    <row r="1024" spans="2:2" x14ac:dyDescent="0.25">
      <c r="B1024" s="6">
        <f>'R.8.5'!G11</f>
        <v>0.26512455516014199</v>
      </c>
    </row>
    <row r="1025" spans="2:2" x14ac:dyDescent="0.25">
      <c r="B1025" s="6">
        <f>'R.8.5'!G12</f>
        <v>0.31967213114754101</v>
      </c>
    </row>
    <row r="1026" spans="2:2" x14ac:dyDescent="0.25">
      <c r="B1026" s="6">
        <f>'R.8.5'!G13</f>
        <v>0.18971061093247599</v>
      </c>
    </row>
    <row r="1027" spans="2:2" x14ac:dyDescent="0.25">
      <c r="B1027" s="6">
        <f>'R.8.5'!G14</f>
        <v>0.29378531073446301</v>
      </c>
    </row>
    <row r="1028" spans="2:2" x14ac:dyDescent="0.25">
      <c r="B1028" s="6">
        <f>'R.8.5'!G15</f>
        <v>0.18181818181818199</v>
      </c>
    </row>
    <row r="1029" spans="2:2" x14ac:dyDescent="0.25">
      <c r="B1029" s="6">
        <f>'R.8.5'!G16</f>
        <v>0.29787234042553201</v>
      </c>
    </row>
    <row r="1030" spans="2:2" x14ac:dyDescent="0.25">
      <c r="B1030" s="6">
        <f>'R.8.5'!G17</f>
        <v>0.18241758241758199</v>
      </c>
    </row>
    <row r="1031" spans="2:2" x14ac:dyDescent="0.25">
      <c r="B1031" s="6">
        <f>'R.8.5'!G18</f>
        <v>0.160583941605839</v>
      </c>
    </row>
    <row r="1032" spans="2:2" x14ac:dyDescent="0.25">
      <c r="B1032" s="6">
        <f>'R.8.5'!G19</f>
        <v>0.40322580645161299</v>
      </c>
    </row>
    <row r="1033" spans="2:2" x14ac:dyDescent="0.25">
      <c r="B1033" s="6">
        <f>'R.8.5'!G20</f>
        <v>0.38297872340425498</v>
      </c>
    </row>
    <row r="1034" spans="2:2" x14ac:dyDescent="0.25">
      <c r="B1034" s="6">
        <f>'R.8.5'!G21</f>
        <v>0.28861788617886203</v>
      </c>
    </row>
    <row r="1035" spans="2:2" x14ac:dyDescent="0.25">
      <c r="B1035" s="6">
        <f>'R.8.5'!G22</f>
        <v>0.23599999999999999</v>
      </c>
    </row>
    <row r="1036" spans="2:2" x14ac:dyDescent="0.25">
      <c r="B1036" s="6">
        <f>'R.8.5'!G23</f>
        <v>0.41714285714285698</v>
      </c>
    </row>
    <row r="1037" spans="2:2" x14ac:dyDescent="0.25">
      <c r="B1037" s="6">
        <f>'R.8.5'!G24</f>
        <v>0.12121212121212099</v>
      </c>
    </row>
    <row r="1038" spans="2:2" x14ac:dyDescent="0.25">
      <c r="B1038" s="6">
        <f>'R.8.5'!G25</f>
        <v>0.13765182186234801</v>
      </c>
    </row>
    <row r="1039" spans="2:2" x14ac:dyDescent="0.25">
      <c r="B1039" s="6">
        <f>'R.8.5'!G26</f>
        <v>0.18503937007874</v>
      </c>
    </row>
    <row r="1040" spans="2:2" x14ac:dyDescent="0.25">
      <c r="B1040" s="6">
        <f>'R.8.5'!G27</f>
        <v>0.225806451612903</v>
      </c>
    </row>
    <row r="1041" spans="2:2" x14ac:dyDescent="0.25">
      <c r="B1041" s="6">
        <f>'R.8.5'!G28</f>
        <v>0.26530612244898</v>
      </c>
    </row>
    <row r="1042" spans="2:2" x14ac:dyDescent="0.25">
      <c r="B1042" s="6">
        <f>'R.8.5'!G29</f>
        <v>0.1925</v>
      </c>
    </row>
    <row r="1043" spans="2:2" x14ac:dyDescent="0.25">
      <c r="B1043" s="6">
        <f>'R.8.5'!G30</f>
        <v>0.14606741573033699</v>
      </c>
    </row>
    <row r="1044" spans="2:2" x14ac:dyDescent="0.25">
      <c r="B1044" s="6">
        <f>'R.8.5'!G31</f>
        <v>0.188916876574307</v>
      </c>
    </row>
    <row r="1045" spans="2:2" x14ac:dyDescent="0.25">
      <c r="B1045" s="6">
        <f>'R.8.5'!G32</f>
        <v>0.27622377622377597</v>
      </c>
    </row>
    <row r="1046" spans="2:2" x14ac:dyDescent="0.25">
      <c r="B1046" s="6">
        <f>'R.8.5'!G33</f>
        <v>0.41401273885350298</v>
      </c>
    </row>
    <row r="1047" spans="2:2" x14ac:dyDescent="0.25">
      <c r="B1047" s="6">
        <f>'R.8.5'!G34</f>
        <v>0.16774193548387101</v>
      </c>
    </row>
    <row r="1048" spans="2:2" x14ac:dyDescent="0.25">
      <c r="B1048" s="6">
        <f>'R.8.5'!G35</f>
        <v>0.16023738872403601</v>
      </c>
    </row>
    <row r="1049" spans="2:2" x14ac:dyDescent="0.25">
      <c r="B1049" s="6">
        <f>'R.8.5'!G36</f>
        <v>0.26470588235294101</v>
      </c>
    </row>
    <row r="1050" spans="2:2" x14ac:dyDescent="0.25">
      <c r="B1050" s="6">
        <f>'R.8.5'!G37</f>
        <v>0.18181818181818199</v>
      </c>
    </row>
    <row r="1051" spans="2:2" x14ac:dyDescent="0.25">
      <c r="B1051" s="6">
        <f>'R.8.5'!G38</f>
        <v>0.44565217391304301</v>
      </c>
    </row>
    <row r="1052" spans="2:2" x14ac:dyDescent="0.25">
      <c r="B1052" s="6">
        <f>'R.8.5'!G39</f>
        <v>0.27118644067796599</v>
      </c>
    </row>
    <row r="1053" spans="2:2" x14ac:dyDescent="0.25">
      <c r="B1053" s="6">
        <f>'R.8.5'!G40</f>
        <v>0.30252100840336099</v>
      </c>
    </row>
    <row r="1054" spans="2:2" x14ac:dyDescent="0.25">
      <c r="B1054" s="6">
        <f>'R.8.5'!G41</f>
        <v>0.23958333333333301</v>
      </c>
    </row>
    <row r="1055" spans="2:2" x14ac:dyDescent="0.25">
      <c r="B1055" s="6">
        <f>'R.8.5'!G42</f>
        <v>0.19254658385093201</v>
      </c>
    </row>
    <row r="1056" spans="2:2" x14ac:dyDescent="0.25">
      <c r="B1056" s="6">
        <f>'R.8.5'!G43</f>
        <v>0.21749408983451499</v>
      </c>
    </row>
    <row r="1057" spans="2:2" x14ac:dyDescent="0.25">
      <c r="B1057" s="6">
        <f>'R.8.5'!G44</f>
        <v>0.15384615384615399</v>
      </c>
    </row>
    <row r="1058" spans="2:2" x14ac:dyDescent="0.25">
      <c r="B1058" s="6">
        <f>'R.8.5'!G45</f>
        <v>0.18942731277533001</v>
      </c>
    </row>
    <row r="1059" spans="2:2" x14ac:dyDescent="0.25">
      <c r="B1059" s="6">
        <f>'R.8.5'!G46</f>
        <v>0.20895522388059701</v>
      </c>
    </row>
    <row r="1060" spans="2:2" x14ac:dyDescent="0.25">
      <c r="B1060" s="6">
        <f>'R.8.5'!G47</f>
        <v>0.181034482758621</v>
      </c>
    </row>
    <row r="1061" spans="2:2" x14ac:dyDescent="0.25">
      <c r="B1061" s="6">
        <f>'R.8.5'!G48</f>
        <v>0.212837837837838</v>
      </c>
    </row>
    <row r="1062" spans="2:2" x14ac:dyDescent="0.25">
      <c r="B1062" s="6">
        <f>'R.8.5'!G49</f>
        <v>0.20202020202020199</v>
      </c>
    </row>
    <row r="1063" spans="2:2" x14ac:dyDescent="0.25">
      <c r="B1063" s="6">
        <f>'R.8.5'!G50</f>
        <v>0.19143576826196501</v>
      </c>
    </row>
    <row r="1064" spans="2:2" x14ac:dyDescent="0.25">
      <c r="B1064" s="6">
        <f>'R.8.5'!G51</f>
        <v>0.30869565217391298</v>
      </c>
    </row>
    <row r="1065" spans="2:2" x14ac:dyDescent="0.25">
      <c r="B1065" s="6">
        <f>'R.8.5'!G52</f>
        <v>0.32995658465991301</v>
      </c>
    </row>
    <row r="1066" spans="2:2" x14ac:dyDescent="0.25">
      <c r="B1066" s="6">
        <f>'R.8.5'!G53</f>
        <v>0.14925373134328401</v>
      </c>
    </row>
    <row r="1067" spans="2:2" x14ac:dyDescent="0.25">
      <c r="B1067" s="6">
        <f>'R.8.5'!G54</f>
        <v>0.44444444444444398</v>
      </c>
    </row>
    <row r="1068" spans="2:2" x14ac:dyDescent="0.25">
      <c r="B1068" s="6">
        <f>'R.8.5'!G55</f>
        <v>0.196850393700787</v>
      </c>
    </row>
    <row r="1069" spans="2:2" x14ac:dyDescent="0.25">
      <c r="B1069" s="6">
        <f>'R.8.5'!G56</f>
        <v>0.224913494809689</v>
      </c>
    </row>
    <row r="1070" spans="2:2" x14ac:dyDescent="0.25">
      <c r="B1070" s="6">
        <f>'R.8.5'!G57</f>
        <v>0.19422572178477701</v>
      </c>
    </row>
    <row r="1071" spans="2:2" x14ac:dyDescent="0.25">
      <c r="B1071" s="6">
        <f>'R.8.5'!G58</f>
        <v>0.154929577464789</v>
      </c>
    </row>
    <row r="1072" spans="2:2" x14ac:dyDescent="0.25">
      <c r="B1072" s="6">
        <f>'R.8.5'!G59</f>
        <v>0.14482758620689701</v>
      </c>
    </row>
    <row r="1073" spans="2:2" x14ac:dyDescent="0.25">
      <c r="B1073" s="6">
        <f>'R.8.5'!G60</f>
        <v>0.266666666666667</v>
      </c>
    </row>
    <row r="1074" spans="2:2" x14ac:dyDescent="0.25">
      <c r="B1074" s="6">
        <f>'R.8.5'!G61</f>
        <v>0.24468085106383</v>
      </c>
    </row>
    <row r="1075" spans="2:2" x14ac:dyDescent="0.25">
      <c r="B1075" s="6">
        <f>'R.8.5'!G62</f>
        <v>0.17670682730923701</v>
      </c>
    </row>
    <row r="1076" spans="2:2" x14ac:dyDescent="0.25">
      <c r="B1076" s="6">
        <f>'R.8.5'!G63</f>
        <v>0.286885245901639</v>
      </c>
    </row>
    <row r="1077" spans="2:2" x14ac:dyDescent="0.25">
      <c r="B1077" s="6">
        <f>'R.8.5'!G64</f>
        <v>0.30215827338129497</v>
      </c>
    </row>
    <row r="1078" spans="2:2" x14ac:dyDescent="0.25">
      <c r="B1078" s="6">
        <f>'R.8.5'!G65</f>
        <v>0.27985074626865702</v>
      </c>
    </row>
    <row r="1079" spans="2:2" x14ac:dyDescent="0.25">
      <c r="B1079" s="6">
        <f>'R.8.5'!G66</f>
        <v>0.41584158415841599</v>
      </c>
    </row>
    <row r="1080" spans="2:2" x14ac:dyDescent="0.25">
      <c r="B1080" s="6">
        <f>'R.8.5'!G67</f>
        <v>0.25512528473804102</v>
      </c>
    </row>
    <row r="1081" spans="2:2" x14ac:dyDescent="0.25">
      <c r="B1081" s="6">
        <f>'R.8.5'!G68</f>
        <v>0.222014925373134</v>
      </c>
    </row>
    <row r="1082" spans="2:2" x14ac:dyDescent="0.25">
      <c r="B1082" s="6">
        <f>'R.8.5'!G69</f>
        <v>0.26234567901234601</v>
      </c>
    </row>
    <row r="1083" spans="2:2" x14ac:dyDescent="0.25">
      <c r="B1083" s="6">
        <f>'R.8.5'!G70</f>
        <v>0.25735294117647101</v>
      </c>
    </row>
    <row r="1084" spans="2:2" x14ac:dyDescent="0.25">
      <c r="B1084" s="6">
        <f>'R.8.5'!G71</f>
        <v>0.355932203389831</v>
      </c>
    </row>
    <row r="1085" spans="2:2" x14ac:dyDescent="0.25">
      <c r="B1085" s="6">
        <f>'R.8.5'!G72</f>
        <v>0.19078947368421101</v>
      </c>
    </row>
    <row r="1086" spans="2:2" x14ac:dyDescent="0.25">
      <c r="B1086" s="6">
        <f>'R.8.5'!G73</f>
        <v>0.20283018867924499</v>
      </c>
    </row>
    <row r="1087" spans="2:2" x14ac:dyDescent="0.25">
      <c r="B1087" s="6">
        <f>'R.8.5'!G74</f>
        <v>0.28823529411764698</v>
      </c>
    </row>
    <row r="1088" spans="2:2" x14ac:dyDescent="0.25">
      <c r="B1088" s="6">
        <f>'R.8.5'!G75</f>
        <v>0.16170212765957401</v>
      </c>
    </row>
    <row r="1089" spans="2:2" x14ac:dyDescent="0.25">
      <c r="B1089" s="6">
        <f>'R.8.5'!G76</f>
        <v>0.193798449612403</v>
      </c>
    </row>
    <row r="1090" spans="2:2" x14ac:dyDescent="0.25">
      <c r="B1090" s="6">
        <f>'R.8.5'!G77</f>
        <v>0.201183431952663</v>
      </c>
    </row>
    <row r="1091" spans="2:2" x14ac:dyDescent="0.25">
      <c r="B1091" s="6">
        <f>'R.8.5'!G78</f>
        <v>0.195804195804196</v>
      </c>
    </row>
    <row r="1092" spans="2:2" x14ac:dyDescent="0.25">
      <c r="B1092" s="6">
        <f>'R.8.5'!G79</f>
        <v>0.20348837209302301</v>
      </c>
    </row>
    <row r="1093" spans="2:2" x14ac:dyDescent="0.25">
      <c r="B1093" s="6">
        <f>'R.8.5'!G80</f>
        <v>0.18461538461538499</v>
      </c>
    </row>
    <row r="1094" spans="2:2" x14ac:dyDescent="0.25">
      <c r="B1094" s="6">
        <f>'R.8.5'!G81</f>
        <v>0.25882352941176501</v>
      </c>
    </row>
    <row r="1095" spans="2:2" x14ac:dyDescent="0.25">
      <c r="B1095" s="6">
        <f>'R.8.5'!G82</f>
        <v>0.22929936305732501</v>
      </c>
    </row>
    <row r="1096" spans="2:2" x14ac:dyDescent="0.25">
      <c r="B1096" s="6">
        <f>'R.8.5'!G83</f>
        <v>0.21212121212121199</v>
      </c>
    </row>
    <row r="1097" spans="2:2" x14ac:dyDescent="0.25">
      <c r="B1097" s="6">
        <f>'R.8.5'!G84</f>
        <v>0.12871287128712899</v>
      </c>
    </row>
    <row r="1098" spans="2:2" x14ac:dyDescent="0.25">
      <c r="B1098" s="6">
        <f>'R.8.5'!G85</f>
        <v>0.20707070707070699</v>
      </c>
    </row>
    <row r="1099" spans="2:2" x14ac:dyDescent="0.25">
      <c r="B1099" s="6">
        <f>'R.8.5'!G86</f>
        <v>0.14612676056338</v>
      </c>
    </row>
    <row r="1100" spans="2:2" x14ac:dyDescent="0.25">
      <c r="B1100" s="6">
        <f>'R.8.5'!G87</f>
        <v>0.210332103321033</v>
      </c>
    </row>
    <row r="1101" spans="2:2" x14ac:dyDescent="0.25">
      <c r="B1101" s="6">
        <f>'R.8.5'!G88</f>
        <v>0.19658119658119699</v>
      </c>
    </row>
    <row r="1102" spans="2:2" x14ac:dyDescent="0.25">
      <c r="B1102" s="6">
        <f>'R.8.5'!G89</f>
        <v>0.211382113821138</v>
      </c>
    </row>
    <row r="1103" spans="2:2" x14ac:dyDescent="0.25">
      <c r="B1103" s="6">
        <f>'R.8.5'!G90</f>
        <v>0.25721784776902901</v>
      </c>
    </row>
    <row r="1104" spans="2:2" x14ac:dyDescent="0.25">
      <c r="B1104" s="6">
        <f>'R.8.5'!G91</f>
        <v>0.21606648199445999</v>
      </c>
    </row>
    <row r="1105" spans="2:2" x14ac:dyDescent="0.25">
      <c r="B1105" s="6">
        <f>'R.8.5'!G92</f>
        <v>0.136904761904762</v>
      </c>
    </row>
    <row r="1106" spans="2:2" x14ac:dyDescent="0.25">
      <c r="B1106" s="6">
        <f>'R.8.5'!G93</f>
        <v>0.296875</v>
      </c>
    </row>
    <row r="1107" spans="2:2" x14ac:dyDescent="0.25">
      <c r="B1107" s="6">
        <f>'R.8.5'!G94</f>
        <v>0.25056947608200503</v>
      </c>
    </row>
    <row r="1108" spans="2:2" x14ac:dyDescent="0.25">
      <c r="B1108" s="6">
        <f>'R.8.5'!G95</f>
        <v>0.30260521042084199</v>
      </c>
    </row>
    <row r="1109" spans="2:2" x14ac:dyDescent="0.25">
      <c r="B1109" s="6">
        <f>'R.8.5'!G96</f>
        <v>0.27868852459016402</v>
      </c>
    </row>
    <row r="1110" spans="2:2" x14ac:dyDescent="0.25">
      <c r="B1110" s="6">
        <f>'R.8.5'!G97</f>
        <v>0.19807692307692301</v>
      </c>
    </row>
    <row r="1111" spans="2:2" x14ac:dyDescent="0.25">
      <c r="B1111" s="6">
        <f>'R.8.5'!G98</f>
        <v>0.26245847176079701</v>
      </c>
    </row>
    <row r="1112" spans="2:2" x14ac:dyDescent="0.25">
      <c r="B1112" s="6">
        <f>'R.8.5'!G99</f>
        <v>0.232558139534884</v>
      </c>
    </row>
    <row r="1113" spans="2:2" x14ac:dyDescent="0.25">
      <c r="B1113" s="6">
        <f>'R.8.5'!G100</f>
        <v>0.217391304347826</v>
      </c>
    </row>
    <row r="1114" spans="2:2" x14ac:dyDescent="0.25">
      <c r="B1114" s="6">
        <f>'R.8.5'!G101</f>
        <v>0.180851063829787</v>
      </c>
    </row>
    <row r="1115" spans="2:2" x14ac:dyDescent="0.25">
      <c r="B1115" s="6">
        <f>'R.8.5'!G102</f>
        <v>0.199524940617577</v>
      </c>
    </row>
    <row r="1116" spans="2:2" x14ac:dyDescent="0.25">
      <c r="B1116" s="6">
        <f>'R.8.5'!G103</f>
        <v>0.25882352941176501</v>
      </c>
    </row>
    <row r="1117" spans="2:2" x14ac:dyDescent="0.25">
      <c r="B1117" s="6">
        <f>'R.8.5'!G104</f>
        <v>0.21273516642547</v>
      </c>
    </row>
    <row r="1118" spans="2:2" x14ac:dyDescent="0.25">
      <c r="B1118" s="6">
        <f>'R.8.5'!G105</f>
        <v>0.25398633257403203</v>
      </c>
    </row>
    <row r="1119" spans="2:2" x14ac:dyDescent="0.25">
      <c r="B1119" s="6">
        <f>'R.8.5'!G106</f>
        <v>0.27732793522267202</v>
      </c>
    </row>
    <row r="1120" spans="2:2" x14ac:dyDescent="0.25">
      <c r="B1120" s="6">
        <f>'R.8.5'!G107</f>
        <v>0.18942731277533001</v>
      </c>
    </row>
    <row r="1121" spans="2:2" x14ac:dyDescent="0.25">
      <c r="B1121" s="6">
        <f>'R.8.5'!G108</f>
        <v>0.19375000000000001</v>
      </c>
    </row>
    <row r="1122" spans="2:2" x14ac:dyDescent="0.25">
      <c r="B1122" s="6">
        <f>'R.8.5'!G109</f>
        <v>0.16666666666666699</v>
      </c>
    </row>
    <row r="1123" spans="2:2" x14ac:dyDescent="0.25">
      <c r="B1123" s="6">
        <f>'R.8.5'!G110</f>
        <v>0.187919463087248</v>
      </c>
    </row>
    <row r="1124" spans="2:2" x14ac:dyDescent="0.25">
      <c r="B1124" s="6">
        <f>'R.8.5'!G111</f>
        <v>0.188</v>
      </c>
    </row>
    <row r="1125" spans="2:2" x14ac:dyDescent="0.25">
      <c r="B1125" s="6">
        <f>'R.8.5'!G112</f>
        <v>0.181034482758621</v>
      </c>
    </row>
    <row r="1126" spans="2:2" x14ac:dyDescent="0.25">
      <c r="B1126" s="6">
        <f>'R.8.5'!G113</f>
        <v>0.20388349514563101</v>
      </c>
    </row>
    <row r="1127" spans="2:2" x14ac:dyDescent="0.25">
      <c r="B1127" s="6">
        <f>'R.8.5'!G114</f>
        <v>0.179871520342612</v>
      </c>
    </row>
    <row r="1128" spans="2:2" x14ac:dyDescent="0.25">
      <c r="B1128" s="6">
        <f>'R.8.5'!G115</f>
        <v>0.27192982456140402</v>
      </c>
    </row>
    <row r="1129" spans="2:2" x14ac:dyDescent="0.25">
      <c r="B1129" s="6">
        <f>'R.8.5'!G116</f>
        <v>0.196286472148541</v>
      </c>
    </row>
    <row r="1130" spans="2:2" x14ac:dyDescent="0.25">
      <c r="B1130" s="6">
        <f>'R.8.5'!G117</f>
        <v>0.19101123595505601</v>
      </c>
    </row>
    <row r="1131" spans="2:2" x14ac:dyDescent="0.25">
      <c r="B1131" s="6">
        <f>'R.8.5'!G118</f>
        <v>0.238095238095238</v>
      </c>
    </row>
    <row r="1132" spans="2:2" x14ac:dyDescent="0.25">
      <c r="B1132" s="6">
        <f>'R.8.5'!G119</f>
        <v>0.11267605633802801</v>
      </c>
    </row>
    <row r="1133" spans="2:2" x14ac:dyDescent="0.25">
      <c r="B1133" s="6">
        <f>'R.8.5'!G120</f>
        <v>0.194148936170213</v>
      </c>
    </row>
    <row r="1134" spans="2:2" x14ac:dyDescent="0.25">
      <c r="B1134" s="6">
        <f>'R.8.5'!G121</f>
        <v>0.197014925373134</v>
      </c>
    </row>
    <row r="1135" spans="2:2" x14ac:dyDescent="0.25">
      <c r="B1135" s="6">
        <f>'R.8.5'!G122</f>
        <v>0.25892857142857101</v>
      </c>
    </row>
    <row r="1136" spans="2:2" x14ac:dyDescent="0.25">
      <c r="B1136" s="6">
        <f>'R.8.5'!G123</f>
        <v>0.19658119658119699</v>
      </c>
    </row>
    <row r="1137" spans="2:2" x14ac:dyDescent="0.25">
      <c r="B1137" s="6">
        <f>'R.8.5'!G124</f>
        <v>0.18532818532818501</v>
      </c>
    </row>
    <row r="1138" spans="2:2" x14ac:dyDescent="0.25">
      <c r="B1138" s="6">
        <f>'R.8.5'!G125</f>
        <v>0.16</v>
      </c>
    </row>
    <row r="1139" spans="2:2" x14ac:dyDescent="0.25">
      <c r="B1139" s="6">
        <f>'R.8.5'!G126</f>
        <v>0.26470588235294101</v>
      </c>
    </row>
    <row r="1140" spans="2:2" x14ac:dyDescent="0.25">
      <c r="B1140" s="6">
        <f>'R.8.5'!G127</f>
        <v>0.20135746606334801</v>
      </c>
    </row>
    <row r="1141" spans="2:2" x14ac:dyDescent="0.25">
      <c r="B1141" s="6">
        <f>'R.8.5'!G128</f>
        <v>0.21568627450980399</v>
      </c>
    </row>
    <row r="1142" spans="2:2" x14ac:dyDescent="0.25">
      <c r="B1142" s="6">
        <f>'R.8.5'!G129</f>
        <v>0.25882352941176501</v>
      </c>
    </row>
    <row r="1143" spans="2:2" x14ac:dyDescent="0.25">
      <c r="B1143" s="6">
        <f>'R.8.5'!G130</f>
        <v>0.28813559322033899</v>
      </c>
    </row>
    <row r="1144" spans="2:2" x14ac:dyDescent="0.25">
      <c r="B1144" s="6">
        <f>'R.8.5'!G131</f>
        <v>0.242622950819672</v>
      </c>
    </row>
    <row r="1145" spans="2:2" x14ac:dyDescent="0.25">
      <c r="B1145" s="6">
        <f>'R.8.5'!G132</f>
        <v>0.36</v>
      </c>
    </row>
    <row r="1146" spans="2:2" x14ac:dyDescent="0.25">
      <c r="B1146" s="6">
        <f>'R.8.5'!G133</f>
        <v>0.198275862068966</v>
      </c>
    </row>
    <row r="1147" spans="2:2" x14ac:dyDescent="0.25">
      <c r="B1147" s="6">
        <f>'R.8.5'!G134</f>
        <v>0.20873786407767</v>
      </c>
    </row>
    <row r="1148" spans="2:2" x14ac:dyDescent="0.25">
      <c r="B1148" s="6">
        <f>'R.8.5'!G135</f>
        <v>0.144670050761421</v>
      </c>
    </row>
    <row r="1149" spans="2:2" x14ac:dyDescent="0.25">
      <c r="B1149" s="6">
        <f>'R.8.5'!G136</f>
        <v>0.27480916030534402</v>
      </c>
    </row>
    <row r="1150" spans="2:2" x14ac:dyDescent="0.25">
      <c r="B1150" s="6">
        <f>'R.8.5'!G137</f>
        <v>0.215568862275449</v>
      </c>
    </row>
    <row r="1151" spans="2:2" x14ac:dyDescent="0.25">
      <c r="B1151" s="6">
        <f>'R.8.5'!G138</f>
        <v>0.17980295566502499</v>
      </c>
    </row>
    <row r="1152" spans="2:2" x14ac:dyDescent="0.25">
      <c r="B1152" s="6">
        <f>'R.8.5'!G139</f>
        <v>0.132530120481928</v>
      </c>
    </row>
    <row r="1153" spans="2:2" x14ac:dyDescent="0.25">
      <c r="B1153" s="6">
        <f>'R.8.5'!G140</f>
        <v>0.28030303030303</v>
      </c>
    </row>
    <row r="1154" spans="2:2" x14ac:dyDescent="0.25">
      <c r="B1154" s="6">
        <f>'R.8.5'!G141</f>
        <v>0.18325791855203599</v>
      </c>
    </row>
    <row r="1155" spans="2:2" x14ac:dyDescent="0.25">
      <c r="B1155" s="6">
        <f>'R.8.5'!G142</f>
        <v>0.20058139534883701</v>
      </c>
    </row>
    <row r="1156" spans="2:2" x14ac:dyDescent="0.25">
      <c r="B1156" s="6">
        <f>'R.8.5'!G143</f>
        <v>0.19083969465648901</v>
      </c>
    </row>
    <row r="1157" spans="2:2" x14ac:dyDescent="0.25">
      <c r="B1157" s="6">
        <f>'R.8.5'!G144</f>
        <v>0.13043478260869601</v>
      </c>
    </row>
    <row r="1158" spans="2:2" x14ac:dyDescent="0.25">
      <c r="B1158" s="6">
        <f>'R.8.5'!G145</f>
        <v>0.15652173913043499</v>
      </c>
    </row>
    <row r="1159" spans="2:2" x14ac:dyDescent="0.25">
      <c r="B1159" s="6">
        <f>'R.8.5'!G146</f>
        <v>0.25882352941176501</v>
      </c>
    </row>
    <row r="1160" spans="2:2" x14ac:dyDescent="0.25">
      <c r="B1160" s="6">
        <f>'R.8.5'!G147</f>
        <v>0.13884007029876999</v>
      </c>
    </row>
    <row r="1161" spans="2:2" x14ac:dyDescent="0.25">
      <c r="B1161" s="6">
        <f>'R.8.5'!G148</f>
        <v>0.221518987341772</v>
      </c>
    </row>
    <row r="1162" spans="2:2" x14ac:dyDescent="0.25">
      <c r="B1162" s="6">
        <f>'R.8.5'!G149</f>
        <v>0.32692307692307698</v>
      </c>
    </row>
    <row r="1163" spans="2:2" x14ac:dyDescent="0.25">
      <c r="B1163" s="6">
        <f>'R.8.5'!G150</f>
        <v>0.20388349514563101</v>
      </c>
    </row>
    <row r="1164" spans="2:2" x14ac:dyDescent="0.25">
      <c r="B1164" s="6">
        <f>'R.8.5'!G151</f>
        <v>0.221428571428571</v>
      </c>
    </row>
    <row r="1165" spans="2:2" x14ac:dyDescent="0.25">
      <c r="B1165" s="6">
        <f>'R.8.5'!G152</f>
        <v>0.13953488372093001</v>
      </c>
    </row>
    <row r="1166" spans="2:2" x14ac:dyDescent="0.25">
      <c r="B1166" s="6">
        <f>'R.8.5'!G153</f>
        <v>0.28248587570621497</v>
      </c>
    </row>
    <row r="1167" spans="2:2" x14ac:dyDescent="0.25">
      <c r="B1167" s="6">
        <f>'R.8.5'!G154</f>
        <v>0.22813688212927799</v>
      </c>
    </row>
    <row r="1168" spans="2:2" x14ac:dyDescent="0.25">
      <c r="B1168" s="6">
        <f>'R.8.5'!G155</f>
        <v>0.21724137931034501</v>
      </c>
    </row>
    <row r="1169" spans="2:2" x14ac:dyDescent="0.25">
      <c r="B1169" s="6">
        <f>'R.8.5'!G156</f>
        <v>0.24015748031496101</v>
      </c>
    </row>
    <row r="1170" spans="2:2" x14ac:dyDescent="0.25">
      <c r="B1170" s="6">
        <f>'R.8.5'!G157</f>
        <v>0.21481481481481501</v>
      </c>
    </row>
    <row r="1171" spans="2:2" x14ac:dyDescent="0.25">
      <c r="B1171" s="6">
        <f>'R.8.5'!G158</f>
        <v>0.20915032679738599</v>
      </c>
    </row>
    <row r="1172" spans="2:2" x14ac:dyDescent="0.25">
      <c r="B1172" s="6">
        <f>'R.8.5'!G159</f>
        <v>0.17551020408163301</v>
      </c>
    </row>
    <row r="1173" spans="2:2" x14ac:dyDescent="0.25">
      <c r="B1173" s="6">
        <f>'R.8.5'!G160</f>
        <v>0.21854304635761601</v>
      </c>
    </row>
    <row r="1174" spans="2:2" x14ac:dyDescent="0.25">
      <c r="B1174" s="6">
        <f>'R.8.5'!G161</f>
        <v>0.44137931034482802</v>
      </c>
    </row>
    <row r="1175" spans="2:2" x14ac:dyDescent="0.25">
      <c r="B1175" s="6">
        <f>'R.8.5'!G162</f>
        <v>0.199395770392749</v>
      </c>
    </row>
    <row r="1176" spans="2:2" x14ac:dyDescent="0.25">
      <c r="B1176" s="6">
        <f>'R.8.5'!G163</f>
        <v>0.25284738041002303</v>
      </c>
    </row>
    <row r="1177" spans="2:2" x14ac:dyDescent="0.25">
      <c r="B1177" s="6">
        <f>'R.8.5'!G164</f>
        <v>0.203629032258065</v>
      </c>
    </row>
    <row r="1178" spans="2:2" x14ac:dyDescent="0.25">
      <c r="B1178" s="6">
        <f>'R.8.5'!G165</f>
        <v>0.17253521126760599</v>
      </c>
    </row>
    <row r="1179" spans="2:2" x14ac:dyDescent="0.25">
      <c r="B1179" s="6">
        <f>'R.8.5'!G166</f>
        <v>0.22309711286089201</v>
      </c>
    </row>
    <row r="1180" spans="2:2" x14ac:dyDescent="0.25">
      <c r="B1180" s="6">
        <f>'R.8.5'!G167</f>
        <v>0.117021276595745</v>
      </c>
    </row>
    <row r="1181" spans="2:2" x14ac:dyDescent="0.25">
      <c r="B1181" s="6">
        <f>'R.8.5'!G168</f>
        <v>0.21771217712177099</v>
      </c>
    </row>
    <row r="1182" spans="2:2" x14ac:dyDescent="0.25">
      <c r="B1182" s="6">
        <f>'R.8.5'!G169</f>
        <v>0.18272425249169399</v>
      </c>
    </row>
    <row r="1183" spans="2:2" x14ac:dyDescent="0.25">
      <c r="B1183" s="6">
        <f>'R.8.5'!G170</f>
        <v>0.40540540540540498</v>
      </c>
    </row>
    <row r="1184" spans="2:2" x14ac:dyDescent="0.25">
      <c r="B1184" s="6">
        <f>'R.8.5'!G171</f>
        <v>0.168115942028985</v>
      </c>
    </row>
    <row r="1185" spans="2:2" x14ac:dyDescent="0.25">
      <c r="B1185" s="6">
        <f>'R.8.5'!G172</f>
        <v>0.17241379310344801</v>
      </c>
    </row>
    <row r="1186" spans="2:2" x14ac:dyDescent="0.25">
      <c r="B1186" s="6">
        <f>'R.8.5'!G173</f>
        <v>0.199052132701422</v>
      </c>
    </row>
    <row r="1187" spans="2:2" x14ac:dyDescent="0.25">
      <c r="B1187" s="6">
        <f>'R.8.5'!G174</f>
        <v>0.164086687306502</v>
      </c>
    </row>
    <row r="1188" spans="2:2" x14ac:dyDescent="0.25">
      <c r="B1188" s="6">
        <f>'R.8.5'!G175</f>
        <v>0.18897637795275599</v>
      </c>
    </row>
    <row r="1189" spans="2:2" x14ac:dyDescent="0.25">
      <c r="B1189" s="6">
        <f>'R.8.5'!G176</f>
        <v>0.213296398891967</v>
      </c>
    </row>
    <row r="1190" spans="2:2" x14ac:dyDescent="0.25">
      <c r="B1190" s="6">
        <f>'R.8.5'!G177</f>
        <v>0.170212765957447</v>
      </c>
    </row>
    <row r="1191" spans="2:2" x14ac:dyDescent="0.25">
      <c r="B1191" s="6">
        <f>'R.8.5'!G178</f>
        <v>0.23223570190641199</v>
      </c>
    </row>
    <row r="1192" spans="2:2" x14ac:dyDescent="0.25">
      <c r="B1192" s="6">
        <f>'R.8.5'!G179</f>
        <v>0.27477477477477502</v>
      </c>
    </row>
    <row r="1193" spans="2:2" x14ac:dyDescent="0.25">
      <c r="B1193" s="6">
        <f>'R.8.5'!G180</f>
        <v>0.13095238095238099</v>
      </c>
    </row>
    <row r="1194" spans="2:2" x14ac:dyDescent="0.25">
      <c r="B1194" s="6">
        <f>'R.8.5'!G181</f>
        <v>0.19921875</v>
      </c>
    </row>
    <row r="1195" spans="2:2" x14ac:dyDescent="0.25">
      <c r="B1195" s="6">
        <f>'R.8.5'!G182</f>
        <v>0.20873786407767</v>
      </c>
    </row>
    <row r="1196" spans="2:2" x14ac:dyDescent="0.25">
      <c r="B1196" s="6">
        <f>'R.8.5'!G183</f>
        <v>0.34513274336283201</v>
      </c>
    </row>
    <row r="1197" spans="2:2" x14ac:dyDescent="0.25">
      <c r="B1197" s="6">
        <f>'R.8.5'!G184</f>
        <v>9.5744680851063801E-2</v>
      </c>
    </row>
    <row r="1198" spans="2:2" x14ac:dyDescent="0.25">
      <c r="B1198" s="6">
        <f>'R.8.5'!G185</f>
        <v>0.19655172413793101</v>
      </c>
    </row>
    <row r="1199" spans="2:2" x14ac:dyDescent="0.25">
      <c r="B1199" s="6">
        <f>'R.8.5'!G186</f>
        <v>0.13556338028168999</v>
      </c>
    </row>
    <row r="1200" spans="2:2" x14ac:dyDescent="0.25">
      <c r="B1200" s="6">
        <f>'R.8.5'!G187</f>
        <v>0.159362549800797</v>
      </c>
    </row>
    <row r="1201" spans="2:2" x14ac:dyDescent="0.25">
      <c r="B1201" s="6">
        <f>'R.8.5'!G188</f>
        <v>0.14059753954305801</v>
      </c>
    </row>
    <row r="1202" spans="2:2" x14ac:dyDescent="0.25">
      <c r="B1202" s="6">
        <f>'R.8.5'!G189</f>
        <v>0.232758620689655</v>
      </c>
    </row>
    <row r="1203" spans="2:2" x14ac:dyDescent="0.25">
      <c r="B1203" s="6">
        <f>'R.8.5'!G190</f>
        <v>0.13380281690140799</v>
      </c>
    </row>
    <row r="1204" spans="2:2" x14ac:dyDescent="0.25">
      <c r="B1204" s="6">
        <f>'R.8.5'!G191</f>
        <v>0.1875</v>
      </c>
    </row>
    <row r="1205" spans="2:2" x14ac:dyDescent="0.25">
      <c r="B1205" s="6">
        <f>'R.8.5'!G192</f>
        <v>0.26470588235294101</v>
      </c>
    </row>
    <row r="1206" spans="2:2" x14ac:dyDescent="0.25">
      <c r="B1206" s="6">
        <f>'R.8.5'!G193</f>
        <v>0.21256038647343001</v>
      </c>
    </row>
    <row r="1207" spans="2:2" x14ac:dyDescent="0.25">
      <c r="B1207" s="6">
        <f>'R.8.5'!G194</f>
        <v>0.29378531073446301</v>
      </c>
    </row>
    <row r="1208" spans="2:2" x14ac:dyDescent="0.25">
      <c r="B1208" s="6">
        <f>'R.8.5'!G195</f>
        <v>0.27647058823529402</v>
      </c>
    </row>
    <row r="1209" spans="2:2" x14ac:dyDescent="0.25">
      <c r="B1209" s="6">
        <f>'R.8.5'!G196</f>
        <v>0.129943502824859</v>
      </c>
    </row>
    <row r="1210" spans="2:2" x14ac:dyDescent="0.25">
      <c r="B1210" s="6">
        <f>'R.8.5'!G197</f>
        <v>0.22388059701492499</v>
      </c>
    </row>
    <row r="1211" spans="2:2" x14ac:dyDescent="0.25">
      <c r="B1211" s="6">
        <f>'R.8.5'!G198</f>
        <v>0.22077922077922099</v>
      </c>
    </row>
    <row r="1212" spans="2:2" x14ac:dyDescent="0.25">
      <c r="B1212" s="6">
        <f>'R.8.5'!G199</f>
        <v>0.11034482758620701</v>
      </c>
    </row>
    <row r="1213" spans="2:2" x14ac:dyDescent="0.25">
      <c r="B1213" s="6">
        <f>'R.8.5'!G200</f>
        <v>0.25465838509316802</v>
      </c>
    </row>
    <row r="1214" spans="2:2" x14ac:dyDescent="0.25">
      <c r="B1214" s="6">
        <f>'R.8.5'!G201</f>
        <v>0.30909090909090903</v>
      </c>
    </row>
    <row r="1215" spans="2:2" x14ac:dyDescent="0.25">
      <c r="B1215" s="6">
        <f>'R.8.5'!G202</f>
        <v>0.16991643454038999</v>
      </c>
    </row>
    <row r="1216" spans="2:2" x14ac:dyDescent="0.25">
      <c r="B1216" s="6">
        <f>'R.8.5'!G203</f>
        <v>0.25512528473804102</v>
      </c>
    </row>
    <row r="1217" spans="2:2" x14ac:dyDescent="0.25">
      <c r="B1217" s="6">
        <f>'R.8.5'!G204</f>
        <v>0.18587360594795499</v>
      </c>
    </row>
    <row r="1218" spans="2:2" x14ac:dyDescent="0.25">
      <c r="B1218" s="6">
        <f>'R.8.5'!G205</f>
        <v>0.25512528473804102</v>
      </c>
    </row>
    <row r="1219" spans="2:2" x14ac:dyDescent="0.25">
      <c r="B1219" s="6">
        <f>'R.8.5'!G206</f>
        <v>0.22953736654804299</v>
      </c>
    </row>
    <row r="1220" spans="2:2" x14ac:dyDescent="0.25">
      <c r="B1220" s="6">
        <f>'R.8.5'!G207</f>
        <v>0.187919463087248</v>
      </c>
    </row>
    <row r="1221" spans="2:2" x14ac:dyDescent="0.25">
      <c r="B1221" s="6">
        <f>'R.8.5'!G208</f>
        <v>0.185858585858586</v>
      </c>
    </row>
    <row r="1222" spans="2:2" x14ac:dyDescent="0.25">
      <c r="B1222" s="6">
        <f>'R.8.5'!G209</f>
        <v>0.42285714285714299</v>
      </c>
    </row>
    <row r="1223" spans="2:2" x14ac:dyDescent="0.25">
      <c r="B1223" s="6">
        <f>'R.8.5'!G210</f>
        <v>0.25284738041002303</v>
      </c>
    </row>
    <row r="1224" spans="2:2" x14ac:dyDescent="0.25">
      <c r="B1224" s="6">
        <f>'R.8.5'!G211</f>
        <v>0.23770491803278701</v>
      </c>
    </row>
    <row r="1225" spans="2:2" x14ac:dyDescent="0.25">
      <c r="B1225" s="6">
        <f>'R.8.5'!G212</f>
        <v>0.40952380952381001</v>
      </c>
    </row>
    <row r="1226" spans="2:2" x14ac:dyDescent="0.25">
      <c r="B1226" s="6">
        <f>'R.8.5'!G213</f>
        <v>0.40952380952381001</v>
      </c>
    </row>
    <row r="1227" spans="2:2" x14ac:dyDescent="0.25">
      <c r="B1227" s="6">
        <f>'R.8.5'!G214</f>
        <v>0.16666666666666699</v>
      </c>
    </row>
    <row r="1228" spans="2:2" x14ac:dyDescent="0.25">
      <c r="B1228" s="6">
        <f>'R.8.5'!G215</f>
        <v>0.213296398891967</v>
      </c>
    </row>
    <row r="1229" spans="2:2" x14ac:dyDescent="0.25">
      <c r="B1229" s="6">
        <f>'R.8.5'!G216</f>
        <v>0.18269230769230799</v>
      </c>
    </row>
    <row r="1230" spans="2:2" x14ac:dyDescent="0.25">
      <c r="B1230" s="6">
        <f>'R.8.5'!G217</f>
        <v>0.19238900634249501</v>
      </c>
    </row>
    <row r="1231" spans="2:2" x14ac:dyDescent="0.25">
      <c r="B1231" s="6">
        <f>'R.8.5'!G218</f>
        <v>0.15706806282722499</v>
      </c>
    </row>
    <row r="1232" spans="2:2" x14ac:dyDescent="0.25">
      <c r="B1232" s="6">
        <f>'R.8.5'!G219</f>
        <v>0.24242424242424199</v>
      </c>
    </row>
    <row r="1233" spans="2:2" x14ac:dyDescent="0.25">
      <c r="B1233" s="6">
        <f>'R.8.5'!G220</f>
        <v>0.15697674418604701</v>
      </c>
    </row>
    <row r="1234" spans="2:2" x14ac:dyDescent="0.25">
      <c r="B1234" s="6">
        <f>'R.8.5'!G221</f>
        <v>0.2</v>
      </c>
    </row>
    <row r="1235" spans="2:2" x14ac:dyDescent="0.25">
      <c r="B1235" s="6">
        <f>'R.8.5'!G222</f>
        <v>0.161739130434783</v>
      </c>
    </row>
    <row r="1236" spans="2:2" x14ac:dyDescent="0.25">
      <c r="B1236" s="6">
        <f>'R.8.5'!G223</f>
        <v>0.25259515570934299</v>
      </c>
    </row>
    <row r="1237" spans="2:2" x14ac:dyDescent="0.25">
      <c r="B1237" s="6">
        <f>'R.8.5'!G224</f>
        <v>0.227621483375959</v>
      </c>
    </row>
    <row r="1238" spans="2:2" x14ac:dyDescent="0.25">
      <c r="B1238" s="6">
        <f>'R.8.5'!G225</f>
        <v>0.168269230769231</v>
      </c>
    </row>
    <row r="1239" spans="2:2" x14ac:dyDescent="0.25">
      <c r="B1239" s="6">
        <f>'R.8.5'!G226</f>
        <v>0.18678160919540199</v>
      </c>
    </row>
    <row r="1240" spans="2:2" x14ac:dyDescent="0.25">
      <c r="B1240" s="6">
        <f>'R.8.5'!G227</f>
        <v>0.206611570247934</v>
      </c>
    </row>
    <row r="1241" spans="2:2" x14ac:dyDescent="0.25">
      <c r="B1241" s="6">
        <f>'R.8.5'!G228</f>
        <v>0.25056947608200503</v>
      </c>
    </row>
    <row r="1242" spans="2:2" x14ac:dyDescent="0.25">
      <c r="B1242" s="6">
        <f>'R.8.5'!G229</f>
        <v>0.25284738041002303</v>
      </c>
    </row>
    <row r="1243" spans="2:2" x14ac:dyDescent="0.25">
      <c r="B1243" s="6">
        <f>'R.8.5'!G230</f>
        <v>0.21577726218097401</v>
      </c>
    </row>
    <row r="1244" spans="2:2" x14ac:dyDescent="0.25">
      <c r="B1244" s="6">
        <f>'R.8.5'!G231</f>
        <v>0.18589743589743599</v>
      </c>
    </row>
    <row r="1245" spans="2:2" x14ac:dyDescent="0.25">
      <c r="B1245" s="6">
        <f>'R.8.5'!G232</f>
        <v>0.22916666666666699</v>
      </c>
    </row>
    <row r="1246" spans="2:2" x14ac:dyDescent="0.25">
      <c r="B1246" s="6">
        <f>'R.8.5'!G233</f>
        <v>0.26859504132231399</v>
      </c>
    </row>
    <row r="1247" spans="2:2" x14ac:dyDescent="0.25">
      <c r="B1247" s="6">
        <f>'R.8.5'!G234</f>
        <v>0.42857142857142899</v>
      </c>
    </row>
    <row r="1248" spans="2:2" x14ac:dyDescent="0.25">
      <c r="B1248" s="6">
        <f>'R.8.5'!G235</f>
        <v>0.30386740331491702</v>
      </c>
    </row>
    <row r="1249" spans="2:2" x14ac:dyDescent="0.25">
      <c r="B1249" s="6">
        <f>'R.8.5'!G236</f>
        <v>0.21153846153846201</v>
      </c>
    </row>
    <row r="1250" spans="2:2" x14ac:dyDescent="0.25">
      <c r="B1250" s="6">
        <f>'R.8.5'!G237</f>
        <v>0.20821917808219201</v>
      </c>
    </row>
    <row r="1251" spans="2:2" x14ac:dyDescent="0.25">
      <c r="B1251" s="6">
        <f>'R.8.5'!G238</f>
        <v>0.19533527696792999</v>
      </c>
    </row>
    <row r="1252" spans="2:2" x14ac:dyDescent="0.25">
      <c r="B1252" s="6">
        <f>'R.8.5'!G239</f>
        <v>0.16541353383458601</v>
      </c>
    </row>
    <row r="1253" spans="2:2" x14ac:dyDescent="0.25">
      <c r="B1253" s="6">
        <f>'R.8.5'!G240</f>
        <v>0.29943502824858798</v>
      </c>
    </row>
    <row r="1254" spans="2:2" x14ac:dyDescent="0.25">
      <c r="B1254" s="6">
        <f>'R.8.5'!G241</f>
        <v>0.16858237547892699</v>
      </c>
    </row>
    <row r="1255" spans="2:2" x14ac:dyDescent="0.25">
      <c r="B1255" s="6">
        <f>'R.8.5'!G242</f>
        <v>0.225274725274725</v>
      </c>
    </row>
    <row r="1256" spans="2:2" x14ac:dyDescent="0.25">
      <c r="B1256" s="6">
        <f>'R.8.5'!G243</f>
        <v>0.113695090439276</v>
      </c>
    </row>
    <row r="1257" spans="2:2" x14ac:dyDescent="0.25">
      <c r="B1257" s="6">
        <f>'R.8.5'!G244</f>
        <v>0.33333333333333298</v>
      </c>
    </row>
    <row r="1258" spans="2:2" x14ac:dyDescent="0.25">
      <c r="B1258" s="6">
        <f>'R.8.5'!G245</f>
        <v>0.180952380952381</v>
      </c>
    </row>
    <row r="1259" spans="2:2" x14ac:dyDescent="0.25">
      <c r="B1259" s="6">
        <f>'R.8.5'!G246</f>
        <v>0.282258064516129</v>
      </c>
    </row>
    <row r="1260" spans="2:2" x14ac:dyDescent="0.25">
      <c r="B1260" s="6">
        <f>'R.8.5'!G247</f>
        <v>0.184729064039409</v>
      </c>
    </row>
    <row r="1261" spans="2:2" x14ac:dyDescent="0.25">
      <c r="B1261" s="6">
        <f>'R.8.5'!G248</f>
        <v>0.16231884057970999</v>
      </c>
    </row>
    <row r="1262" spans="2:2" x14ac:dyDescent="0.25">
      <c r="B1262" s="6">
        <f>'R.8.5'!G249</f>
        <v>0.12871287128712899</v>
      </c>
    </row>
    <row r="1263" spans="2:2" x14ac:dyDescent="0.25">
      <c r="B1263" s="6">
        <f>'R.8.5'!G250</f>
        <v>0.15865384615384601</v>
      </c>
    </row>
    <row r="1264" spans="2:2" x14ac:dyDescent="0.25">
      <c r="B1264" s="6">
        <f>'R.8.5'!G251</f>
        <v>0.163895486935867</v>
      </c>
    </row>
    <row r="1265" spans="2:2" x14ac:dyDescent="0.25">
      <c r="B1265" s="6">
        <f>'R.8.5'!G252</f>
        <v>0.23367697594501699</v>
      </c>
    </row>
    <row r="1266" spans="2:2" x14ac:dyDescent="0.25">
      <c r="B1266" s="6">
        <f>'R.8.5'!G253</f>
        <v>0.12573673870334001</v>
      </c>
    </row>
    <row r="1267" spans="2:2" x14ac:dyDescent="0.25">
      <c r="B1267" s="6">
        <f>'R.8.5'!G254</f>
        <v>0.20889748549323001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55"/>
  <sheetViews>
    <sheetView topLeftCell="A223" workbookViewId="0">
      <selection activeCell="G2" sqref="G2:G255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89</v>
      </c>
      <c r="C2" s="6" t="s">
        <v>2563</v>
      </c>
      <c r="D2" s="6">
        <v>198</v>
      </c>
      <c r="E2" s="6">
        <v>41</v>
      </c>
      <c r="F2" s="6">
        <v>157</v>
      </c>
      <c r="G2" s="6">
        <v>0.20707070707070699</v>
      </c>
    </row>
    <row r="3" spans="1:7" x14ac:dyDescent="0.25">
      <c r="A3" s="6">
        <v>2</v>
      </c>
      <c r="B3" s="6" t="s">
        <v>104</v>
      </c>
      <c r="C3" s="6" t="s">
        <v>2544</v>
      </c>
      <c r="D3" s="6">
        <v>136</v>
      </c>
      <c r="E3" s="6">
        <v>31</v>
      </c>
      <c r="F3" s="6">
        <v>105</v>
      </c>
      <c r="G3" s="6">
        <v>0.22794117647058801</v>
      </c>
    </row>
    <row r="4" spans="1:7" x14ac:dyDescent="0.25">
      <c r="A4" s="6">
        <v>3</v>
      </c>
      <c r="B4" s="6" t="s">
        <v>700</v>
      </c>
      <c r="C4" s="6" t="s">
        <v>2591</v>
      </c>
      <c r="D4" s="6">
        <v>126</v>
      </c>
      <c r="E4" s="6">
        <v>36</v>
      </c>
      <c r="F4" s="6">
        <v>90</v>
      </c>
      <c r="G4" s="6">
        <v>0.28571428571428598</v>
      </c>
    </row>
    <row r="5" spans="1:7" x14ac:dyDescent="0.25">
      <c r="A5" s="6">
        <v>4</v>
      </c>
      <c r="B5" s="6" t="s">
        <v>864</v>
      </c>
      <c r="C5" s="6" t="s">
        <v>2665</v>
      </c>
      <c r="D5" s="6">
        <v>98</v>
      </c>
      <c r="E5" s="6">
        <v>25</v>
      </c>
      <c r="F5" s="6">
        <v>73</v>
      </c>
      <c r="G5" s="6">
        <v>0.25510204081632698</v>
      </c>
    </row>
    <row r="6" spans="1:7" x14ac:dyDescent="0.25">
      <c r="A6" s="6">
        <v>5</v>
      </c>
      <c r="B6" s="6" t="s">
        <v>66</v>
      </c>
      <c r="C6" s="6" t="s">
        <v>1150</v>
      </c>
      <c r="D6" s="6">
        <v>439</v>
      </c>
      <c r="E6" s="6">
        <v>108</v>
      </c>
      <c r="F6" s="6">
        <v>331</v>
      </c>
      <c r="G6" s="6">
        <v>0.246013667425968</v>
      </c>
    </row>
    <row r="7" spans="1:7" x14ac:dyDescent="0.25">
      <c r="A7" s="6">
        <v>6</v>
      </c>
      <c r="B7" s="6" t="s">
        <v>1056</v>
      </c>
      <c r="C7" s="6" t="s">
        <v>1150</v>
      </c>
      <c r="D7" s="6">
        <v>409</v>
      </c>
      <c r="E7" s="6">
        <v>83</v>
      </c>
      <c r="F7" s="6">
        <v>326</v>
      </c>
      <c r="G7" s="6">
        <v>0.20293398533007301</v>
      </c>
    </row>
    <row r="8" spans="1:7" x14ac:dyDescent="0.25">
      <c r="A8" s="6">
        <v>7</v>
      </c>
      <c r="B8" s="6" t="s">
        <v>131</v>
      </c>
      <c r="C8" s="6" t="s">
        <v>2558</v>
      </c>
      <c r="D8" s="6">
        <v>205</v>
      </c>
      <c r="E8" s="6">
        <v>57</v>
      </c>
      <c r="F8" s="6">
        <v>148</v>
      </c>
      <c r="G8" s="6">
        <v>0.27804878048780501</v>
      </c>
    </row>
    <row r="9" spans="1:7" x14ac:dyDescent="0.25">
      <c r="A9" s="6">
        <v>8</v>
      </c>
      <c r="B9" s="6" t="s">
        <v>1170</v>
      </c>
      <c r="C9" s="6" t="s">
        <v>2673</v>
      </c>
      <c r="D9" s="6">
        <v>120</v>
      </c>
      <c r="E9" s="6">
        <v>26</v>
      </c>
      <c r="F9" s="6">
        <v>94</v>
      </c>
      <c r="G9" s="6">
        <v>0.21666666666666701</v>
      </c>
    </row>
    <row r="10" spans="1:7" x14ac:dyDescent="0.25">
      <c r="A10" s="6">
        <v>9</v>
      </c>
      <c r="B10" s="6" t="s">
        <v>1033</v>
      </c>
      <c r="C10" s="6" t="s">
        <v>2583</v>
      </c>
      <c r="D10" s="6">
        <v>178</v>
      </c>
      <c r="E10" s="6">
        <v>30</v>
      </c>
      <c r="F10" s="6">
        <v>148</v>
      </c>
      <c r="G10" s="6">
        <v>0.16853932584269701</v>
      </c>
    </row>
    <row r="11" spans="1:7" x14ac:dyDescent="0.25">
      <c r="A11" s="6">
        <v>10</v>
      </c>
      <c r="B11" s="6" t="s">
        <v>1105</v>
      </c>
      <c r="C11" s="6" t="s">
        <v>1150</v>
      </c>
      <c r="D11" s="6">
        <v>562</v>
      </c>
      <c r="E11" s="6">
        <v>145</v>
      </c>
      <c r="F11" s="6">
        <v>417</v>
      </c>
      <c r="G11" s="6">
        <v>0.25800711743772198</v>
      </c>
    </row>
    <row r="12" spans="1:7" x14ac:dyDescent="0.25">
      <c r="A12" s="6">
        <v>11</v>
      </c>
      <c r="B12" s="6" t="s">
        <v>707</v>
      </c>
      <c r="C12" s="6" t="s">
        <v>1150</v>
      </c>
      <c r="D12" s="6">
        <v>393</v>
      </c>
      <c r="E12" s="6">
        <v>84</v>
      </c>
      <c r="F12" s="6">
        <v>309</v>
      </c>
      <c r="G12" s="6">
        <v>0.213740458015267</v>
      </c>
    </row>
    <row r="13" spans="1:7" x14ac:dyDescent="0.25">
      <c r="A13" s="6">
        <v>12</v>
      </c>
      <c r="B13" s="6" t="s">
        <v>578</v>
      </c>
      <c r="C13" s="6" t="s">
        <v>1150</v>
      </c>
      <c r="D13" s="6">
        <v>424</v>
      </c>
      <c r="E13" s="6">
        <v>113</v>
      </c>
      <c r="F13" s="6">
        <v>311</v>
      </c>
      <c r="G13" s="6">
        <v>0.26650943396226401</v>
      </c>
    </row>
    <row r="14" spans="1:7" x14ac:dyDescent="0.25">
      <c r="A14" s="6">
        <v>13</v>
      </c>
      <c r="B14" s="6" t="s">
        <v>545</v>
      </c>
      <c r="C14" s="6" t="s">
        <v>1150</v>
      </c>
      <c r="D14" s="6">
        <v>344</v>
      </c>
      <c r="E14" s="6">
        <v>72</v>
      </c>
      <c r="F14" s="6">
        <v>272</v>
      </c>
      <c r="G14" s="6">
        <v>0.209302325581395</v>
      </c>
    </row>
    <row r="15" spans="1:7" x14ac:dyDescent="0.25">
      <c r="A15" s="6">
        <v>14</v>
      </c>
      <c r="B15" s="6" t="s">
        <v>1250</v>
      </c>
      <c r="C15" s="6" t="s">
        <v>1150</v>
      </c>
      <c r="D15" s="6">
        <v>438</v>
      </c>
      <c r="E15" s="6">
        <v>103</v>
      </c>
      <c r="F15" s="6">
        <v>335</v>
      </c>
      <c r="G15" s="6">
        <v>0.23515981735159799</v>
      </c>
    </row>
    <row r="16" spans="1:7" x14ac:dyDescent="0.25">
      <c r="A16" s="6">
        <v>15</v>
      </c>
      <c r="B16" s="6" t="s">
        <v>1054</v>
      </c>
      <c r="C16" s="6" t="s">
        <v>1150</v>
      </c>
      <c r="D16" s="6">
        <v>315</v>
      </c>
      <c r="E16" s="6">
        <v>160</v>
      </c>
      <c r="F16" s="6">
        <v>155</v>
      </c>
      <c r="G16" s="6">
        <v>0.50793650793650802</v>
      </c>
    </row>
    <row r="17" spans="1:7" x14ac:dyDescent="0.25">
      <c r="A17" s="6">
        <v>16</v>
      </c>
      <c r="B17" s="6" t="s">
        <v>1152</v>
      </c>
      <c r="C17" s="6" t="s">
        <v>2601</v>
      </c>
      <c r="D17" s="6">
        <v>92</v>
      </c>
      <c r="E17" s="6">
        <v>17</v>
      </c>
      <c r="F17" s="6">
        <v>75</v>
      </c>
      <c r="G17" s="6">
        <v>0.184782608695652</v>
      </c>
    </row>
    <row r="18" spans="1:7" x14ac:dyDescent="0.25">
      <c r="A18" s="6">
        <v>17</v>
      </c>
      <c r="B18" s="6" t="s">
        <v>32</v>
      </c>
      <c r="C18" s="6" t="s">
        <v>1150</v>
      </c>
      <c r="D18" s="6">
        <v>353</v>
      </c>
      <c r="E18" s="6">
        <v>72</v>
      </c>
      <c r="F18" s="6">
        <v>281</v>
      </c>
      <c r="G18" s="6">
        <v>0.20396600566572201</v>
      </c>
    </row>
    <row r="19" spans="1:7" x14ac:dyDescent="0.25">
      <c r="A19" s="6">
        <v>18</v>
      </c>
      <c r="B19" s="6" t="s">
        <v>1073</v>
      </c>
      <c r="C19" s="6" t="s">
        <v>2673</v>
      </c>
      <c r="D19" s="6">
        <v>120</v>
      </c>
      <c r="E19" s="6">
        <v>15</v>
      </c>
      <c r="F19" s="6">
        <v>105</v>
      </c>
      <c r="G19" s="6">
        <v>0.125</v>
      </c>
    </row>
    <row r="20" spans="1:7" x14ac:dyDescent="0.25">
      <c r="A20" s="6">
        <v>19</v>
      </c>
      <c r="B20" s="6" t="s">
        <v>126</v>
      </c>
      <c r="C20" s="6" t="s">
        <v>1150</v>
      </c>
      <c r="D20" s="6">
        <v>391</v>
      </c>
      <c r="E20" s="6">
        <v>88</v>
      </c>
      <c r="F20" s="6">
        <v>303</v>
      </c>
      <c r="G20" s="6">
        <v>0.22506393861892601</v>
      </c>
    </row>
    <row r="21" spans="1:7" x14ac:dyDescent="0.25">
      <c r="A21" s="6">
        <v>20</v>
      </c>
      <c r="B21" s="6" t="s">
        <v>233</v>
      </c>
      <c r="C21" s="6" t="s">
        <v>1150</v>
      </c>
      <c r="D21" s="6">
        <v>317</v>
      </c>
      <c r="E21" s="6">
        <v>68</v>
      </c>
      <c r="F21" s="6">
        <v>249</v>
      </c>
      <c r="G21" s="6">
        <v>0.214511041009464</v>
      </c>
    </row>
    <row r="22" spans="1:7" x14ac:dyDescent="0.25">
      <c r="A22" s="6">
        <v>21</v>
      </c>
      <c r="B22" s="6" t="s">
        <v>422</v>
      </c>
      <c r="C22" s="6" t="s">
        <v>1150</v>
      </c>
      <c r="D22" s="6">
        <v>387</v>
      </c>
      <c r="E22" s="6">
        <v>43</v>
      </c>
      <c r="F22" s="6">
        <v>344</v>
      </c>
      <c r="G22" s="6">
        <v>0.11111111111111099</v>
      </c>
    </row>
    <row r="23" spans="1:7" x14ac:dyDescent="0.25">
      <c r="A23" s="6">
        <v>22</v>
      </c>
      <c r="B23" s="6" t="s">
        <v>811</v>
      </c>
      <c r="C23" s="6" t="s">
        <v>2654</v>
      </c>
      <c r="D23" s="6">
        <v>200</v>
      </c>
      <c r="E23" s="6">
        <v>64</v>
      </c>
      <c r="F23" s="6">
        <v>136</v>
      </c>
      <c r="G23" s="6">
        <v>0.32</v>
      </c>
    </row>
    <row r="24" spans="1:7" x14ac:dyDescent="0.25">
      <c r="A24" s="6">
        <v>23</v>
      </c>
      <c r="B24" s="6" t="s">
        <v>66</v>
      </c>
      <c r="C24" s="6" t="s">
        <v>1150</v>
      </c>
      <c r="D24" s="6">
        <v>439</v>
      </c>
      <c r="E24" s="6">
        <v>112</v>
      </c>
      <c r="F24" s="6">
        <v>327</v>
      </c>
      <c r="G24" s="6">
        <v>0.25512528473804102</v>
      </c>
    </row>
    <row r="25" spans="1:7" x14ac:dyDescent="0.25">
      <c r="A25" s="6">
        <v>24</v>
      </c>
      <c r="B25" s="6" t="s">
        <v>645</v>
      </c>
      <c r="C25" s="6" t="s">
        <v>1150</v>
      </c>
      <c r="D25" s="6">
        <v>261</v>
      </c>
      <c r="E25" s="6">
        <v>52</v>
      </c>
      <c r="F25" s="6">
        <v>209</v>
      </c>
      <c r="G25" s="6">
        <v>0.199233716475096</v>
      </c>
    </row>
    <row r="26" spans="1:7" x14ac:dyDescent="0.25">
      <c r="A26" s="6">
        <v>25</v>
      </c>
      <c r="B26" s="6" t="s">
        <v>333</v>
      </c>
      <c r="C26" s="6" t="s">
        <v>2616</v>
      </c>
      <c r="D26" s="6">
        <v>220</v>
      </c>
      <c r="E26" s="6">
        <v>58</v>
      </c>
      <c r="F26" s="6">
        <v>162</v>
      </c>
      <c r="G26" s="6">
        <v>0.263636363636364</v>
      </c>
    </row>
    <row r="27" spans="1:7" x14ac:dyDescent="0.25">
      <c r="A27" s="6">
        <v>26</v>
      </c>
      <c r="B27" s="6" t="s">
        <v>922</v>
      </c>
      <c r="C27" s="6" t="s">
        <v>2585</v>
      </c>
      <c r="D27" s="6">
        <v>90</v>
      </c>
      <c r="E27" s="6">
        <v>19</v>
      </c>
      <c r="F27" s="6">
        <v>71</v>
      </c>
      <c r="G27" s="6">
        <v>0.211111111111111</v>
      </c>
    </row>
    <row r="28" spans="1:7" x14ac:dyDescent="0.25">
      <c r="A28" s="6">
        <v>27</v>
      </c>
      <c r="B28" s="6" t="s">
        <v>899</v>
      </c>
      <c r="C28" s="6" t="s">
        <v>1150</v>
      </c>
      <c r="D28" s="6">
        <v>321</v>
      </c>
      <c r="E28" s="6">
        <v>83</v>
      </c>
      <c r="F28" s="6">
        <v>238</v>
      </c>
      <c r="G28" s="6">
        <v>0.258566978193146</v>
      </c>
    </row>
    <row r="29" spans="1:7" x14ac:dyDescent="0.25">
      <c r="A29" s="6">
        <v>28</v>
      </c>
      <c r="B29" s="6" t="s">
        <v>396</v>
      </c>
      <c r="C29" s="6" t="s">
        <v>2563</v>
      </c>
      <c r="D29" s="6">
        <v>198</v>
      </c>
      <c r="E29" s="6">
        <v>33</v>
      </c>
      <c r="F29" s="6">
        <v>165</v>
      </c>
      <c r="G29" s="6">
        <v>0.16666666666666699</v>
      </c>
    </row>
    <row r="30" spans="1:7" x14ac:dyDescent="0.25">
      <c r="A30" s="6">
        <v>29</v>
      </c>
      <c r="B30" s="6" t="s">
        <v>205</v>
      </c>
      <c r="C30" s="6" t="s">
        <v>2565</v>
      </c>
      <c r="D30" s="6">
        <v>101</v>
      </c>
      <c r="E30" s="6">
        <v>20</v>
      </c>
      <c r="F30" s="6">
        <v>81</v>
      </c>
      <c r="G30" s="6">
        <v>0.198019801980198</v>
      </c>
    </row>
    <row r="31" spans="1:7" x14ac:dyDescent="0.25">
      <c r="A31" s="6">
        <v>30</v>
      </c>
      <c r="B31" s="6" t="s">
        <v>1135</v>
      </c>
      <c r="C31" s="6" t="s">
        <v>2571</v>
      </c>
      <c r="D31" s="6">
        <v>203</v>
      </c>
      <c r="E31" s="6">
        <v>31</v>
      </c>
      <c r="F31" s="6">
        <v>172</v>
      </c>
      <c r="G31" s="6">
        <v>0.152709359605911</v>
      </c>
    </row>
    <row r="32" spans="1:7" x14ac:dyDescent="0.25">
      <c r="A32" s="6">
        <v>31</v>
      </c>
      <c r="B32" s="6" t="s">
        <v>849</v>
      </c>
      <c r="C32" s="6" t="s">
        <v>1150</v>
      </c>
      <c r="D32" s="6">
        <v>420</v>
      </c>
      <c r="E32" s="6">
        <v>103</v>
      </c>
      <c r="F32" s="6">
        <v>317</v>
      </c>
      <c r="G32" s="6">
        <v>0.24523809523809501</v>
      </c>
    </row>
    <row r="33" spans="1:7" x14ac:dyDescent="0.25">
      <c r="A33" s="6">
        <v>32</v>
      </c>
      <c r="B33" s="6" t="s">
        <v>389</v>
      </c>
      <c r="C33" s="6" t="s">
        <v>2617</v>
      </c>
      <c r="D33" s="6">
        <v>182</v>
      </c>
      <c r="E33" s="6">
        <v>41</v>
      </c>
      <c r="F33" s="6">
        <v>141</v>
      </c>
      <c r="G33" s="6">
        <v>0.225274725274725</v>
      </c>
    </row>
    <row r="34" spans="1:7" x14ac:dyDescent="0.25">
      <c r="A34" s="6">
        <v>33</v>
      </c>
      <c r="B34" s="6" t="s">
        <v>797</v>
      </c>
      <c r="C34" s="6" t="s">
        <v>1150</v>
      </c>
      <c r="D34" s="6">
        <v>664</v>
      </c>
      <c r="E34" s="6">
        <v>260</v>
      </c>
      <c r="F34" s="6">
        <v>404</v>
      </c>
      <c r="G34" s="6">
        <v>0.391566265060241</v>
      </c>
    </row>
    <row r="35" spans="1:7" x14ac:dyDescent="0.25">
      <c r="A35" s="6">
        <v>34</v>
      </c>
      <c r="B35" s="6" t="s">
        <v>770</v>
      </c>
      <c r="C35" s="6" t="s">
        <v>1150</v>
      </c>
      <c r="D35" s="6">
        <v>503</v>
      </c>
      <c r="E35" s="6">
        <v>110</v>
      </c>
      <c r="F35" s="6">
        <v>393</v>
      </c>
      <c r="G35" s="6">
        <v>0.218687872763419</v>
      </c>
    </row>
    <row r="36" spans="1:7" x14ac:dyDescent="0.25">
      <c r="A36" s="6">
        <v>35</v>
      </c>
      <c r="B36" s="6" t="s">
        <v>1240</v>
      </c>
      <c r="C36" s="6" t="s">
        <v>1150</v>
      </c>
      <c r="D36" s="6">
        <v>575</v>
      </c>
      <c r="E36" s="6">
        <v>93</v>
      </c>
      <c r="F36" s="6">
        <v>482</v>
      </c>
      <c r="G36" s="6">
        <v>0.161739130434783</v>
      </c>
    </row>
    <row r="37" spans="1:7" x14ac:dyDescent="0.25">
      <c r="A37" s="6">
        <v>36</v>
      </c>
      <c r="B37" s="6" t="s">
        <v>1021</v>
      </c>
      <c r="C37" s="6" t="s">
        <v>1150</v>
      </c>
      <c r="D37" s="6">
        <v>397</v>
      </c>
      <c r="E37" s="6">
        <v>84</v>
      </c>
      <c r="F37" s="6">
        <v>313</v>
      </c>
      <c r="G37" s="6">
        <v>0.21158690176322401</v>
      </c>
    </row>
    <row r="38" spans="1:7" x14ac:dyDescent="0.25">
      <c r="A38" s="6">
        <v>37</v>
      </c>
      <c r="B38" s="6" t="s">
        <v>682</v>
      </c>
      <c r="C38" s="6" t="s">
        <v>2547</v>
      </c>
      <c r="D38" s="6">
        <v>254</v>
      </c>
      <c r="E38" s="6">
        <v>49</v>
      </c>
      <c r="F38" s="6">
        <v>205</v>
      </c>
      <c r="G38" s="6">
        <v>0.192913385826772</v>
      </c>
    </row>
    <row r="39" spans="1:7" x14ac:dyDescent="0.25">
      <c r="A39" s="6">
        <v>38</v>
      </c>
      <c r="B39" s="6" t="s">
        <v>83</v>
      </c>
      <c r="C39" s="6" t="s">
        <v>2652</v>
      </c>
      <c r="D39" s="6">
        <v>191</v>
      </c>
      <c r="E39" s="6">
        <v>33</v>
      </c>
      <c r="F39" s="6">
        <v>158</v>
      </c>
      <c r="G39" s="6">
        <v>0.17277486910994799</v>
      </c>
    </row>
    <row r="40" spans="1:7" x14ac:dyDescent="0.25">
      <c r="A40" s="6">
        <v>39</v>
      </c>
      <c r="B40" s="6" t="s">
        <v>1189</v>
      </c>
      <c r="C40" s="6" t="s">
        <v>2545</v>
      </c>
      <c r="D40" s="6">
        <v>100</v>
      </c>
      <c r="E40" s="6">
        <v>15</v>
      </c>
      <c r="F40" s="6">
        <v>85</v>
      </c>
      <c r="G40" s="6">
        <v>0.15</v>
      </c>
    </row>
    <row r="41" spans="1:7" x14ac:dyDescent="0.25">
      <c r="A41" s="6">
        <v>40</v>
      </c>
      <c r="B41" s="6" t="s">
        <v>613</v>
      </c>
      <c r="C41" s="6" t="s">
        <v>2557</v>
      </c>
      <c r="D41" s="6">
        <v>137</v>
      </c>
      <c r="E41" s="6">
        <v>21</v>
      </c>
      <c r="F41" s="6">
        <v>116</v>
      </c>
      <c r="G41" s="6">
        <v>0.153284671532847</v>
      </c>
    </row>
    <row r="42" spans="1:7" x14ac:dyDescent="0.25">
      <c r="A42" s="6">
        <v>41</v>
      </c>
      <c r="B42" s="6" t="s">
        <v>704</v>
      </c>
      <c r="C42" s="6" t="s">
        <v>2693</v>
      </c>
      <c r="D42" s="6">
        <v>230</v>
      </c>
      <c r="E42" s="6">
        <v>73</v>
      </c>
      <c r="F42" s="6">
        <v>157</v>
      </c>
      <c r="G42" s="6">
        <v>0.31739130434782598</v>
      </c>
    </row>
    <row r="43" spans="1:7" x14ac:dyDescent="0.25">
      <c r="A43" s="6">
        <v>42</v>
      </c>
      <c r="B43" s="6" t="s">
        <v>1029</v>
      </c>
      <c r="C43" s="6" t="s">
        <v>1150</v>
      </c>
      <c r="D43" s="6">
        <v>334</v>
      </c>
      <c r="E43" s="6">
        <v>58</v>
      </c>
      <c r="F43" s="6">
        <v>276</v>
      </c>
      <c r="G43" s="6">
        <v>0.17365269461077801</v>
      </c>
    </row>
    <row r="44" spans="1:7" x14ac:dyDescent="0.25">
      <c r="A44" s="6">
        <v>43</v>
      </c>
      <c r="B44" s="6" t="s">
        <v>220</v>
      </c>
      <c r="C44" s="6" t="s">
        <v>2585</v>
      </c>
      <c r="D44" s="6">
        <v>90</v>
      </c>
      <c r="E44" s="6">
        <v>8</v>
      </c>
      <c r="F44" s="6">
        <v>82</v>
      </c>
      <c r="G44" s="6">
        <v>8.8888888888888906E-2</v>
      </c>
    </row>
    <row r="45" spans="1:7" x14ac:dyDescent="0.25">
      <c r="A45" s="6">
        <v>44</v>
      </c>
      <c r="B45" s="6" t="s">
        <v>342</v>
      </c>
      <c r="C45" s="6" t="s">
        <v>1150</v>
      </c>
      <c r="D45" s="6">
        <v>302</v>
      </c>
      <c r="E45" s="6">
        <v>62</v>
      </c>
      <c r="F45" s="6">
        <v>240</v>
      </c>
      <c r="G45" s="6">
        <v>0.205298013245033</v>
      </c>
    </row>
    <row r="46" spans="1:7" x14ac:dyDescent="0.25">
      <c r="A46" s="6">
        <v>45</v>
      </c>
      <c r="B46" s="6" t="s">
        <v>1104</v>
      </c>
      <c r="C46" s="6" t="s">
        <v>2601</v>
      </c>
      <c r="D46" s="6">
        <v>92</v>
      </c>
      <c r="E46" s="6">
        <v>28</v>
      </c>
      <c r="F46" s="6">
        <v>64</v>
      </c>
      <c r="G46" s="6">
        <v>0.30434782608695699</v>
      </c>
    </row>
    <row r="47" spans="1:7" x14ac:dyDescent="0.25">
      <c r="A47" s="6">
        <v>46</v>
      </c>
      <c r="B47" s="6" t="s">
        <v>746</v>
      </c>
      <c r="C47" s="6" t="s">
        <v>2591</v>
      </c>
      <c r="D47" s="6">
        <v>126</v>
      </c>
      <c r="E47" s="6">
        <v>27</v>
      </c>
      <c r="F47" s="6">
        <v>99</v>
      </c>
      <c r="G47" s="6">
        <v>0.214285714285714</v>
      </c>
    </row>
    <row r="48" spans="1:7" x14ac:dyDescent="0.25">
      <c r="A48" s="6">
        <v>47</v>
      </c>
      <c r="B48" s="6" t="s">
        <v>1085</v>
      </c>
      <c r="C48" s="6" t="s">
        <v>1150</v>
      </c>
      <c r="D48" s="6">
        <v>550</v>
      </c>
      <c r="E48" s="6">
        <v>111</v>
      </c>
      <c r="F48" s="6">
        <v>439</v>
      </c>
      <c r="G48" s="6">
        <v>0.20181818181818201</v>
      </c>
    </row>
    <row r="49" spans="1:7" x14ac:dyDescent="0.25">
      <c r="A49" s="6">
        <v>48</v>
      </c>
      <c r="B49" s="6" t="s">
        <v>921</v>
      </c>
      <c r="C49" s="6" t="s">
        <v>1150</v>
      </c>
      <c r="D49" s="6">
        <v>420</v>
      </c>
      <c r="E49" s="6">
        <v>101</v>
      </c>
      <c r="F49" s="6">
        <v>319</v>
      </c>
      <c r="G49" s="6">
        <v>0.24047619047619001</v>
      </c>
    </row>
    <row r="50" spans="1:7" x14ac:dyDescent="0.25">
      <c r="A50" s="6">
        <v>49</v>
      </c>
      <c r="B50" s="6" t="s">
        <v>1238</v>
      </c>
      <c r="C50" s="6" t="s">
        <v>2698</v>
      </c>
      <c r="D50" s="6">
        <v>168</v>
      </c>
      <c r="E50" s="6">
        <v>35</v>
      </c>
      <c r="F50" s="6">
        <v>133</v>
      </c>
      <c r="G50" s="6">
        <v>0.20833333333333301</v>
      </c>
    </row>
    <row r="51" spans="1:7" x14ac:dyDescent="0.25">
      <c r="A51" s="6">
        <v>50</v>
      </c>
      <c r="B51" s="6" t="s">
        <v>1107</v>
      </c>
      <c r="C51" s="6" t="s">
        <v>2658</v>
      </c>
      <c r="D51" s="6">
        <v>237</v>
      </c>
      <c r="E51" s="6">
        <v>65</v>
      </c>
      <c r="F51" s="6">
        <v>172</v>
      </c>
      <c r="G51" s="6">
        <v>0.27426160337552702</v>
      </c>
    </row>
    <row r="52" spans="1:7" x14ac:dyDescent="0.25">
      <c r="A52" s="6">
        <v>51</v>
      </c>
      <c r="B52" s="6" t="s">
        <v>685</v>
      </c>
      <c r="C52" s="6" t="s">
        <v>2568</v>
      </c>
      <c r="D52" s="6">
        <v>158</v>
      </c>
      <c r="E52" s="6">
        <v>30</v>
      </c>
      <c r="F52" s="6">
        <v>128</v>
      </c>
      <c r="G52" s="6">
        <v>0.189873417721519</v>
      </c>
    </row>
    <row r="53" spans="1:7" x14ac:dyDescent="0.25">
      <c r="A53" s="6">
        <v>52</v>
      </c>
      <c r="B53" s="6" t="s">
        <v>834</v>
      </c>
      <c r="C53" s="6" t="s">
        <v>1150</v>
      </c>
      <c r="D53" s="6">
        <v>569</v>
      </c>
      <c r="E53" s="6">
        <v>80</v>
      </c>
      <c r="F53" s="6">
        <v>489</v>
      </c>
      <c r="G53" s="6">
        <v>0.14059753954305801</v>
      </c>
    </row>
    <row r="54" spans="1:7" x14ac:dyDescent="0.25">
      <c r="A54" s="6">
        <v>53</v>
      </c>
      <c r="B54" s="6" t="s">
        <v>878</v>
      </c>
      <c r="C54" s="6" t="s">
        <v>1150</v>
      </c>
      <c r="D54" s="6">
        <v>443</v>
      </c>
      <c r="E54" s="6">
        <v>125</v>
      </c>
      <c r="F54" s="6">
        <v>318</v>
      </c>
      <c r="G54" s="6">
        <v>0.28216704288939098</v>
      </c>
    </row>
    <row r="55" spans="1:7" x14ac:dyDescent="0.25">
      <c r="A55" s="6">
        <v>54</v>
      </c>
      <c r="B55" s="6" t="s">
        <v>1204</v>
      </c>
      <c r="C55" s="6" t="s">
        <v>2583</v>
      </c>
      <c r="D55" s="6">
        <v>178</v>
      </c>
      <c r="E55" s="6">
        <v>10</v>
      </c>
      <c r="F55" s="6">
        <v>168</v>
      </c>
      <c r="G55" s="6">
        <v>5.6179775280898903E-2</v>
      </c>
    </row>
    <row r="56" spans="1:7" x14ac:dyDescent="0.25">
      <c r="A56" s="6">
        <v>55</v>
      </c>
      <c r="B56" s="6" t="s">
        <v>625</v>
      </c>
      <c r="C56" s="6" t="s">
        <v>2579</v>
      </c>
      <c r="D56" s="6">
        <v>147</v>
      </c>
      <c r="E56" s="6">
        <v>40</v>
      </c>
      <c r="F56" s="6">
        <v>107</v>
      </c>
      <c r="G56" s="6">
        <v>0.27210884353741499</v>
      </c>
    </row>
    <row r="57" spans="1:7" x14ac:dyDescent="0.25">
      <c r="A57" s="6">
        <v>56</v>
      </c>
      <c r="B57" s="6" t="s">
        <v>977</v>
      </c>
      <c r="C57" s="6" t="s">
        <v>1150</v>
      </c>
      <c r="D57" s="6">
        <v>343</v>
      </c>
      <c r="E57" s="6">
        <v>63</v>
      </c>
      <c r="F57" s="6">
        <v>280</v>
      </c>
      <c r="G57" s="6">
        <v>0.183673469387755</v>
      </c>
    </row>
    <row r="58" spans="1:7" x14ac:dyDescent="0.25">
      <c r="A58" s="6">
        <v>57</v>
      </c>
      <c r="B58" s="6" t="s">
        <v>216</v>
      </c>
      <c r="C58" s="6" t="s">
        <v>1150</v>
      </c>
      <c r="D58" s="6">
        <v>279</v>
      </c>
      <c r="E58" s="6">
        <v>73</v>
      </c>
      <c r="F58" s="6">
        <v>206</v>
      </c>
      <c r="G58" s="6">
        <v>0.26164874551971301</v>
      </c>
    </row>
    <row r="59" spans="1:7" x14ac:dyDescent="0.25">
      <c r="A59" s="6">
        <v>58</v>
      </c>
      <c r="B59" s="6" t="s">
        <v>678</v>
      </c>
      <c r="C59" s="6" t="s">
        <v>2697</v>
      </c>
      <c r="D59" s="6">
        <v>102</v>
      </c>
      <c r="E59" s="6">
        <v>14</v>
      </c>
      <c r="F59" s="6">
        <v>88</v>
      </c>
      <c r="G59" s="6">
        <v>0.13725490196078399</v>
      </c>
    </row>
    <row r="60" spans="1:7" x14ac:dyDescent="0.25">
      <c r="A60" s="6">
        <v>59</v>
      </c>
      <c r="B60" s="6" t="s">
        <v>427</v>
      </c>
      <c r="C60" s="6" t="s">
        <v>2547</v>
      </c>
      <c r="D60" s="6">
        <v>254</v>
      </c>
      <c r="E60" s="6">
        <v>64</v>
      </c>
      <c r="F60" s="6">
        <v>190</v>
      </c>
      <c r="G60" s="6">
        <v>0.25196850393700798</v>
      </c>
    </row>
    <row r="61" spans="1:7" x14ac:dyDescent="0.25">
      <c r="A61" s="6">
        <v>60</v>
      </c>
      <c r="B61" s="6" t="s">
        <v>186</v>
      </c>
      <c r="C61" s="6" t="s">
        <v>2583</v>
      </c>
      <c r="D61" s="6">
        <v>178</v>
      </c>
      <c r="E61" s="6">
        <v>31</v>
      </c>
      <c r="F61" s="6">
        <v>147</v>
      </c>
      <c r="G61" s="6">
        <v>0.174157303370787</v>
      </c>
    </row>
    <row r="62" spans="1:7" x14ac:dyDescent="0.25">
      <c r="A62" s="6">
        <v>61</v>
      </c>
      <c r="B62" s="6" t="s">
        <v>387</v>
      </c>
      <c r="C62" s="6" t="s">
        <v>1150</v>
      </c>
      <c r="D62" s="6">
        <v>434</v>
      </c>
      <c r="E62" s="6">
        <v>82</v>
      </c>
      <c r="F62" s="6">
        <v>352</v>
      </c>
      <c r="G62" s="6">
        <v>0.18894009216589899</v>
      </c>
    </row>
    <row r="63" spans="1:7" x14ac:dyDescent="0.25">
      <c r="A63" s="6">
        <v>62</v>
      </c>
      <c r="B63" s="6" t="s">
        <v>642</v>
      </c>
      <c r="C63" s="6" t="s">
        <v>2548</v>
      </c>
      <c r="D63" s="6">
        <v>177</v>
      </c>
      <c r="E63" s="6">
        <v>52</v>
      </c>
      <c r="F63" s="6">
        <v>125</v>
      </c>
      <c r="G63" s="6">
        <v>0.29378531073446301</v>
      </c>
    </row>
    <row r="64" spans="1:7" x14ac:dyDescent="0.25">
      <c r="A64" s="6">
        <v>63</v>
      </c>
      <c r="B64" s="6" t="s">
        <v>1052</v>
      </c>
      <c r="C64" s="6" t="s">
        <v>1150</v>
      </c>
      <c r="D64" s="6">
        <v>266</v>
      </c>
      <c r="E64" s="6">
        <v>62</v>
      </c>
      <c r="F64" s="6">
        <v>204</v>
      </c>
      <c r="G64" s="6">
        <v>0.233082706766917</v>
      </c>
    </row>
    <row r="65" spans="1:7" x14ac:dyDescent="0.25">
      <c r="A65" s="6">
        <v>64</v>
      </c>
      <c r="B65" s="6" t="s">
        <v>618</v>
      </c>
      <c r="C65" s="6" t="s">
        <v>1150</v>
      </c>
      <c r="D65" s="6">
        <v>311</v>
      </c>
      <c r="E65" s="6">
        <v>40</v>
      </c>
      <c r="F65" s="6">
        <v>271</v>
      </c>
      <c r="G65" s="6">
        <v>0.12861736334405099</v>
      </c>
    </row>
    <row r="66" spans="1:7" x14ac:dyDescent="0.25">
      <c r="A66" s="6">
        <v>65</v>
      </c>
      <c r="B66" s="6" t="s">
        <v>1231</v>
      </c>
      <c r="C66" s="6" t="s">
        <v>1150</v>
      </c>
      <c r="D66" s="6">
        <v>259</v>
      </c>
      <c r="E66" s="6">
        <v>52</v>
      </c>
      <c r="F66" s="6">
        <v>207</v>
      </c>
      <c r="G66" s="6">
        <v>0.20077220077220101</v>
      </c>
    </row>
    <row r="67" spans="1:7" x14ac:dyDescent="0.25">
      <c r="A67" s="6">
        <v>66</v>
      </c>
      <c r="B67" s="6" t="s">
        <v>66</v>
      </c>
      <c r="C67" s="6" t="s">
        <v>1150</v>
      </c>
      <c r="D67" s="6">
        <v>439</v>
      </c>
      <c r="E67" s="6">
        <v>111</v>
      </c>
      <c r="F67" s="6">
        <v>328</v>
      </c>
      <c r="G67" s="6">
        <v>0.25284738041002303</v>
      </c>
    </row>
    <row r="68" spans="1:7" x14ac:dyDescent="0.25">
      <c r="A68" s="6">
        <v>67</v>
      </c>
      <c r="B68" s="6" t="s">
        <v>928</v>
      </c>
      <c r="C68" s="6" t="s">
        <v>1150</v>
      </c>
      <c r="D68" s="6">
        <v>319</v>
      </c>
      <c r="E68" s="6">
        <v>61</v>
      </c>
      <c r="F68" s="6">
        <v>258</v>
      </c>
      <c r="G68" s="6">
        <v>0.191222570532915</v>
      </c>
    </row>
    <row r="69" spans="1:7" x14ac:dyDescent="0.25">
      <c r="A69" s="6">
        <v>68</v>
      </c>
      <c r="B69" s="6" t="s">
        <v>342</v>
      </c>
      <c r="C69" s="6" t="s">
        <v>1150</v>
      </c>
      <c r="D69" s="6">
        <v>302</v>
      </c>
      <c r="E69" s="6">
        <v>62</v>
      </c>
      <c r="F69" s="6">
        <v>240</v>
      </c>
      <c r="G69" s="6">
        <v>0.205298013245033</v>
      </c>
    </row>
    <row r="70" spans="1:7" x14ac:dyDescent="0.25">
      <c r="A70" s="6">
        <v>69</v>
      </c>
      <c r="B70" s="6" t="s">
        <v>1227</v>
      </c>
      <c r="C70" s="6" t="s">
        <v>1150</v>
      </c>
      <c r="D70" s="6">
        <v>266</v>
      </c>
      <c r="E70" s="6">
        <v>55</v>
      </c>
      <c r="F70" s="6">
        <v>211</v>
      </c>
      <c r="G70" s="6">
        <v>0.20676691729323299</v>
      </c>
    </row>
    <row r="71" spans="1:7" x14ac:dyDescent="0.25">
      <c r="A71" s="6">
        <v>70</v>
      </c>
      <c r="B71" s="6" t="s">
        <v>164</v>
      </c>
      <c r="C71" s="6" t="s">
        <v>1150</v>
      </c>
      <c r="D71" s="6">
        <v>285</v>
      </c>
      <c r="E71" s="6">
        <v>57</v>
      </c>
      <c r="F71" s="6">
        <v>228</v>
      </c>
      <c r="G71" s="6">
        <v>0.2</v>
      </c>
    </row>
    <row r="72" spans="1:7" x14ac:dyDescent="0.25">
      <c r="A72" s="6">
        <v>71</v>
      </c>
      <c r="B72" s="6" t="s">
        <v>299</v>
      </c>
      <c r="C72" s="6" t="s">
        <v>1150</v>
      </c>
      <c r="D72" s="6">
        <v>263</v>
      </c>
      <c r="E72" s="6">
        <v>94</v>
      </c>
      <c r="F72" s="6">
        <v>169</v>
      </c>
      <c r="G72" s="6">
        <v>0.35741444866920202</v>
      </c>
    </row>
    <row r="73" spans="1:7" x14ac:dyDescent="0.25">
      <c r="A73" s="6">
        <v>72</v>
      </c>
      <c r="B73" s="6" t="s">
        <v>1233</v>
      </c>
      <c r="C73" s="6" t="s">
        <v>2626</v>
      </c>
      <c r="D73" s="6">
        <v>208</v>
      </c>
      <c r="E73" s="6">
        <v>30</v>
      </c>
      <c r="F73" s="6">
        <v>178</v>
      </c>
      <c r="G73" s="6">
        <v>0.144230769230769</v>
      </c>
    </row>
    <row r="74" spans="1:7" x14ac:dyDescent="0.25">
      <c r="A74" s="6">
        <v>73</v>
      </c>
      <c r="B74" s="6" t="s">
        <v>285</v>
      </c>
      <c r="C74" s="6" t="s">
        <v>1150</v>
      </c>
      <c r="D74" s="6">
        <v>385</v>
      </c>
      <c r="E74" s="6">
        <v>81</v>
      </c>
      <c r="F74" s="6">
        <v>304</v>
      </c>
      <c r="G74" s="6">
        <v>0.21038961038960999</v>
      </c>
    </row>
    <row r="75" spans="1:7" x14ac:dyDescent="0.25">
      <c r="A75" s="6">
        <v>74</v>
      </c>
      <c r="B75" s="6" t="s">
        <v>934</v>
      </c>
      <c r="C75" s="6" t="s">
        <v>1150</v>
      </c>
      <c r="D75" s="6">
        <v>314</v>
      </c>
      <c r="E75" s="6">
        <v>62</v>
      </c>
      <c r="F75" s="6">
        <v>252</v>
      </c>
      <c r="G75" s="6">
        <v>0.19745222929936301</v>
      </c>
    </row>
    <row r="76" spans="1:7" x14ac:dyDescent="0.25">
      <c r="A76" s="6">
        <v>75</v>
      </c>
      <c r="B76" s="6" t="s">
        <v>488</v>
      </c>
      <c r="C76" s="6" t="s">
        <v>1150</v>
      </c>
      <c r="D76" s="6">
        <v>404</v>
      </c>
      <c r="E76" s="6">
        <v>86</v>
      </c>
      <c r="F76" s="6">
        <v>318</v>
      </c>
      <c r="G76" s="6">
        <v>0.212871287128713</v>
      </c>
    </row>
    <row r="77" spans="1:7" x14ac:dyDescent="0.25">
      <c r="A77" s="6">
        <v>76</v>
      </c>
      <c r="B77" s="6" t="s">
        <v>135</v>
      </c>
      <c r="C77" s="6" t="s">
        <v>1150</v>
      </c>
      <c r="D77" s="6">
        <v>516</v>
      </c>
      <c r="E77" s="6">
        <v>105</v>
      </c>
      <c r="F77" s="6">
        <v>411</v>
      </c>
      <c r="G77" s="6">
        <v>0.20348837209302301</v>
      </c>
    </row>
    <row r="78" spans="1:7" x14ac:dyDescent="0.25">
      <c r="A78" s="6">
        <v>77</v>
      </c>
      <c r="B78" s="6" t="s">
        <v>1193</v>
      </c>
      <c r="C78" s="6" t="s">
        <v>1150</v>
      </c>
      <c r="D78" s="6">
        <v>339</v>
      </c>
      <c r="E78" s="6">
        <v>68</v>
      </c>
      <c r="F78" s="6">
        <v>271</v>
      </c>
      <c r="G78" s="6">
        <v>0.20058997050147501</v>
      </c>
    </row>
    <row r="79" spans="1:7" x14ac:dyDescent="0.25">
      <c r="A79" s="6">
        <v>78</v>
      </c>
      <c r="B79" s="6" t="s">
        <v>870</v>
      </c>
      <c r="C79" s="6" t="s">
        <v>2663</v>
      </c>
      <c r="D79" s="6">
        <v>187</v>
      </c>
      <c r="E79" s="6">
        <v>13</v>
      </c>
      <c r="F79" s="6">
        <v>174</v>
      </c>
      <c r="G79" s="6">
        <v>6.9518716577540093E-2</v>
      </c>
    </row>
    <row r="80" spans="1:7" x14ac:dyDescent="0.25">
      <c r="A80" s="6">
        <v>79</v>
      </c>
      <c r="B80" s="6" t="s">
        <v>1217</v>
      </c>
      <c r="C80" s="6" t="s">
        <v>1150</v>
      </c>
      <c r="D80" s="6">
        <v>327</v>
      </c>
      <c r="E80" s="6">
        <v>55</v>
      </c>
      <c r="F80" s="6">
        <v>272</v>
      </c>
      <c r="G80" s="6">
        <v>0.168195718654434</v>
      </c>
    </row>
    <row r="81" spans="1:7" x14ac:dyDescent="0.25">
      <c r="A81" s="6">
        <v>80</v>
      </c>
      <c r="B81" s="6" t="s">
        <v>426</v>
      </c>
      <c r="C81" s="6" t="s">
        <v>1150</v>
      </c>
      <c r="D81" s="6">
        <v>359</v>
      </c>
      <c r="E81" s="6">
        <v>66</v>
      </c>
      <c r="F81" s="6">
        <v>293</v>
      </c>
      <c r="G81" s="6">
        <v>0.183844011142061</v>
      </c>
    </row>
    <row r="82" spans="1:7" x14ac:dyDescent="0.25">
      <c r="A82" s="6">
        <v>81</v>
      </c>
      <c r="B82" s="6" t="s">
        <v>833</v>
      </c>
      <c r="C82" s="6" t="s">
        <v>1150</v>
      </c>
      <c r="D82" s="6">
        <v>263</v>
      </c>
      <c r="E82" s="6">
        <v>40</v>
      </c>
      <c r="F82" s="6">
        <v>223</v>
      </c>
      <c r="G82" s="6">
        <v>0.15209125475285201</v>
      </c>
    </row>
    <row r="83" spans="1:7" x14ac:dyDescent="0.25">
      <c r="A83" s="6">
        <v>82</v>
      </c>
      <c r="B83" s="6" t="s">
        <v>98</v>
      </c>
      <c r="C83" s="6" t="s">
        <v>1150</v>
      </c>
      <c r="D83" s="6">
        <v>345</v>
      </c>
      <c r="E83" s="6">
        <v>55</v>
      </c>
      <c r="F83" s="6">
        <v>290</v>
      </c>
      <c r="G83" s="6">
        <v>0.15942028985507201</v>
      </c>
    </row>
    <row r="84" spans="1:7" x14ac:dyDescent="0.25">
      <c r="A84" s="6">
        <v>83</v>
      </c>
      <c r="B84" s="6" t="s">
        <v>599</v>
      </c>
      <c r="C84" s="6" t="s">
        <v>1150</v>
      </c>
      <c r="D84" s="6">
        <v>516</v>
      </c>
      <c r="E84" s="6">
        <v>106</v>
      </c>
      <c r="F84" s="6">
        <v>410</v>
      </c>
      <c r="G84" s="6">
        <v>0.20542635658914701</v>
      </c>
    </row>
    <row r="85" spans="1:7" x14ac:dyDescent="0.25">
      <c r="A85" s="6">
        <v>84</v>
      </c>
      <c r="B85" s="6" t="s">
        <v>1222</v>
      </c>
      <c r="C85" s="6" t="s">
        <v>2570</v>
      </c>
      <c r="D85" s="6">
        <v>249</v>
      </c>
      <c r="E85" s="6">
        <v>52</v>
      </c>
      <c r="F85" s="6">
        <v>197</v>
      </c>
      <c r="G85" s="6">
        <v>0.208835341365462</v>
      </c>
    </row>
    <row r="86" spans="1:7" x14ac:dyDescent="0.25">
      <c r="A86" s="6">
        <v>85</v>
      </c>
      <c r="B86" s="6" t="s">
        <v>1044</v>
      </c>
      <c r="C86" s="6" t="s">
        <v>2548</v>
      </c>
      <c r="D86" s="6">
        <v>177</v>
      </c>
      <c r="E86" s="6">
        <v>53</v>
      </c>
      <c r="F86" s="6">
        <v>124</v>
      </c>
      <c r="G86" s="6">
        <v>0.29943502824858798</v>
      </c>
    </row>
    <row r="87" spans="1:7" x14ac:dyDescent="0.25">
      <c r="A87" s="6">
        <v>86</v>
      </c>
      <c r="B87" s="6" t="s">
        <v>538</v>
      </c>
      <c r="C87" s="6" t="s">
        <v>1150</v>
      </c>
      <c r="D87" s="6">
        <v>381</v>
      </c>
      <c r="E87" s="6">
        <v>88</v>
      </c>
      <c r="F87" s="6">
        <v>293</v>
      </c>
      <c r="G87" s="6">
        <v>0.23097112860892399</v>
      </c>
    </row>
    <row r="88" spans="1:7" x14ac:dyDescent="0.25">
      <c r="A88" s="6">
        <v>87</v>
      </c>
      <c r="B88" s="6" t="s">
        <v>949</v>
      </c>
      <c r="C88" s="6" t="s">
        <v>2603</v>
      </c>
      <c r="D88" s="6">
        <v>159</v>
      </c>
      <c r="E88" s="6">
        <v>29</v>
      </c>
      <c r="F88" s="6">
        <v>130</v>
      </c>
      <c r="G88" s="6">
        <v>0.182389937106918</v>
      </c>
    </row>
    <row r="89" spans="1:7" x14ac:dyDescent="0.25">
      <c r="A89" s="6">
        <v>88</v>
      </c>
      <c r="B89" s="6" t="s">
        <v>433</v>
      </c>
      <c r="C89" s="6" t="s">
        <v>1150</v>
      </c>
      <c r="D89" s="6">
        <v>301</v>
      </c>
      <c r="E89" s="6">
        <v>80</v>
      </c>
      <c r="F89" s="6">
        <v>221</v>
      </c>
      <c r="G89" s="6">
        <v>0.26578073089700999</v>
      </c>
    </row>
    <row r="90" spans="1:7" x14ac:dyDescent="0.25">
      <c r="A90" s="6">
        <v>89</v>
      </c>
      <c r="B90" s="6" t="s">
        <v>458</v>
      </c>
      <c r="C90" s="6" t="s">
        <v>2582</v>
      </c>
      <c r="D90" s="6">
        <v>109</v>
      </c>
      <c r="E90" s="6">
        <v>24</v>
      </c>
      <c r="F90" s="6">
        <v>85</v>
      </c>
      <c r="G90" s="6">
        <v>0.22018348623853201</v>
      </c>
    </row>
    <row r="91" spans="1:7" x14ac:dyDescent="0.25">
      <c r="A91" s="6">
        <v>90</v>
      </c>
      <c r="B91" s="6" t="s">
        <v>39</v>
      </c>
      <c r="C91" s="6" t="s">
        <v>1150</v>
      </c>
      <c r="D91" s="6">
        <v>294</v>
      </c>
      <c r="E91" s="6">
        <v>93</v>
      </c>
      <c r="F91" s="6">
        <v>201</v>
      </c>
      <c r="G91" s="6">
        <v>0.31632653061224503</v>
      </c>
    </row>
    <row r="92" spans="1:7" x14ac:dyDescent="0.25">
      <c r="A92" s="6">
        <v>91</v>
      </c>
      <c r="B92" s="6" t="s">
        <v>798</v>
      </c>
      <c r="C92" s="6" t="s">
        <v>2546</v>
      </c>
      <c r="D92" s="6">
        <v>194</v>
      </c>
      <c r="E92" s="6">
        <v>25</v>
      </c>
      <c r="F92" s="6">
        <v>169</v>
      </c>
      <c r="G92" s="6">
        <v>0.12886597938144301</v>
      </c>
    </row>
    <row r="93" spans="1:7" x14ac:dyDescent="0.25">
      <c r="A93" s="6">
        <v>92</v>
      </c>
      <c r="B93" s="6" t="s">
        <v>127</v>
      </c>
      <c r="C93" s="6" t="s">
        <v>2614</v>
      </c>
      <c r="D93" s="6">
        <v>164</v>
      </c>
      <c r="E93" s="6">
        <v>33</v>
      </c>
      <c r="F93" s="6">
        <v>131</v>
      </c>
      <c r="G93" s="6">
        <v>0.20121951219512199</v>
      </c>
    </row>
    <row r="94" spans="1:7" x14ac:dyDescent="0.25">
      <c r="A94" s="6">
        <v>93</v>
      </c>
      <c r="B94" s="6" t="s">
        <v>1249</v>
      </c>
      <c r="C94" s="6" t="s">
        <v>2667</v>
      </c>
      <c r="D94" s="6">
        <v>171</v>
      </c>
      <c r="E94" s="6">
        <v>36</v>
      </c>
      <c r="F94" s="6">
        <v>135</v>
      </c>
      <c r="G94" s="6">
        <v>0.21052631578947401</v>
      </c>
    </row>
    <row r="95" spans="1:7" x14ac:dyDescent="0.25">
      <c r="A95" s="6">
        <v>94</v>
      </c>
      <c r="B95" s="6" t="s">
        <v>461</v>
      </c>
      <c r="C95" s="6" t="s">
        <v>2557</v>
      </c>
      <c r="D95" s="6">
        <v>137</v>
      </c>
      <c r="E95" s="6">
        <v>42</v>
      </c>
      <c r="F95" s="6">
        <v>95</v>
      </c>
      <c r="G95" s="6">
        <v>0.306569343065693</v>
      </c>
    </row>
    <row r="96" spans="1:7" x14ac:dyDescent="0.25">
      <c r="A96" s="6">
        <v>95</v>
      </c>
      <c r="B96" s="6" t="s">
        <v>1115</v>
      </c>
      <c r="C96" s="6" t="s">
        <v>1150</v>
      </c>
      <c r="D96" s="6">
        <v>345</v>
      </c>
      <c r="E96" s="6">
        <v>58</v>
      </c>
      <c r="F96" s="6">
        <v>287</v>
      </c>
      <c r="G96" s="6">
        <v>0.168115942028985</v>
      </c>
    </row>
    <row r="97" spans="1:7" x14ac:dyDescent="0.25">
      <c r="A97" s="6">
        <v>96</v>
      </c>
      <c r="B97" s="6" t="s">
        <v>111</v>
      </c>
      <c r="C97" s="6" t="s">
        <v>1150</v>
      </c>
      <c r="D97" s="6">
        <v>350</v>
      </c>
      <c r="E97" s="6">
        <v>148</v>
      </c>
      <c r="F97" s="6">
        <v>202</v>
      </c>
      <c r="G97" s="6">
        <v>0.42285714285714299</v>
      </c>
    </row>
    <row r="98" spans="1:7" x14ac:dyDescent="0.25">
      <c r="A98" s="6">
        <v>97</v>
      </c>
      <c r="B98" s="6" t="s">
        <v>793</v>
      </c>
      <c r="C98" s="6" t="s">
        <v>2676</v>
      </c>
      <c r="D98" s="6">
        <v>232</v>
      </c>
      <c r="E98" s="6">
        <v>52</v>
      </c>
      <c r="F98" s="6">
        <v>180</v>
      </c>
      <c r="G98" s="6">
        <v>0.22413793103448301</v>
      </c>
    </row>
    <row r="99" spans="1:7" x14ac:dyDescent="0.25">
      <c r="A99" s="6">
        <v>98</v>
      </c>
      <c r="B99" s="6" t="s">
        <v>1220</v>
      </c>
      <c r="C99" s="6" t="s">
        <v>2693</v>
      </c>
      <c r="D99" s="6">
        <v>230</v>
      </c>
      <c r="E99" s="6">
        <v>72</v>
      </c>
      <c r="F99" s="6">
        <v>158</v>
      </c>
      <c r="G99" s="6">
        <v>0.31304347826086998</v>
      </c>
    </row>
    <row r="100" spans="1:7" x14ac:dyDescent="0.25">
      <c r="A100" s="6">
        <v>99</v>
      </c>
      <c r="B100" s="6" t="s">
        <v>230</v>
      </c>
      <c r="C100" s="6" t="s">
        <v>1150</v>
      </c>
      <c r="D100" s="6">
        <v>390</v>
      </c>
      <c r="E100" s="6">
        <v>76</v>
      </c>
      <c r="F100" s="6">
        <v>314</v>
      </c>
      <c r="G100" s="6">
        <v>0.19487179487179501</v>
      </c>
    </row>
    <row r="101" spans="1:7" x14ac:dyDescent="0.25">
      <c r="A101" s="6">
        <v>100</v>
      </c>
      <c r="B101" s="6" t="s">
        <v>926</v>
      </c>
      <c r="C101" s="6" t="s">
        <v>1150</v>
      </c>
      <c r="D101" s="6">
        <v>302</v>
      </c>
      <c r="E101" s="6">
        <v>57</v>
      </c>
      <c r="F101" s="6">
        <v>245</v>
      </c>
      <c r="G101" s="6">
        <v>0.18874172185430499</v>
      </c>
    </row>
    <row r="102" spans="1:7" x14ac:dyDescent="0.25">
      <c r="A102" s="6">
        <v>101</v>
      </c>
      <c r="B102" s="6" t="s">
        <v>431</v>
      </c>
      <c r="C102" s="6" t="s">
        <v>2658</v>
      </c>
      <c r="D102" s="6">
        <v>237</v>
      </c>
      <c r="E102" s="6">
        <v>40</v>
      </c>
      <c r="F102" s="6">
        <v>197</v>
      </c>
      <c r="G102" s="6">
        <v>0.16877637130801701</v>
      </c>
    </row>
    <row r="103" spans="1:7" x14ac:dyDescent="0.25">
      <c r="A103" s="6">
        <v>102</v>
      </c>
      <c r="B103" s="6" t="s">
        <v>13</v>
      </c>
      <c r="C103" s="6" t="s">
        <v>2552</v>
      </c>
      <c r="D103" s="6">
        <v>69</v>
      </c>
      <c r="E103" s="6">
        <v>11</v>
      </c>
      <c r="F103" s="6">
        <v>58</v>
      </c>
      <c r="G103" s="6">
        <v>0.15942028985507201</v>
      </c>
    </row>
    <row r="104" spans="1:7" x14ac:dyDescent="0.25">
      <c r="A104" s="6">
        <v>103</v>
      </c>
      <c r="B104" s="6" t="s">
        <v>384</v>
      </c>
      <c r="C104" s="6" t="s">
        <v>2571</v>
      </c>
      <c r="D104" s="6">
        <v>203</v>
      </c>
      <c r="E104" s="6">
        <v>31</v>
      </c>
      <c r="F104" s="6">
        <v>172</v>
      </c>
      <c r="G104" s="6">
        <v>0.152709359605911</v>
      </c>
    </row>
    <row r="105" spans="1:7" x14ac:dyDescent="0.25">
      <c r="A105" s="6">
        <v>104</v>
      </c>
      <c r="B105" s="6" t="s">
        <v>323</v>
      </c>
      <c r="C105" s="6" t="s">
        <v>2584</v>
      </c>
      <c r="D105" s="6">
        <v>170</v>
      </c>
      <c r="E105" s="6">
        <v>44</v>
      </c>
      <c r="F105" s="6">
        <v>126</v>
      </c>
      <c r="G105" s="6">
        <v>0.25882352941176501</v>
      </c>
    </row>
    <row r="106" spans="1:7" x14ac:dyDescent="0.25">
      <c r="A106" s="6">
        <v>105</v>
      </c>
      <c r="B106" s="6" t="s">
        <v>583</v>
      </c>
      <c r="C106" s="6" t="s">
        <v>2579</v>
      </c>
      <c r="D106" s="6">
        <v>147</v>
      </c>
      <c r="E106" s="6">
        <v>29</v>
      </c>
      <c r="F106" s="6">
        <v>118</v>
      </c>
      <c r="G106" s="6">
        <v>0.19727891156462601</v>
      </c>
    </row>
    <row r="107" spans="1:7" x14ac:dyDescent="0.25">
      <c r="A107" s="6">
        <v>106</v>
      </c>
      <c r="B107" s="6" t="s">
        <v>884</v>
      </c>
      <c r="C107" s="6" t="s">
        <v>1150</v>
      </c>
      <c r="D107" s="6">
        <v>333</v>
      </c>
      <c r="E107" s="6">
        <v>54</v>
      </c>
      <c r="F107" s="6">
        <v>279</v>
      </c>
      <c r="G107" s="6">
        <v>0.162162162162162</v>
      </c>
    </row>
    <row r="108" spans="1:7" x14ac:dyDescent="0.25">
      <c r="A108" s="6">
        <v>107</v>
      </c>
      <c r="B108" s="6" t="s">
        <v>814</v>
      </c>
      <c r="C108" s="6" t="s">
        <v>2641</v>
      </c>
      <c r="D108" s="6">
        <v>169</v>
      </c>
      <c r="E108" s="6">
        <v>62</v>
      </c>
      <c r="F108" s="6">
        <v>107</v>
      </c>
      <c r="G108" s="6">
        <v>0.366863905325444</v>
      </c>
    </row>
    <row r="109" spans="1:7" x14ac:dyDescent="0.25">
      <c r="A109" s="6">
        <v>108</v>
      </c>
      <c r="B109" s="6" t="s">
        <v>517</v>
      </c>
      <c r="C109" s="6" t="s">
        <v>1150</v>
      </c>
      <c r="D109" s="6">
        <v>568</v>
      </c>
      <c r="E109" s="6">
        <v>82</v>
      </c>
      <c r="F109" s="6">
        <v>486</v>
      </c>
      <c r="G109" s="6">
        <v>0.14436619718309901</v>
      </c>
    </row>
    <row r="110" spans="1:7" x14ac:dyDescent="0.25">
      <c r="A110" s="6">
        <v>109</v>
      </c>
      <c r="B110" s="6" t="s">
        <v>1022</v>
      </c>
      <c r="C110" s="6" t="s">
        <v>1150</v>
      </c>
      <c r="D110" s="6">
        <v>297</v>
      </c>
      <c r="E110" s="6">
        <v>122</v>
      </c>
      <c r="F110" s="6">
        <v>175</v>
      </c>
      <c r="G110" s="6">
        <v>0.41077441077441101</v>
      </c>
    </row>
    <row r="111" spans="1:7" x14ac:dyDescent="0.25">
      <c r="A111" s="6">
        <v>110</v>
      </c>
      <c r="B111" s="6" t="s">
        <v>66</v>
      </c>
      <c r="C111" s="6" t="s">
        <v>1150</v>
      </c>
      <c r="D111" s="6">
        <v>439</v>
      </c>
      <c r="E111" s="6">
        <v>112</v>
      </c>
      <c r="F111" s="6">
        <v>327</v>
      </c>
      <c r="G111" s="6">
        <v>0.25512528473804102</v>
      </c>
    </row>
    <row r="112" spans="1:7" x14ac:dyDescent="0.25">
      <c r="A112" s="6">
        <v>111</v>
      </c>
      <c r="B112" s="6" t="s">
        <v>1162</v>
      </c>
      <c r="C112" s="6" t="s">
        <v>2564</v>
      </c>
      <c r="D112" s="6">
        <v>131</v>
      </c>
      <c r="E112" s="6">
        <v>25</v>
      </c>
      <c r="F112" s="6">
        <v>106</v>
      </c>
      <c r="G112" s="6">
        <v>0.19083969465648901</v>
      </c>
    </row>
    <row r="113" spans="1:7" x14ac:dyDescent="0.25">
      <c r="A113" s="6">
        <v>112</v>
      </c>
      <c r="B113" s="6" t="s">
        <v>385</v>
      </c>
      <c r="C113" s="6" t="s">
        <v>1150</v>
      </c>
      <c r="D113" s="6">
        <v>385</v>
      </c>
      <c r="E113" s="6">
        <v>41</v>
      </c>
      <c r="F113" s="6">
        <v>344</v>
      </c>
      <c r="G113" s="6">
        <v>0.106493506493506</v>
      </c>
    </row>
    <row r="114" spans="1:7" x14ac:dyDescent="0.25">
      <c r="A114" s="6">
        <v>113</v>
      </c>
      <c r="B114" s="6" t="s">
        <v>1190</v>
      </c>
      <c r="C114" s="6" t="s">
        <v>2639</v>
      </c>
      <c r="D114" s="6">
        <v>54</v>
      </c>
      <c r="E114" s="6">
        <v>15</v>
      </c>
      <c r="F114" s="6">
        <v>39</v>
      </c>
      <c r="G114" s="6">
        <v>0.27777777777777801</v>
      </c>
    </row>
    <row r="115" spans="1:7" x14ac:dyDescent="0.25">
      <c r="A115" s="6">
        <v>114</v>
      </c>
      <c r="B115" s="6" t="s">
        <v>1014</v>
      </c>
      <c r="C115" s="6" t="s">
        <v>1150</v>
      </c>
      <c r="D115" s="6">
        <v>319</v>
      </c>
      <c r="E115" s="6">
        <v>60</v>
      </c>
      <c r="F115" s="6">
        <v>259</v>
      </c>
      <c r="G115" s="6">
        <v>0.188087774294671</v>
      </c>
    </row>
    <row r="116" spans="1:7" x14ac:dyDescent="0.25">
      <c r="A116" s="6">
        <v>115</v>
      </c>
      <c r="B116" s="6" t="s">
        <v>566</v>
      </c>
      <c r="C116" s="6" t="s">
        <v>1150</v>
      </c>
      <c r="D116" s="6">
        <v>345</v>
      </c>
      <c r="E116" s="6">
        <v>50</v>
      </c>
      <c r="F116" s="6">
        <v>295</v>
      </c>
      <c r="G116" s="6">
        <v>0.14492753623188401</v>
      </c>
    </row>
    <row r="117" spans="1:7" x14ac:dyDescent="0.25">
      <c r="A117" s="6">
        <v>116</v>
      </c>
      <c r="B117" s="6" t="s">
        <v>598</v>
      </c>
      <c r="C117" s="6" t="s">
        <v>1150</v>
      </c>
      <c r="D117" s="6">
        <v>424</v>
      </c>
      <c r="E117" s="6">
        <v>76</v>
      </c>
      <c r="F117" s="6">
        <v>348</v>
      </c>
      <c r="G117" s="6">
        <v>0.179245283018868</v>
      </c>
    </row>
    <row r="118" spans="1:7" x14ac:dyDescent="0.25">
      <c r="A118" s="6">
        <v>117</v>
      </c>
      <c r="B118" s="6" t="s">
        <v>66</v>
      </c>
      <c r="C118" s="6" t="s">
        <v>1150</v>
      </c>
      <c r="D118" s="6">
        <v>439</v>
      </c>
      <c r="E118" s="6">
        <v>112</v>
      </c>
      <c r="F118" s="6">
        <v>327</v>
      </c>
      <c r="G118" s="6">
        <v>0.25512528473804102</v>
      </c>
    </row>
    <row r="119" spans="1:7" x14ac:dyDescent="0.25">
      <c r="A119" s="6">
        <v>118</v>
      </c>
      <c r="B119" s="6" t="s">
        <v>170</v>
      </c>
      <c r="C119" s="6" t="s">
        <v>2568</v>
      </c>
      <c r="D119" s="6">
        <v>158</v>
      </c>
      <c r="E119" s="6">
        <v>42</v>
      </c>
      <c r="F119" s="6">
        <v>116</v>
      </c>
      <c r="G119" s="6">
        <v>0.265822784810127</v>
      </c>
    </row>
    <row r="120" spans="1:7" x14ac:dyDescent="0.25">
      <c r="A120" s="6">
        <v>119</v>
      </c>
      <c r="B120" s="6" t="s">
        <v>70</v>
      </c>
      <c r="C120" s="6" t="s">
        <v>2635</v>
      </c>
      <c r="D120" s="6">
        <v>218</v>
      </c>
      <c r="E120" s="6">
        <v>51</v>
      </c>
      <c r="F120" s="6">
        <v>167</v>
      </c>
      <c r="G120" s="6">
        <v>0.23394495412843999</v>
      </c>
    </row>
    <row r="121" spans="1:7" x14ac:dyDescent="0.25">
      <c r="A121" s="6">
        <v>120</v>
      </c>
      <c r="B121" s="6" t="s">
        <v>494</v>
      </c>
      <c r="C121" s="6" t="s">
        <v>1150</v>
      </c>
      <c r="D121" s="6">
        <v>315</v>
      </c>
      <c r="E121" s="6">
        <v>129</v>
      </c>
      <c r="F121" s="6">
        <v>186</v>
      </c>
      <c r="G121" s="6">
        <v>0.40952380952381001</v>
      </c>
    </row>
    <row r="122" spans="1:7" x14ac:dyDescent="0.25">
      <c r="A122" s="6">
        <v>121</v>
      </c>
      <c r="B122" s="6" t="s">
        <v>269</v>
      </c>
      <c r="C122" s="6" t="s">
        <v>1150</v>
      </c>
      <c r="D122" s="6">
        <v>257</v>
      </c>
      <c r="E122" s="6">
        <v>60</v>
      </c>
      <c r="F122" s="6">
        <v>197</v>
      </c>
      <c r="G122" s="6">
        <v>0.23346303501945501</v>
      </c>
    </row>
    <row r="123" spans="1:7" x14ac:dyDescent="0.25">
      <c r="A123" s="6">
        <v>122</v>
      </c>
      <c r="B123" s="6" t="s">
        <v>1084</v>
      </c>
      <c r="C123" s="6" t="s">
        <v>2595</v>
      </c>
      <c r="D123" s="6">
        <v>160</v>
      </c>
      <c r="E123" s="6">
        <v>31</v>
      </c>
      <c r="F123" s="6">
        <v>129</v>
      </c>
      <c r="G123" s="6">
        <v>0.19375000000000001</v>
      </c>
    </row>
    <row r="124" spans="1:7" x14ac:dyDescent="0.25">
      <c r="A124" s="6">
        <v>123</v>
      </c>
      <c r="B124" s="6" t="s">
        <v>468</v>
      </c>
      <c r="C124" s="6" t="s">
        <v>2556</v>
      </c>
      <c r="D124" s="6">
        <v>116</v>
      </c>
      <c r="E124" s="6">
        <v>25</v>
      </c>
      <c r="F124" s="6">
        <v>91</v>
      </c>
      <c r="G124" s="6">
        <v>0.21551724137931</v>
      </c>
    </row>
    <row r="125" spans="1:7" x14ac:dyDescent="0.25">
      <c r="A125" s="6">
        <v>124</v>
      </c>
      <c r="B125" s="6" t="s">
        <v>1188</v>
      </c>
      <c r="C125" s="6" t="s">
        <v>1150</v>
      </c>
      <c r="D125" s="6">
        <v>406</v>
      </c>
      <c r="E125" s="6">
        <v>84</v>
      </c>
      <c r="F125" s="6">
        <v>322</v>
      </c>
      <c r="G125" s="6">
        <v>0.20689655172413801</v>
      </c>
    </row>
    <row r="126" spans="1:7" x14ac:dyDescent="0.25">
      <c r="A126" s="6">
        <v>125</v>
      </c>
      <c r="B126" s="6" t="s">
        <v>680</v>
      </c>
      <c r="C126" s="6" t="s">
        <v>1150</v>
      </c>
      <c r="D126" s="6">
        <v>569</v>
      </c>
      <c r="E126" s="6">
        <v>145</v>
      </c>
      <c r="F126" s="6">
        <v>424</v>
      </c>
      <c r="G126" s="6">
        <v>0.254833040421793</v>
      </c>
    </row>
    <row r="127" spans="1:7" x14ac:dyDescent="0.25">
      <c r="A127" s="6">
        <v>126</v>
      </c>
      <c r="B127" s="6" t="s">
        <v>198</v>
      </c>
      <c r="C127" s="6" t="s">
        <v>2550</v>
      </c>
      <c r="D127" s="6">
        <v>207</v>
      </c>
      <c r="E127" s="6">
        <v>47</v>
      </c>
      <c r="F127" s="6">
        <v>160</v>
      </c>
      <c r="G127" s="6">
        <v>0.22705314009661801</v>
      </c>
    </row>
    <row r="128" spans="1:7" x14ac:dyDescent="0.25">
      <c r="A128" s="6">
        <v>127</v>
      </c>
      <c r="B128" s="6" t="s">
        <v>879</v>
      </c>
      <c r="C128" s="6" t="s">
        <v>1150</v>
      </c>
      <c r="D128" s="6">
        <v>315</v>
      </c>
      <c r="E128" s="6">
        <v>161</v>
      </c>
      <c r="F128" s="6">
        <v>154</v>
      </c>
      <c r="G128" s="6">
        <v>0.51111111111111096</v>
      </c>
    </row>
    <row r="129" spans="1:7" x14ac:dyDescent="0.25">
      <c r="A129" s="6">
        <v>128</v>
      </c>
      <c r="B129" s="6" t="s">
        <v>708</v>
      </c>
      <c r="C129" s="6" t="s">
        <v>2548</v>
      </c>
      <c r="D129" s="6">
        <v>177</v>
      </c>
      <c r="E129" s="6">
        <v>40</v>
      </c>
      <c r="F129" s="6">
        <v>137</v>
      </c>
      <c r="G129" s="6">
        <v>0.225988700564972</v>
      </c>
    </row>
    <row r="130" spans="1:7" x14ac:dyDescent="0.25">
      <c r="A130" s="6">
        <v>129</v>
      </c>
      <c r="B130" s="6" t="s">
        <v>924</v>
      </c>
      <c r="C130" s="6" t="s">
        <v>1150</v>
      </c>
      <c r="D130" s="6">
        <v>578</v>
      </c>
      <c r="E130" s="6">
        <v>134</v>
      </c>
      <c r="F130" s="6">
        <v>444</v>
      </c>
      <c r="G130" s="6">
        <v>0.23183391003460199</v>
      </c>
    </row>
    <row r="131" spans="1:7" x14ac:dyDescent="0.25">
      <c r="A131" s="6">
        <v>130</v>
      </c>
      <c r="B131" s="6" t="s">
        <v>372</v>
      </c>
      <c r="C131" s="6" t="s">
        <v>1150</v>
      </c>
      <c r="D131" s="6">
        <v>464</v>
      </c>
      <c r="E131" s="6">
        <v>108</v>
      </c>
      <c r="F131" s="6">
        <v>356</v>
      </c>
      <c r="G131" s="6">
        <v>0.232758620689655</v>
      </c>
    </row>
    <row r="132" spans="1:7" x14ac:dyDescent="0.25">
      <c r="A132" s="6">
        <v>131</v>
      </c>
      <c r="B132" s="6" t="s">
        <v>207</v>
      </c>
      <c r="C132" s="6" t="s">
        <v>2599</v>
      </c>
      <c r="D132" s="6">
        <v>161</v>
      </c>
      <c r="E132" s="6">
        <v>38</v>
      </c>
      <c r="F132" s="6">
        <v>123</v>
      </c>
      <c r="G132" s="6">
        <v>0.23602484472049701</v>
      </c>
    </row>
    <row r="133" spans="1:7" x14ac:dyDescent="0.25">
      <c r="A133" s="6">
        <v>132</v>
      </c>
      <c r="B133" s="6" t="s">
        <v>89</v>
      </c>
      <c r="C133" s="6" t="s">
        <v>2563</v>
      </c>
      <c r="D133" s="6">
        <v>198</v>
      </c>
      <c r="E133" s="6">
        <v>41</v>
      </c>
      <c r="F133" s="6">
        <v>157</v>
      </c>
      <c r="G133" s="6">
        <v>0.20707070707070699</v>
      </c>
    </row>
    <row r="134" spans="1:7" x14ac:dyDescent="0.25">
      <c r="A134" s="6">
        <v>133</v>
      </c>
      <c r="B134" s="6" t="s">
        <v>821</v>
      </c>
      <c r="C134" s="6" t="s">
        <v>1150</v>
      </c>
      <c r="D134" s="6">
        <v>568</v>
      </c>
      <c r="E134" s="6">
        <v>81</v>
      </c>
      <c r="F134" s="6">
        <v>487</v>
      </c>
      <c r="G134" s="6">
        <v>0.14260563380281699</v>
      </c>
    </row>
    <row r="135" spans="1:7" x14ac:dyDescent="0.25">
      <c r="A135" s="6">
        <v>134</v>
      </c>
      <c r="B135" s="6" t="s">
        <v>66</v>
      </c>
      <c r="C135" s="6" t="s">
        <v>1150</v>
      </c>
      <c r="D135" s="6">
        <v>439</v>
      </c>
      <c r="E135" s="6">
        <v>112</v>
      </c>
      <c r="F135" s="6">
        <v>327</v>
      </c>
      <c r="G135" s="6">
        <v>0.25512528473804102</v>
      </c>
    </row>
    <row r="136" spans="1:7" x14ac:dyDescent="0.25">
      <c r="A136" s="6">
        <v>135</v>
      </c>
      <c r="B136" s="6" t="s">
        <v>382</v>
      </c>
      <c r="C136" s="6" t="s">
        <v>2594</v>
      </c>
      <c r="D136" s="6">
        <v>166</v>
      </c>
      <c r="E136" s="6">
        <v>33</v>
      </c>
      <c r="F136" s="6">
        <v>133</v>
      </c>
      <c r="G136" s="6">
        <v>0.19879518072289201</v>
      </c>
    </row>
    <row r="137" spans="1:7" x14ac:dyDescent="0.25">
      <c r="A137" s="6">
        <v>136</v>
      </c>
      <c r="B137" s="6" t="s">
        <v>268</v>
      </c>
      <c r="C137" s="6" t="s">
        <v>1150</v>
      </c>
      <c r="D137" s="6">
        <v>406</v>
      </c>
      <c r="E137" s="6">
        <v>72</v>
      </c>
      <c r="F137" s="6">
        <v>334</v>
      </c>
      <c r="G137" s="6">
        <v>0.17733990147783299</v>
      </c>
    </row>
    <row r="138" spans="1:7" x14ac:dyDescent="0.25">
      <c r="A138" s="6">
        <v>137</v>
      </c>
      <c r="B138" s="6" t="s">
        <v>324</v>
      </c>
      <c r="C138" s="6" t="s">
        <v>2627</v>
      </c>
      <c r="D138" s="6">
        <v>228</v>
      </c>
      <c r="E138" s="6">
        <v>51</v>
      </c>
      <c r="F138" s="6">
        <v>177</v>
      </c>
      <c r="G138" s="6">
        <v>0.22368421052631601</v>
      </c>
    </row>
    <row r="139" spans="1:7" x14ac:dyDescent="0.25">
      <c r="A139" s="6">
        <v>138</v>
      </c>
      <c r="B139" s="6" t="s">
        <v>1224</v>
      </c>
      <c r="C139" s="6" t="s">
        <v>2672</v>
      </c>
      <c r="D139" s="6">
        <v>202</v>
      </c>
      <c r="E139" s="6">
        <v>41</v>
      </c>
      <c r="F139" s="6">
        <v>161</v>
      </c>
      <c r="G139" s="6">
        <v>0.20297029702970301</v>
      </c>
    </row>
    <row r="140" spans="1:7" x14ac:dyDescent="0.25">
      <c r="A140" s="6">
        <v>139</v>
      </c>
      <c r="B140" s="6" t="s">
        <v>684</v>
      </c>
      <c r="C140" s="6" t="s">
        <v>2584</v>
      </c>
      <c r="D140" s="6">
        <v>170</v>
      </c>
      <c r="E140" s="6">
        <v>43</v>
      </c>
      <c r="F140" s="6">
        <v>127</v>
      </c>
      <c r="G140" s="6">
        <v>0.252941176470588</v>
      </c>
    </row>
    <row r="141" spans="1:7" x14ac:dyDescent="0.25">
      <c r="A141" s="6">
        <v>140</v>
      </c>
      <c r="B141" s="6" t="s">
        <v>846</v>
      </c>
      <c r="C141" s="6" t="s">
        <v>2556</v>
      </c>
      <c r="D141" s="6">
        <v>116</v>
      </c>
      <c r="E141" s="6">
        <v>38</v>
      </c>
      <c r="F141" s="6">
        <v>78</v>
      </c>
      <c r="G141" s="6">
        <v>0.32758620689655199</v>
      </c>
    </row>
    <row r="142" spans="1:7" x14ac:dyDescent="0.25">
      <c r="A142" s="6">
        <v>141</v>
      </c>
      <c r="B142" s="6" t="s">
        <v>6</v>
      </c>
      <c r="C142" s="6" t="s">
        <v>1150</v>
      </c>
      <c r="D142" s="6">
        <v>406</v>
      </c>
      <c r="E142" s="6">
        <v>73</v>
      </c>
      <c r="F142" s="6">
        <v>333</v>
      </c>
      <c r="G142" s="6">
        <v>0.17980295566502499</v>
      </c>
    </row>
    <row r="143" spans="1:7" x14ac:dyDescent="0.25">
      <c r="A143" s="6">
        <v>142</v>
      </c>
      <c r="B143" s="6" t="s">
        <v>812</v>
      </c>
      <c r="C143" s="6" t="s">
        <v>2680</v>
      </c>
      <c r="D143" s="6">
        <v>175</v>
      </c>
      <c r="E143" s="6">
        <v>41</v>
      </c>
      <c r="F143" s="6">
        <v>134</v>
      </c>
      <c r="G143" s="6">
        <v>0.23428571428571399</v>
      </c>
    </row>
    <row r="144" spans="1:7" x14ac:dyDescent="0.25">
      <c r="A144" s="6">
        <v>143</v>
      </c>
      <c r="B144" s="6" t="s">
        <v>927</v>
      </c>
      <c r="C144" s="6" t="s">
        <v>1150</v>
      </c>
      <c r="D144" s="6">
        <v>390</v>
      </c>
      <c r="E144" s="6">
        <v>62</v>
      </c>
      <c r="F144" s="6">
        <v>328</v>
      </c>
      <c r="G144" s="6">
        <v>0.15897435897435899</v>
      </c>
    </row>
    <row r="145" spans="1:7" x14ac:dyDescent="0.25">
      <c r="A145" s="6">
        <v>144</v>
      </c>
      <c r="B145" s="6" t="s">
        <v>1076</v>
      </c>
      <c r="C145" s="6" t="s">
        <v>2587</v>
      </c>
      <c r="D145" s="6">
        <v>156</v>
      </c>
      <c r="E145" s="6">
        <v>26</v>
      </c>
      <c r="F145" s="6">
        <v>130</v>
      </c>
      <c r="G145" s="6">
        <v>0.16666666666666699</v>
      </c>
    </row>
    <row r="146" spans="1:7" x14ac:dyDescent="0.25">
      <c r="A146" s="6">
        <v>145</v>
      </c>
      <c r="B146" s="6" t="s">
        <v>1147</v>
      </c>
      <c r="C146" s="6" t="s">
        <v>1150</v>
      </c>
      <c r="D146" s="6">
        <v>691</v>
      </c>
      <c r="E146" s="6">
        <v>222</v>
      </c>
      <c r="F146" s="6">
        <v>469</v>
      </c>
      <c r="G146" s="6">
        <v>0.321273516642547</v>
      </c>
    </row>
    <row r="147" spans="1:7" x14ac:dyDescent="0.25">
      <c r="A147" s="6">
        <v>146</v>
      </c>
      <c r="B147" s="6" t="s">
        <v>789</v>
      </c>
      <c r="C147" s="6" t="s">
        <v>2637</v>
      </c>
      <c r="D147" s="6">
        <v>138</v>
      </c>
      <c r="E147" s="6">
        <v>27</v>
      </c>
      <c r="F147" s="6">
        <v>111</v>
      </c>
      <c r="G147" s="6">
        <v>0.19565217391304299</v>
      </c>
    </row>
    <row r="148" spans="1:7" x14ac:dyDescent="0.25">
      <c r="A148" s="6">
        <v>147</v>
      </c>
      <c r="B148" s="6" t="s">
        <v>146</v>
      </c>
      <c r="C148" s="6" t="s">
        <v>1150</v>
      </c>
      <c r="D148" s="6">
        <v>310</v>
      </c>
      <c r="E148" s="6">
        <v>80</v>
      </c>
      <c r="F148" s="6">
        <v>230</v>
      </c>
      <c r="G148" s="6">
        <v>0.25806451612903197</v>
      </c>
    </row>
    <row r="149" spans="1:7" x14ac:dyDescent="0.25">
      <c r="A149" s="6">
        <v>148</v>
      </c>
      <c r="B149" s="6" t="s">
        <v>497</v>
      </c>
      <c r="C149" s="6" t="s">
        <v>2617</v>
      </c>
      <c r="D149" s="6">
        <v>182</v>
      </c>
      <c r="E149" s="6">
        <v>38</v>
      </c>
      <c r="F149" s="6">
        <v>144</v>
      </c>
      <c r="G149" s="6">
        <v>0.20879120879120899</v>
      </c>
    </row>
    <row r="150" spans="1:7" x14ac:dyDescent="0.25">
      <c r="A150" s="6">
        <v>149</v>
      </c>
      <c r="B150" s="6" t="s">
        <v>506</v>
      </c>
      <c r="C150" s="6" t="s">
        <v>2593</v>
      </c>
      <c r="D150" s="6">
        <v>105</v>
      </c>
      <c r="E150" s="6">
        <v>27</v>
      </c>
      <c r="F150" s="6">
        <v>78</v>
      </c>
      <c r="G150" s="6">
        <v>0.25714285714285701</v>
      </c>
    </row>
    <row r="151" spans="1:7" x14ac:dyDescent="0.25">
      <c r="A151" s="6">
        <v>150</v>
      </c>
      <c r="B151" s="6" t="s">
        <v>963</v>
      </c>
      <c r="C151" s="6" t="s">
        <v>1150</v>
      </c>
      <c r="D151" s="6">
        <v>725</v>
      </c>
      <c r="E151" s="6">
        <v>151</v>
      </c>
      <c r="F151" s="6">
        <v>574</v>
      </c>
      <c r="G151" s="6">
        <v>0.20827586206896601</v>
      </c>
    </row>
    <row r="152" spans="1:7" x14ac:dyDescent="0.25">
      <c r="A152" s="6">
        <v>151</v>
      </c>
      <c r="B152" s="6" t="s">
        <v>1114</v>
      </c>
      <c r="C152" s="6" t="s">
        <v>1150</v>
      </c>
      <c r="D152" s="6">
        <v>334</v>
      </c>
      <c r="E152" s="6">
        <v>57</v>
      </c>
      <c r="F152" s="6">
        <v>277</v>
      </c>
      <c r="G152" s="6">
        <v>0.170658682634731</v>
      </c>
    </row>
    <row r="153" spans="1:7" x14ac:dyDescent="0.25">
      <c r="A153" s="6">
        <v>152</v>
      </c>
      <c r="B153" s="6" t="s">
        <v>300</v>
      </c>
      <c r="C153" s="6" t="s">
        <v>2632</v>
      </c>
      <c r="D153" s="6">
        <v>154</v>
      </c>
      <c r="E153" s="6">
        <v>46</v>
      </c>
      <c r="F153" s="6">
        <v>108</v>
      </c>
      <c r="G153" s="6">
        <v>0.29870129870129902</v>
      </c>
    </row>
    <row r="154" spans="1:7" x14ac:dyDescent="0.25">
      <c r="A154" s="6">
        <v>153</v>
      </c>
      <c r="B154" s="6" t="s">
        <v>952</v>
      </c>
      <c r="C154" s="6" t="s">
        <v>1150</v>
      </c>
      <c r="D154" s="6">
        <v>327</v>
      </c>
      <c r="E154" s="6">
        <v>62</v>
      </c>
      <c r="F154" s="6">
        <v>265</v>
      </c>
      <c r="G154" s="6">
        <v>0.18960244648318</v>
      </c>
    </row>
    <row r="155" spans="1:7" x14ac:dyDescent="0.25">
      <c r="A155" s="6">
        <v>154</v>
      </c>
      <c r="B155" s="6" t="s">
        <v>906</v>
      </c>
      <c r="C155" s="6" t="s">
        <v>1150</v>
      </c>
      <c r="D155" s="6">
        <v>481</v>
      </c>
      <c r="E155" s="6">
        <v>75</v>
      </c>
      <c r="F155" s="6">
        <v>406</v>
      </c>
      <c r="G155" s="6">
        <v>0.15592515592515599</v>
      </c>
    </row>
    <row r="156" spans="1:7" x14ac:dyDescent="0.25">
      <c r="A156" s="6">
        <v>155</v>
      </c>
      <c r="B156" s="6" t="s">
        <v>616</v>
      </c>
      <c r="C156" s="6" t="s">
        <v>2585</v>
      </c>
      <c r="D156" s="6">
        <v>90</v>
      </c>
      <c r="E156" s="6">
        <v>9</v>
      </c>
      <c r="F156" s="6">
        <v>81</v>
      </c>
      <c r="G156" s="6">
        <v>0.1</v>
      </c>
    </row>
    <row r="157" spans="1:7" x14ac:dyDescent="0.25">
      <c r="A157" s="6">
        <v>156</v>
      </c>
      <c r="B157" s="6" t="s">
        <v>272</v>
      </c>
      <c r="C157" s="6" t="s">
        <v>2630</v>
      </c>
      <c r="D157" s="6">
        <v>118</v>
      </c>
      <c r="E157" s="6">
        <v>26</v>
      </c>
      <c r="F157" s="6">
        <v>92</v>
      </c>
      <c r="G157" s="6">
        <v>0.22033898305084701</v>
      </c>
    </row>
    <row r="158" spans="1:7" x14ac:dyDescent="0.25">
      <c r="A158" s="6">
        <v>157</v>
      </c>
      <c r="B158" s="6" t="s">
        <v>167</v>
      </c>
      <c r="C158" s="6" t="s">
        <v>1150</v>
      </c>
      <c r="D158" s="6">
        <v>516</v>
      </c>
      <c r="E158" s="6">
        <v>104</v>
      </c>
      <c r="F158" s="6">
        <v>412</v>
      </c>
      <c r="G158" s="6">
        <v>0.201550387596899</v>
      </c>
    </row>
    <row r="159" spans="1:7" x14ac:dyDescent="0.25">
      <c r="A159" s="6">
        <v>158</v>
      </c>
      <c r="B159" s="6" t="s">
        <v>161</v>
      </c>
      <c r="C159" s="6" t="s">
        <v>1150</v>
      </c>
      <c r="D159" s="6">
        <v>331</v>
      </c>
      <c r="E159" s="6">
        <v>55</v>
      </c>
      <c r="F159" s="6">
        <v>276</v>
      </c>
      <c r="G159" s="6">
        <v>0.16616314199395801</v>
      </c>
    </row>
    <row r="160" spans="1:7" x14ac:dyDescent="0.25">
      <c r="A160" s="6">
        <v>159</v>
      </c>
      <c r="B160" s="6" t="s">
        <v>657</v>
      </c>
      <c r="C160" s="6" t="s">
        <v>2547</v>
      </c>
      <c r="D160" s="6">
        <v>254</v>
      </c>
      <c r="E160" s="6">
        <v>44</v>
      </c>
      <c r="F160" s="6">
        <v>210</v>
      </c>
      <c r="G160" s="6">
        <v>0.17322834645669299</v>
      </c>
    </row>
    <row r="161" spans="1:7" x14ac:dyDescent="0.25">
      <c r="A161" s="6">
        <v>160</v>
      </c>
      <c r="B161" s="6" t="s">
        <v>1160</v>
      </c>
      <c r="C161" s="6" t="s">
        <v>2640</v>
      </c>
      <c r="D161" s="6">
        <v>229</v>
      </c>
      <c r="E161" s="6">
        <v>53</v>
      </c>
      <c r="F161" s="6">
        <v>176</v>
      </c>
      <c r="G161" s="6">
        <v>0.23144104803493501</v>
      </c>
    </row>
    <row r="162" spans="1:7" x14ac:dyDescent="0.25">
      <c r="A162" s="6">
        <v>161</v>
      </c>
      <c r="B162" s="6" t="s">
        <v>1075</v>
      </c>
      <c r="C162" s="6" t="s">
        <v>2628</v>
      </c>
      <c r="D162" s="6">
        <v>64</v>
      </c>
      <c r="E162" s="6">
        <v>19</v>
      </c>
      <c r="F162" s="6">
        <v>45</v>
      </c>
      <c r="G162" s="6">
        <v>0.296875</v>
      </c>
    </row>
    <row r="163" spans="1:7" x14ac:dyDescent="0.25">
      <c r="A163" s="6">
        <v>162</v>
      </c>
      <c r="B163" s="6" t="s">
        <v>572</v>
      </c>
      <c r="C163" s="6" t="s">
        <v>1150</v>
      </c>
      <c r="D163" s="6">
        <v>336</v>
      </c>
      <c r="E163" s="6">
        <v>85</v>
      </c>
      <c r="F163" s="6">
        <v>251</v>
      </c>
      <c r="G163" s="6">
        <v>0.25297619047619002</v>
      </c>
    </row>
    <row r="164" spans="1:7" x14ac:dyDescent="0.25">
      <c r="A164" s="6">
        <v>163</v>
      </c>
      <c r="B164" s="6" t="s">
        <v>466</v>
      </c>
      <c r="C164" s="6" t="s">
        <v>2566</v>
      </c>
      <c r="D164" s="6">
        <v>94</v>
      </c>
      <c r="E164" s="6">
        <v>14</v>
      </c>
      <c r="F164" s="6">
        <v>80</v>
      </c>
      <c r="G164" s="6">
        <v>0.14893617021276601</v>
      </c>
    </row>
    <row r="165" spans="1:7" x14ac:dyDescent="0.25">
      <c r="A165" s="6">
        <v>164</v>
      </c>
      <c r="B165" s="6" t="s">
        <v>109</v>
      </c>
      <c r="C165" s="6" t="s">
        <v>1150</v>
      </c>
      <c r="D165" s="6">
        <v>665</v>
      </c>
      <c r="E165" s="6">
        <v>118</v>
      </c>
      <c r="F165" s="6">
        <v>547</v>
      </c>
      <c r="G165" s="6">
        <v>0.17744360902255599</v>
      </c>
    </row>
    <row r="166" spans="1:7" x14ac:dyDescent="0.25">
      <c r="A166" s="6">
        <v>165</v>
      </c>
      <c r="B166" s="6" t="s">
        <v>50</v>
      </c>
      <c r="C166" s="6" t="s">
        <v>1150</v>
      </c>
      <c r="D166" s="6">
        <v>303</v>
      </c>
      <c r="E166" s="6">
        <v>67</v>
      </c>
      <c r="F166" s="6">
        <v>236</v>
      </c>
      <c r="G166" s="6">
        <v>0.22112211221122099</v>
      </c>
    </row>
    <row r="167" spans="1:7" x14ac:dyDescent="0.25">
      <c r="A167" s="6">
        <v>166</v>
      </c>
      <c r="B167" s="6" t="s">
        <v>1127</v>
      </c>
      <c r="C167" s="6" t="s">
        <v>1150</v>
      </c>
      <c r="D167" s="6">
        <v>521</v>
      </c>
      <c r="E167" s="6">
        <v>108</v>
      </c>
      <c r="F167" s="6">
        <v>413</v>
      </c>
      <c r="G167" s="6">
        <v>0.20729366602687099</v>
      </c>
    </row>
    <row r="168" spans="1:7" x14ac:dyDescent="0.25">
      <c r="A168" s="6">
        <v>167</v>
      </c>
      <c r="B168" s="6" t="s">
        <v>941</v>
      </c>
      <c r="C168" s="6" t="s">
        <v>1150</v>
      </c>
      <c r="D168" s="6">
        <v>309</v>
      </c>
      <c r="E168" s="6">
        <v>69</v>
      </c>
      <c r="F168" s="6">
        <v>240</v>
      </c>
      <c r="G168" s="6">
        <v>0.223300970873786</v>
      </c>
    </row>
    <row r="169" spans="1:7" x14ac:dyDescent="0.25">
      <c r="A169" s="6">
        <v>168</v>
      </c>
      <c r="B169" s="6" t="s">
        <v>660</v>
      </c>
      <c r="C169" s="6" t="s">
        <v>1150</v>
      </c>
      <c r="D169" s="6">
        <v>263</v>
      </c>
      <c r="E169" s="6">
        <v>48</v>
      </c>
      <c r="F169" s="6">
        <v>215</v>
      </c>
      <c r="G169" s="6">
        <v>0.182509505703422</v>
      </c>
    </row>
    <row r="170" spans="1:7" x14ac:dyDescent="0.25">
      <c r="A170" s="6">
        <v>169</v>
      </c>
      <c r="B170" s="6" t="s">
        <v>591</v>
      </c>
      <c r="C170" s="6" t="s">
        <v>1150</v>
      </c>
      <c r="D170" s="6">
        <v>381</v>
      </c>
      <c r="E170" s="6">
        <v>92</v>
      </c>
      <c r="F170" s="6">
        <v>289</v>
      </c>
      <c r="G170" s="6">
        <v>0.24146981627296599</v>
      </c>
    </row>
    <row r="171" spans="1:7" x14ac:dyDescent="0.25">
      <c r="A171" s="6">
        <v>170</v>
      </c>
      <c r="B171" s="6" t="s">
        <v>1009</v>
      </c>
      <c r="C171" s="6" t="s">
        <v>2566</v>
      </c>
      <c r="D171" s="6">
        <v>94</v>
      </c>
      <c r="E171" s="6">
        <v>23</v>
      </c>
      <c r="F171" s="6">
        <v>71</v>
      </c>
      <c r="G171" s="6">
        <v>0.24468085106383</v>
      </c>
    </row>
    <row r="172" spans="1:7" x14ac:dyDescent="0.25">
      <c r="A172" s="6">
        <v>171</v>
      </c>
      <c r="B172" s="6" t="s">
        <v>1187</v>
      </c>
      <c r="C172" s="6" t="s">
        <v>2663</v>
      </c>
      <c r="D172" s="6">
        <v>187</v>
      </c>
      <c r="E172" s="6">
        <v>35</v>
      </c>
      <c r="F172" s="6">
        <v>152</v>
      </c>
      <c r="G172" s="6">
        <v>0.18716577540106999</v>
      </c>
    </row>
    <row r="173" spans="1:7" x14ac:dyDescent="0.25">
      <c r="A173" s="6">
        <v>172</v>
      </c>
      <c r="B173" s="6" t="s">
        <v>194</v>
      </c>
      <c r="C173" s="6" t="s">
        <v>1150</v>
      </c>
      <c r="D173" s="6">
        <v>394</v>
      </c>
      <c r="E173" s="6">
        <v>56</v>
      </c>
      <c r="F173" s="6">
        <v>338</v>
      </c>
      <c r="G173" s="6">
        <v>0.14213197969543101</v>
      </c>
    </row>
    <row r="174" spans="1:7" x14ac:dyDescent="0.25">
      <c r="A174" s="6">
        <v>173</v>
      </c>
      <c r="B174" s="6" t="s">
        <v>820</v>
      </c>
      <c r="C174" s="6" t="s">
        <v>2557</v>
      </c>
      <c r="D174" s="6">
        <v>137</v>
      </c>
      <c r="E174" s="6">
        <v>30</v>
      </c>
      <c r="F174" s="6">
        <v>107</v>
      </c>
      <c r="G174" s="6">
        <v>0.218978102189781</v>
      </c>
    </row>
    <row r="175" spans="1:7" x14ac:dyDescent="0.25">
      <c r="A175" s="6">
        <v>174</v>
      </c>
      <c r="B175" s="6" t="s">
        <v>702</v>
      </c>
      <c r="C175" s="6" t="s">
        <v>2619</v>
      </c>
      <c r="D175" s="6">
        <v>140</v>
      </c>
      <c r="E175" s="6">
        <v>34</v>
      </c>
      <c r="F175" s="6">
        <v>106</v>
      </c>
      <c r="G175" s="6">
        <v>0.24285714285714299</v>
      </c>
    </row>
    <row r="176" spans="1:7" x14ac:dyDescent="0.25">
      <c r="A176" s="6">
        <v>175</v>
      </c>
      <c r="B176" s="6" t="s">
        <v>784</v>
      </c>
      <c r="C176" s="6" t="s">
        <v>2655</v>
      </c>
      <c r="D176" s="6">
        <v>179</v>
      </c>
      <c r="E176" s="6">
        <v>11</v>
      </c>
      <c r="F176" s="6">
        <v>168</v>
      </c>
      <c r="G176" s="6">
        <v>6.1452513966480403E-2</v>
      </c>
    </row>
    <row r="177" spans="1:7" x14ac:dyDescent="0.25">
      <c r="A177" s="6">
        <v>176</v>
      </c>
      <c r="B177" s="6" t="s">
        <v>544</v>
      </c>
      <c r="C177" s="6" t="s">
        <v>2580</v>
      </c>
      <c r="D177" s="6">
        <v>130</v>
      </c>
      <c r="E177" s="6">
        <v>46</v>
      </c>
      <c r="F177" s="6">
        <v>84</v>
      </c>
      <c r="G177" s="6">
        <v>0.35384615384615398</v>
      </c>
    </row>
    <row r="178" spans="1:7" x14ac:dyDescent="0.25">
      <c r="A178" s="6">
        <v>177</v>
      </c>
      <c r="B178" s="6" t="s">
        <v>218</v>
      </c>
      <c r="C178" s="6" t="s">
        <v>2568</v>
      </c>
      <c r="D178" s="6">
        <v>158</v>
      </c>
      <c r="E178" s="6">
        <v>43</v>
      </c>
      <c r="F178" s="6">
        <v>115</v>
      </c>
      <c r="G178" s="6">
        <v>0.272151898734177</v>
      </c>
    </row>
    <row r="179" spans="1:7" x14ac:dyDescent="0.25">
      <c r="A179" s="6">
        <v>178</v>
      </c>
      <c r="B179" s="6" t="s">
        <v>1209</v>
      </c>
      <c r="C179" s="6" t="s">
        <v>2613</v>
      </c>
      <c r="D179" s="6">
        <v>212</v>
      </c>
      <c r="E179" s="6">
        <v>42</v>
      </c>
      <c r="F179" s="6">
        <v>170</v>
      </c>
      <c r="G179" s="6">
        <v>0.19811320754716999</v>
      </c>
    </row>
    <row r="180" spans="1:7" x14ac:dyDescent="0.25">
      <c r="A180" s="6">
        <v>179</v>
      </c>
      <c r="B180" s="6" t="s">
        <v>734</v>
      </c>
      <c r="C180" s="6" t="s">
        <v>2548</v>
      </c>
      <c r="D180" s="6">
        <v>177</v>
      </c>
      <c r="E180" s="6">
        <v>50</v>
      </c>
      <c r="F180" s="6">
        <v>127</v>
      </c>
      <c r="G180" s="6">
        <v>0.28248587570621497</v>
      </c>
    </row>
    <row r="181" spans="1:7" x14ac:dyDescent="0.25">
      <c r="A181" s="6">
        <v>180</v>
      </c>
      <c r="B181" s="6" t="s">
        <v>656</v>
      </c>
      <c r="C181" s="6" t="s">
        <v>2558</v>
      </c>
      <c r="D181" s="6">
        <v>205</v>
      </c>
      <c r="E181" s="6">
        <v>58</v>
      </c>
      <c r="F181" s="6">
        <v>147</v>
      </c>
      <c r="G181" s="6">
        <v>0.28292682926829299</v>
      </c>
    </row>
    <row r="182" spans="1:7" x14ac:dyDescent="0.25">
      <c r="A182" s="6">
        <v>181</v>
      </c>
      <c r="B182" s="6" t="s">
        <v>715</v>
      </c>
      <c r="C182" s="6" t="s">
        <v>1150</v>
      </c>
      <c r="D182" s="6">
        <v>276</v>
      </c>
      <c r="E182" s="6">
        <v>51</v>
      </c>
      <c r="F182" s="6">
        <v>225</v>
      </c>
      <c r="G182" s="6">
        <v>0.184782608695652</v>
      </c>
    </row>
    <row r="183" spans="1:7" x14ac:dyDescent="0.25">
      <c r="A183" s="6">
        <v>182</v>
      </c>
      <c r="B183" s="6" t="s">
        <v>82</v>
      </c>
      <c r="C183" s="6" t="s">
        <v>2555</v>
      </c>
      <c r="D183" s="6">
        <v>244</v>
      </c>
      <c r="E183" s="6">
        <v>33</v>
      </c>
      <c r="F183" s="6">
        <v>211</v>
      </c>
      <c r="G183" s="6">
        <v>0.135245901639344</v>
      </c>
    </row>
    <row r="184" spans="1:7" x14ac:dyDescent="0.25">
      <c r="A184" s="6">
        <v>183</v>
      </c>
      <c r="B184" s="6" t="s">
        <v>119</v>
      </c>
      <c r="C184" s="6" t="s">
        <v>1150</v>
      </c>
      <c r="D184" s="6">
        <v>315</v>
      </c>
      <c r="E184" s="6">
        <v>131</v>
      </c>
      <c r="F184" s="6">
        <v>184</v>
      </c>
      <c r="G184" s="6">
        <v>0.41587301587301601</v>
      </c>
    </row>
    <row r="185" spans="1:7" x14ac:dyDescent="0.25">
      <c r="A185" s="6">
        <v>184</v>
      </c>
      <c r="B185" s="6" t="s">
        <v>66</v>
      </c>
      <c r="C185" s="6" t="s">
        <v>1150</v>
      </c>
      <c r="D185" s="6">
        <v>439</v>
      </c>
      <c r="E185" s="6">
        <v>111</v>
      </c>
      <c r="F185" s="6">
        <v>328</v>
      </c>
      <c r="G185" s="6">
        <v>0.25284738041002303</v>
      </c>
    </row>
    <row r="186" spans="1:7" x14ac:dyDescent="0.25">
      <c r="A186" s="6">
        <v>185</v>
      </c>
      <c r="B186" s="6" t="s">
        <v>160</v>
      </c>
      <c r="C186" s="6" t="s">
        <v>2563</v>
      </c>
      <c r="D186" s="6">
        <v>198</v>
      </c>
      <c r="E186" s="6">
        <v>40</v>
      </c>
      <c r="F186" s="6">
        <v>158</v>
      </c>
      <c r="G186" s="6">
        <v>0.20202020202020199</v>
      </c>
    </row>
    <row r="187" spans="1:7" x14ac:dyDescent="0.25">
      <c r="A187" s="6">
        <v>186</v>
      </c>
      <c r="B187" s="6" t="s">
        <v>121</v>
      </c>
      <c r="C187" s="6" t="s">
        <v>2563</v>
      </c>
      <c r="D187" s="6">
        <v>198</v>
      </c>
      <c r="E187" s="6">
        <v>42</v>
      </c>
      <c r="F187" s="6">
        <v>156</v>
      </c>
      <c r="G187" s="6">
        <v>0.21212121212121199</v>
      </c>
    </row>
    <row r="188" spans="1:7" x14ac:dyDescent="0.25">
      <c r="A188" s="6">
        <v>187</v>
      </c>
      <c r="B188" s="6" t="s">
        <v>1079</v>
      </c>
      <c r="C188" s="6" t="s">
        <v>1150</v>
      </c>
      <c r="D188" s="6">
        <v>381</v>
      </c>
      <c r="E188" s="6">
        <v>83</v>
      </c>
      <c r="F188" s="6">
        <v>298</v>
      </c>
      <c r="G188" s="6">
        <v>0.21784776902887101</v>
      </c>
    </row>
    <row r="189" spans="1:7" x14ac:dyDescent="0.25">
      <c r="A189" s="6">
        <v>188</v>
      </c>
      <c r="B189" s="6" t="s">
        <v>1031</v>
      </c>
      <c r="C189" s="6" t="s">
        <v>1150</v>
      </c>
      <c r="D189" s="6">
        <v>311</v>
      </c>
      <c r="E189" s="6">
        <v>73</v>
      </c>
      <c r="F189" s="6">
        <v>238</v>
      </c>
      <c r="G189" s="6">
        <v>0.23472668810289399</v>
      </c>
    </row>
    <row r="190" spans="1:7" x14ac:dyDescent="0.25">
      <c r="A190" s="6">
        <v>189</v>
      </c>
      <c r="B190" s="6" t="s">
        <v>976</v>
      </c>
      <c r="C190" s="6" t="s">
        <v>1150</v>
      </c>
      <c r="D190" s="6">
        <v>397</v>
      </c>
      <c r="E190" s="6">
        <v>72</v>
      </c>
      <c r="F190" s="6">
        <v>325</v>
      </c>
      <c r="G190" s="6">
        <v>0.181360201511335</v>
      </c>
    </row>
    <row r="191" spans="1:7" x14ac:dyDescent="0.25">
      <c r="A191" s="6">
        <v>190</v>
      </c>
      <c r="B191" s="6" t="s">
        <v>939</v>
      </c>
      <c r="C191" s="6" t="s">
        <v>2546</v>
      </c>
      <c r="D191" s="6">
        <v>194</v>
      </c>
      <c r="E191" s="6">
        <v>32</v>
      </c>
      <c r="F191" s="6">
        <v>162</v>
      </c>
      <c r="G191" s="6">
        <v>0.164948453608247</v>
      </c>
    </row>
    <row r="192" spans="1:7" x14ac:dyDescent="0.25">
      <c r="A192" s="6">
        <v>191</v>
      </c>
      <c r="B192" s="6" t="s">
        <v>286</v>
      </c>
      <c r="C192" s="6" t="s">
        <v>1150</v>
      </c>
      <c r="D192" s="6">
        <v>353</v>
      </c>
      <c r="E192" s="6">
        <v>73</v>
      </c>
      <c r="F192" s="6">
        <v>280</v>
      </c>
      <c r="G192" s="6">
        <v>0.20679886685552401</v>
      </c>
    </row>
    <row r="193" spans="1:7" x14ac:dyDescent="0.25">
      <c r="A193" s="6">
        <v>192</v>
      </c>
      <c r="B193" s="6" t="s">
        <v>788</v>
      </c>
      <c r="C193" s="6" t="s">
        <v>1150</v>
      </c>
      <c r="D193" s="6">
        <v>382</v>
      </c>
      <c r="E193" s="6">
        <v>62</v>
      </c>
      <c r="F193" s="6">
        <v>320</v>
      </c>
      <c r="G193" s="6">
        <v>0.162303664921466</v>
      </c>
    </row>
    <row r="194" spans="1:7" x14ac:dyDescent="0.25">
      <c r="A194" s="6">
        <v>193</v>
      </c>
      <c r="B194" s="6" t="s">
        <v>557</v>
      </c>
      <c r="C194" s="6" t="s">
        <v>1150</v>
      </c>
      <c r="D194" s="6">
        <v>264</v>
      </c>
      <c r="E194" s="6">
        <v>55</v>
      </c>
      <c r="F194" s="6">
        <v>209</v>
      </c>
      <c r="G194" s="6">
        <v>0.20833333333333301</v>
      </c>
    </row>
    <row r="195" spans="1:7" x14ac:dyDescent="0.25">
      <c r="A195" s="6">
        <v>194</v>
      </c>
      <c r="B195" s="6" t="s">
        <v>903</v>
      </c>
      <c r="C195" s="6" t="s">
        <v>2567</v>
      </c>
      <c r="D195" s="6">
        <v>239</v>
      </c>
      <c r="E195" s="6">
        <v>39</v>
      </c>
      <c r="F195" s="6">
        <v>200</v>
      </c>
      <c r="G195" s="6">
        <v>0.163179916317992</v>
      </c>
    </row>
    <row r="196" spans="1:7" x14ac:dyDescent="0.25">
      <c r="A196" s="6">
        <v>195</v>
      </c>
      <c r="B196" s="6" t="s">
        <v>155</v>
      </c>
      <c r="C196" s="6" t="s">
        <v>1150</v>
      </c>
      <c r="D196" s="6">
        <v>468</v>
      </c>
      <c r="E196" s="6">
        <v>101</v>
      </c>
      <c r="F196" s="6">
        <v>367</v>
      </c>
      <c r="G196" s="6">
        <v>0.21581196581196599</v>
      </c>
    </row>
    <row r="197" spans="1:7" x14ac:dyDescent="0.25">
      <c r="A197" s="6">
        <v>196</v>
      </c>
      <c r="B197" s="6" t="s">
        <v>1159</v>
      </c>
      <c r="C197" s="6" t="s">
        <v>1150</v>
      </c>
      <c r="D197" s="6">
        <v>385</v>
      </c>
      <c r="E197" s="6">
        <v>89</v>
      </c>
      <c r="F197" s="6">
        <v>296</v>
      </c>
      <c r="G197" s="6">
        <v>0.231168831168831</v>
      </c>
    </row>
    <row r="198" spans="1:7" x14ac:dyDescent="0.25">
      <c r="A198" s="6">
        <v>197</v>
      </c>
      <c r="B198" s="6" t="s">
        <v>371</v>
      </c>
      <c r="C198" s="6" t="s">
        <v>1150</v>
      </c>
      <c r="D198" s="6">
        <v>278</v>
      </c>
      <c r="E198" s="6">
        <v>61</v>
      </c>
      <c r="F198" s="6">
        <v>217</v>
      </c>
      <c r="G198" s="6">
        <v>0.21942446043165501</v>
      </c>
    </row>
    <row r="199" spans="1:7" x14ac:dyDescent="0.25">
      <c r="A199" s="6">
        <v>198</v>
      </c>
      <c r="B199" s="6" t="s">
        <v>316</v>
      </c>
      <c r="C199" s="6" t="s">
        <v>2554</v>
      </c>
      <c r="D199" s="6">
        <v>141</v>
      </c>
      <c r="E199" s="6">
        <v>51</v>
      </c>
      <c r="F199" s="6">
        <v>90</v>
      </c>
      <c r="G199" s="6">
        <v>0.36170212765957399</v>
      </c>
    </row>
    <row r="200" spans="1:7" x14ac:dyDescent="0.25">
      <c r="A200" s="6">
        <v>199</v>
      </c>
      <c r="B200" s="6" t="s">
        <v>180</v>
      </c>
      <c r="C200" s="6" t="s">
        <v>1150</v>
      </c>
      <c r="D200" s="6">
        <v>439</v>
      </c>
      <c r="E200" s="6">
        <v>113</v>
      </c>
      <c r="F200" s="6">
        <v>326</v>
      </c>
      <c r="G200" s="6">
        <v>0.25740318906605902</v>
      </c>
    </row>
    <row r="201" spans="1:7" x14ac:dyDescent="0.25">
      <c r="A201" s="6">
        <v>200</v>
      </c>
      <c r="B201" s="6" t="s">
        <v>287</v>
      </c>
      <c r="C201" s="6" t="s">
        <v>1150</v>
      </c>
      <c r="D201" s="6">
        <v>351</v>
      </c>
      <c r="E201" s="6">
        <v>63</v>
      </c>
      <c r="F201" s="6">
        <v>288</v>
      </c>
      <c r="G201" s="6">
        <v>0.17948717948717899</v>
      </c>
    </row>
    <row r="202" spans="1:7" x14ac:dyDescent="0.25">
      <c r="A202" s="6">
        <v>201</v>
      </c>
      <c r="B202" s="6" t="s">
        <v>750</v>
      </c>
      <c r="C202" s="6" t="s">
        <v>2667</v>
      </c>
      <c r="D202" s="6">
        <v>171</v>
      </c>
      <c r="E202" s="6">
        <v>34</v>
      </c>
      <c r="F202" s="6">
        <v>137</v>
      </c>
      <c r="G202" s="6">
        <v>0.198830409356725</v>
      </c>
    </row>
    <row r="203" spans="1:7" x14ac:dyDescent="0.25">
      <c r="A203" s="6">
        <v>202</v>
      </c>
      <c r="B203" s="6" t="s">
        <v>420</v>
      </c>
      <c r="C203" s="6" t="s">
        <v>2646</v>
      </c>
      <c r="D203" s="6">
        <v>110</v>
      </c>
      <c r="E203" s="6">
        <v>19</v>
      </c>
      <c r="F203" s="6">
        <v>91</v>
      </c>
      <c r="G203" s="6">
        <v>0.17272727272727301</v>
      </c>
    </row>
    <row r="204" spans="1:7" x14ac:dyDescent="0.25">
      <c r="A204" s="6">
        <v>203</v>
      </c>
      <c r="B204" s="6" t="s">
        <v>581</v>
      </c>
      <c r="C204" s="6" t="s">
        <v>2601</v>
      </c>
      <c r="D204" s="6">
        <v>92</v>
      </c>
      <c r="E204" s="6">
        <v>45</v>
      </c>
      <c r="F204" s="6">
        <v>47</v>
      </c>
      <c r="G204" s="6">
        <v>0.48913043478260898</v>
      </c>
    </row>
    <row r="205" spans="1:7" x14ac:dyDescent="0.25">
      <c r="A205" s="6">
        <v>204</v>
      </c>
      <c r="B205" s="6" t="s">
        <v>723</v>
      </c>
      <c r="C205" s="6" t="s">
        <v>2563</v>
      </c>
      <c r="D205" s="6">
        <v>198</v>
      </c>
      <c r="E205" s="6">
        <v>55</v>
      </c>
      <c r="F205" s="6">
        <v>143</v>
      </c>
      <c r="G205" s="6">
        <v>0.27777777777777801</v>
      </c>
    </row>
    <row r="206" spans="1:7" x14ac:dyDescent="0.25">
      <c r="A206" s="6">
        <v>205</v>
      </c>
      <c r="B206" s="6" t="s">
        <v>284</v>
      </c>
      <c r="C206" s="6" t="s">
        <v>1150</v>
      </c>
      <c r="D206" s="6">
        <v>406</v>
      </c>
      <c r="E206" s="6">
        <v>74</v>
      </c>
      <c r="F206" s="6">
        <v>332</v>
      </c>
      <c r="G206" s="6">
        <v>0.182266009852217</v>
      </c>
    </row>
    <row r="207" spans="1:7" x14ac:dyDescent="0.25">
      <c r="A207" s="6">
        <v>206</v>
      </c>
      <c r="B207" s="6" t="s">
        <v>663</v>
      </c>
      <c r="C207" s="6" t="s">
        <v>2572</v>
      </c>
      <c r="D207" s="6">
        <v>119</v>
      </c>
      <c r="E207" s="6">
        <v>12</v>
      </c>
      <c r="F207" s="6">
        <v>107</v>
      </c>
      <c r="G207" s="6">
        <v>0.10084033613445401</v>
      </c>
    </row>
    <row r="208" spans="1:7" x14ac:dyDescent="0.25">
      <c r="A208" s="6">
        <v>207</v>
      </c>
      <c r="B208" s="6" t="s">
        <v>514</v>
      </c>
      <c r="C208" s="6" t="s">
        <v>1150</v>
      </c>
      <c r="D208" s="6">
        <v>420</v>
      </c>
      <c r="E208" s="6">
        <v>109</v>
      </c>
      <c r="F208" s="6">
        <v>311</v>
      </c>
      <c r="G208" s="6">
        <v>0.25952380952380999</v>
      </c>
    </row>
    <row r="209" spans="1:7" x14ac:dyDescent="0.25">
      <c r="A209" s="6">
        <v>208</v>
      </c>
      <c r="B209" s="6" t="s">
        <v>983</v>
      </c>
      <c r="C209" s="6" t="s">
        <v>2591</v>
      </c>
      <c r="D209" s="6">
        <v>126</v>
      </c>
      <c r="E209" s="6">
        <v>56</v>
      </c>
      <c r="F209" s="6">
        <v>70</v>
      </c>
      <c r="G209" s="6">
        <v>0.44444444444444398</v>
      </c>
    </row>
    <row r="210" spans="1:7" x14ac:dyDescent="0.25">
      <c r="A210" s="6">
        <v>209</v>
      </c>
      <c r="B210" s="6" t="s">
        <v>66</v>
      </c>
      <c r="C210" s="6" t="s">
        <v>1150</v>
      </c>
      <c r="D210" s="6">
        <v>439</v>
      </c>
      <c r="E210" s="6">
        <v>111</v>
      </c>
      <c r="F210" s="6">
        <v>328</v>
      </c>
      <c r="G210" s="6">
        <v>0.25284738041002303</v>
      </c>
    </row>
    <row r="211" spans="1:7" x14ac:dyDescent="0.25">
      <c r="A211" s="6">
        <v>210</v>
      </c>
      <c r="B211" s="6" t="s">
        <v>486</v>
      </c>
      <c r="C211" s="6" t="s">
        <v>2547</v>
      </c>
      <c r="D211" s="6">
        <v>254</v>
      </c>
      <c r="E211" s="6">
        <v>54</v>
      </c>
      <c r="F211" s="6">
        <v>200</v>
      </c>
      <c r="G211" s="6">
        <v>0.21259842519684999</v>
      </c>
    </row>
    <row r="212" spans="1:7" x14ac:dyDescent="0.25">
      <c r="A212" s="6">
        <v>211</v>
      </c>
      <c r="B212" s="6" t="s">
        <v>400</v>
      </c>
      <c r="C212" s="6" t="s">
        <v>1150</v>
      </c>
      <c r="D212" s="6">
        <v>260</v>
      </c>
      <c r="E212" s="6">
        <v>50</v>
      </c>
      <c r="F212" s="6">
        <v>210</v>
      </c>
      <c r="G212" s="6">
        <v>0.19230769230769201</v>
      </c>
    </row>
    <row r="213" spans="1:7" x14ac:dyDescent="0.25">
      <c r="A213" s="6">
        <v>212</v>
      </c>
      <c r="B213" s="6" t="s">
        <v>614</v>
      </c>
      <c r="C213" s="6" t="s">
        <v>1150</v>
      </c>
      <c r="D213" s="6">
        <v>394</v>
      </c>
      <c r="E213" s="6">
        <v>59</v>
      </c>
      <c r="F213" s="6">
        <v>335</v>
      </c>
      <c r="G213" s="6">
        <v>0.14974619289340099</v>
      </c>
    </row>
    <row r="214" spans="1:7" x14ac:dyDescent="0.25">
      <c r="A214" s="6">
        <v>213</v>
      </c>
      <c r="B214" s="6" t="s">
        <v>304</v>
      </c>
      <c r="C214" s="6" t="s">
        <v>1150</v>
      </c>
      <c r="D214" s="6">
        <v>400</v>
      </c>
      <c r="E214" s="6">
        <v>82</v>
      </c>
      <c r="F214" s="6">
        <v>318</v>
      </c>
      <c r="G214" s="6">
        <v>0.20499999999999999</v>
      </c>
    </row>
    <row r="215" spans="1:7" x14ac:dyDescent="0.25">
      <c r="A215" s="6">
        <v>214</v>
      </c>
      <c r="B215" s="6" t="s">
        <v>264</v>
      </c>
      <c r="C215" s="6" t="s">
        <v>2678</v>
      </c>
      <c r="D215" s="6">
        <v>174</v>
      </c>
      <c r="E215" s="6">
        <v>28</v>
      </c>
      <c r="F215" s="6">
        <v>146</v>
      </c>
      <c r="G215" s="6">
        <v>0.160919540229885</v>
      </c>
    </row>
    <row r="216" spans="1:7" x14ac:dyDescent="0.25">
      <c r="A216" s="6">
        <v>215</v>
      </c>
      <c r="B216" s="6" t="s">
        <v>395</v>
      </c>
      <c r="C216" s="6" t="s">
        <v>1150</v>
      </c>
      <c r="D216" s="6">
        <v>301</v>
      </c>
      <c r="E216" s="6">
        <v>72</v>
      </c>
      <c r="F216" s="6">
        <v>229</v>
      </c>
      <c r="G216" s="6">
        <v>0.23920265780730901</v>
      </c>
    </row>
    <row r="217" spans="1:7" x14ac:dyDescent="0.25">
      <c r="A217" s="6">
        <v>216</v>
      </c>
      <c r="B217" s="6" t="s">
        <v>163</v>
      </c>
      <c r="C217" s="6" t="s">
        <v>2663</v>
      </c>
      <c r="D217" s="6">
        <v>187</v>
      </c>
      <c r="E217" s="6">
        <v>27</v>
      </c>
      <c r="F217" s="6">
        <v>160</v>
      </c>
      <c r="G217" s="6">
        <v>0.14438502673796799</v>
      </c>
    </row>
    <row r="218" spans="1:7" x14ac:dyDescent="0.25">
      <c r="A218" s="6">
        <v>217</v>
      </c>
      <c r="B218" s="6" t="s">
        <v>594</v>
      </c>
      <c r="C218" s="6" t="s">
        <v>1150</v>
      </c>
      <c r="D218" s="6">
        <v>878</v>
      </c>
      <c r="E218" s="6">
        <v>283</v>
      </c>
      <c r="F218" s="6">
        <v>595</v>
      </c>
      <c r="G218" s="6">
        <v>0.32232346241457899</v>
      </c>
    </row>
    <row r="219" spans="1:7" x14ac:dyDescent="0.25">
      <c r="A219" s="6">
        <v>218</v>
      </c>
      <c r="B219" s="6" t="s">
        <v>644</v>
      </c>
      <c r="C219" s="6" t="s">
        <v>1150</v>
      </c>
      <c r="D219" s="6">
        <v>381</v>
      </c>
      <c r="E219" s="6">
        <v>76</v>
      </c>
      <c r="F219" s="6">
        <v>305</v>
      </c>
      <c r="G219" s="6">
        <v>0.19947506561679801</v>
      </c>
    </row>
    <row r="220" spans="1:7" x14ac:dyDescent="0.25">
      <c r="A220" s="6">
        <v>219</v>
      </c>
      <c r="B220" s="6" t="s">
        <v>677</v>
      </c>
      <c r="C220" s="6" t="s">
        <v>2564</v>
      </c>
      <c r="D220" s="6">
        <v>131</v>
      </c>
      <c r="E220" s="6">
        <v>26</v>
      </c>
      <c r="F220" s="6">
        <v>105</v>
      </c>
      <c r="G220" s="6">
        <v>0.19847328244274801</v>
      </c>
    </row>
    <row r="221" spans="1:7" x14ac:dyDescent="0.25">
      <c r="A221" s="6">
        <v>220</v>
      </c>
      <c r="B221" s="6" t="s">
        <v>1136</v>
      </c>
      <c r="C221" s="6" t="s">
        <v>1150</v>
      </c>
      <c r="D221" s="6">
        <v>691</v>
      </c>
      <c r="E221" s="6">
        <v>151</v>
      </c>
      <c r="F221" s="6">
        <v>540</v>
      </c>
      <c r="G221" s="6">
        <v>0.21852387843704801</v>
      </c>
    </row>
    <row r="222" spans="1:7" x14ac:dyDescent="0.25">
      <c r="A222" s="6">
        <v>221</v>
      </c>
      <c r="B222" s="6" t="s">
        <v>359</v>
      </c>
      <c r="C222" s="6" t="s">
        <v>1150</v>
      </c>
      <c r="D222" s="6">
        <v>529</v>
      </c>
      <c r="E222" s="6">
        <v>118</v>
      </c>
      <c r="F222" s="6">
        <v>411</v>
      </c>
      <c r="G222" s="6">
        <v>0.22306238185255201</v>
      </c>
    </row>
    <row r="223" spans="1:7" x14ac:dyDescent="0.25">
      <c r="A223" s="6">
        <v>222</v>
      </c>
      <c r="B223" s="6" t="s">
        <v>507</v>
      </c>
      <c r="C223" s="6" t="s">
        <v>2588</v>
      </c>
      <c r="D223" s="6">
        <v>148</v>
      </c>
      <c r="E223" s="6">
        <v>26</v>
      </c>
      <c r="F223" s="6">
        <v>122</v>
      </c>
      <c r="G223" s="6">
        <v>0.17567567567567599</v>
      </c>
    </row>
    <row r="224" spans="1:7" x14ac:dyDescent="0.25">
      <c r="A224" s="6">
        <v>223</v>
      </c>
      <c r="B224" s="6" t="s">
        <v>512</v>
      </c>
      <c r="C224" s="6" t="s">
        <v>2564</v>
      </c>
      <c r="D224" s="6">
        <v>131</v>
      </c>
      <c r="E224" s="6">
        <v>26</v>
      </c>
      <c r="F224" s="6">
        <v>105</v>
      </c>
      <c r="G224" s="6">
        <v>0.19847328244274801</v>
      </c>
    </row>
    <row r="225" spans="1:7" x14ac:dyDescent="0.25">
      <c r="A225" s="6">
        <v>224</v>
      </c>
      <c r="B225" s="6" t="s">
        <v>346</v>
      </c>
      <c r="C225" s="6" t="s">
        <v>1150</v>
      </c>
      <c r="D225" s="6">
        <v>330</v>
      </c>
      <c r="E225" s="6">
        <v>80</v>
      </c>
      <c r="F225" s="6">
        <v>250</v>
      </c>
      <c r="G225" s="6">
        <v>0.24242424242424199</v>
      </c>
    </row>
    <row r="226" spans="1:7" x14ac:dyDescent="0.25">
      <c r="A226" s="6">
        <v>225</v>
      </c>
      <c r="B226" s="6" t="s">
        <v>654</v>
      </c>
      <c r="C226" s="6" t="s">
        <v>2546</v>
      </c>
      <c r="D226" s="6">
        <v>194</v>
      </c>
      <c r="E226" s="6">
        <v>51</v>
      </c>
      <c r="F226" s="6">
        <v>143</v>
      </c>
      <c r="G226" s="6">
        <v>0.26288659793814401</v>
      </c>
    </row>
    <row r="227" spans="1:7" x14ac:dyDescent="0.25">
      <c r="A227" s="6">
        <v>226</v>
      </c>
      <c r="B227" s="6" t="s">
        <v>936</v>
      </c>
      <c r="C227" s="6" t="s">
        <v>1150</v>
      </c>
      <c r="D227" s="6">
        <v>568</v>
      </c>
      <c r="E227" s="6">
        <v>82</v>
      </c>
      <c r="F227" s="6">
        <v>486</v>
      </c>
      <c r="G227" s="6">
        <v>0.14436619718309901</v>
      </c>
    </row>
    <row r="228" spans="1:7" x14ac:dyDescent="0.25">
      <c r="A228" s="6">
        <v>227</v>
      </c>
      <c r="B228" s="6" t="s">
        <v>364</v>
      </c>
      <c r="C228" s="6" t="s">
        <v>1150</v>
      </c>
      <c r="D228" s="6">
        <v>289</v>
      </c>
      <c r="E228" s="6">
        <v>42</v>
      </c>
      <c r="F228" s="6">
        <v>247</v>
      </c>
      <c r="G228" s="6">
        <v>0.14532871972318301</v>
      </c>
    </row>
    <row r="229" spans="1:7" x14ac:dyDescent="0.25">
      <c r="A229" s="6">
        <v>228</v>
      </c>
      <c r="B229" s="6" t="s">
        <v>499</v>
      </c>
      <c r="C229" s="6" t="s">
        <v>1150</v>
      </c>
      <c r="D229" s="6">
        <v>405</v>
      </c>
      <c r="E229" s="6">
        <v>95</v>
      </c>
      <c r="F229" s="6">
        <v>310</v>
      </c>
      <c r="G229" s="6">
        <v>0.234567901234568</v>
      </c>
    </row>
    <row r="230" spans="1:7" x14ac:dyDescent="0.25">
      <c r="A230" s="6">
        <v>229</v>
      </c>
      <c r="B230" s="6" t="s">
        <v>593</v>
      </c>
      <c r="C230" s="6" t="s">
        <v>1150</v>
      </c>
      <c r="D230" s="6">
        <v>389</v>
      </c>
      <c r="E230" s="6">
        <v>94</v>
      </c>
      <c r="F230" s="6">
        <v>295</v>
      </c>
      <c r="G230" s="6">
        <v>0.241645244215938</v>
      </c>
    </row>
    <row r="231" spans="1:7" x14ac:dyDescent="0.25">
      <c r="A231" s="6">
        <v>230</v>
      </c>
      <c r="B231" s="6" t="s">
        <v>655</v>
      </c>
      <c r="C231" s="6" t="s">
        <v>2664</v>
      </c>
      <c r="D231" s="6">
        <v>121</v>
      </c>
      <c r="E231" s="6">
        <v>62</v>
      </c>
      <c r="F231" s="6">
        <v>59</v>
      </c>
      <c r="G231" s="6">
        <v>0.51239669421487599</v>
      </c>
    </row>
    <row r="232" spans="1:7" x14ac:dyDescent="0.25">
      <c r="A232" s="6">
        <v>231</v>
      </c>
      <c r="B232" s="6" t="s">
        <v>1202</v>
      </c>
      <c r="C232" s="6" t="s">
        <v>1150</v>
      </c>
      <c r="D232" s="6">
        <v>335</v>
      </c>
      <c r="E232" s="6">
        <v>67</v>
      </c>
      <c r="F232" s="6">
        <v>268</v>
      </c>
      <c r="G232" s="6">
        <v>0.2</v>
      </c>
    </row>
    <row r="233" spans="1:7" x14ac:dyDescent="0.25">
      <c r="A233" s="6">
        <v>232</v>
      </c>
      <c r="B233" s="6" t="s">
        <v>1037</v>
      </c>
      <c r="C233" s="6" t="s">
        <v>2584</v>
      </c>
      <c r="D233" s="6">
        <v>170</v>
      </c>
      <c r="E233" s="6">
        <v>43</v>
      </c>
      <c r="F233" s="6">
        <v>127</v>
      </c>
      <c r="G233" s="6">
        <v>0.252941176470588</v>
      </c>
    </row>
    <row r="234" spans="1:7" x14ac:dyDescent="0.25">
      <c r="A234" s="6">
        <v>233</v>
      </c>
      <c r="B234" s="6" t="s">
        <v>828</v>
      </c>
      <c r="C234" s="6" t="s">
        <v>1150</v>
      </c>
      <c r="D234" s="6">
        <v>529</v>
      </c>
      <c r="E234" s="6">
        <v>115</v>
      </c>
      <c r="F234" s="6">
        <v>414</v>
      </c>
      <c r="G234" s="6">
        <v>0.217391304347826</v>
      </c>
    </row>
    <row r="235" spans="1:7" x14ac:dyDescent="0.25">
      <c r="A235" s="6">
        <v>234</v>
      </c>
      <c r="B235" s="6" t="s">
        <v>1086</v>
      </c>
      <c r="C235" s="6" t="s">
        <v>1150</v>
      </c>
      <c r="D235" s="6">
        <v>438</v>
      </c>
      <c r="E235" s="6">
        <v>81</v>
      </c>
      <c r="F235" s="6">
        <v>357</v>
      </c>
      <c r="G235" s="6">
        <v>0.184931506849315</v>
      </c>
    </row>
    <row r="236" spans="1:7" x14ac:dyDescent="0.25">
      <c r="A236" s="6">
        <v>235</v>
      </c>
      <c r="B236" s="6" t="s">
        <v>537</v>
      </c>
      <c r="C236" s="6" t="s">
        <v>1150</v>
      </c>
      <c r="D236" s="6">
        <v>260</v>
      </c>
      <c r="E236" s="6">
        <v>58</v>
      </c>
      <c r="F236" s="6">
        <v>202</v>
      </c>
      <c r="G236" s="6">
        <v>0.22307692307692301</v>
      </c>
    </row>
    <row r="237" spans="1:7" x14ac:dyDescent="0.25">
      <c r="A237" s="6">
        <v>236</v>
      </c>
      <c r="B237" s="6" t="s">
        <v>938</v>
      </c>
      <c r="C237" s="6" t="s">
        <v>2564</v>
      </c>
      <c r="D237" s="6">
        <v>131</v>
      </c>
      <c r="E237" s="6">
        <v>27</v>
      </c>
      <c r="F237" s="6">
        <v>104</v>
      </c>
      <c r="G237" s="6">
        <v>0.206106870229008</v>
      </c>
    </row>
    <row r="238" spans="1:7" x14ac:dyDescent="0.25">
      <c r="A238" s="6">
        <v>237</v>
      </c>
      <c r="B238" s="6" t="s">
        <v>803</v>
      </c>
      <c r="C238" s="6" t="s">
        <v>1150</v>
      </c>
      <c r="D238" s="6">
        <v>310</v>
      </c>
      <c r="E238" s="6">
        <v>49</v>
      </c>
      <c r="F238" s="6">
        <v>261</v>
      </c>
      <c r="G238" s="6">
        <v>0.158064516129032</v>
      </c>
    </row>
    <row r="239" spans="1:7" x14ac:dyDescent="0.25">
      <c r="A239" s="6">
        <v>238</v>
      </c>
      <c r="B239" s="6" t="s">
        <v>51</v>
      </c>
      <c r="C239" s="6" t="s">
        <v>1150</v>
      </c>
      <c r="D239" s="6">
        <v>346</v>
      </c>
      <c r="E239" s="6">
        <v>48</v>
      </c>
      <c r="F239" s="6">
        <v>298</v>
      </c>
      <c r="G239" s="6">
        <v>0.13872832369942201</v>
      </c>
    </row>
    <row r="240" spans="1:7" x14ac:dyDescent="0.25">
      <c r="A240" s="6">
        <v>239</v>
      </c>
      <c r="B240" s="6" t="s">
        <v>1101</v>
      </c>
      <c r="C240" s="6" t="s">
        <v>2547</v>
      </c>
      <c r="D240" s="6">
        <v>254</v>
      </c>
      <c r="E240" s="6">
        <v>47</v>
      </c>
      <c r="F240" s="6">
        <v>207</v>
      </c>
      <c r="G240" s="6">
        <v>0.18503937007874</v>
      </c>
    </row>
    <row r="241" spans="1:7" x14ac:dyDescent="0.25">
      <c r="A241" s="6">
        <v>240</v>
      </c>
      <c r="B241" s="6" t="s">
        <v>923</v>
      </c>
      <c r="C241" s="6" t="s">
        <v>1150</v>
      </c>
      <c r="D241" s="6">
        <v>382</v>
      </c>
      <c r="E241" s="6">
        <v>121</v>
      </c>
      <c r="F241" s="6">
        <v>261</v>
      </c>
      <c r="G241" s="6">
        <v>0.31675392670157099</v>
      </c>
    </row>
    <row r="242" spans="1:7" x14ac:dyDescent="0.25">
      <c r="A242" s="6">
        <v>241</v>
      </c>
      <c r="B242" s="6" t="s">
        <v>840</v>
      </c>
      <c r="C242" s="6" t="s">
        <v>1150</v>
      </c>
      <c r="D242" s="6">
        <v>285</v>
      </c>
      <c r="E242" s="6">
        <v>46</v>
      </c>
      <c r="F242" s="6">
        <v>239</v>
      </c>
      <c r="G242" s="6">
        <v>0.16140350877192999</v>
      </c>
    </row>
    <row r="243" spans="1:7" x14ac:dyDescent="0.25">
      <c r="A243" s="6">
        <v>242</v>
      </c>
      <c r="B243" s="6" t="s">
        <v>22</v>
      </c>
      <c r="C243" s="6" t="s">
        <v>1150</v>
      </c>
      <c r="D243" s="6">
        <v>315</v>
      </c>
      <c r="E243" s="6">
        <v>129</v>
      </c>
      <c r="F243" s="6">
        <v>186</v>
      </c>
      <c r="G243" s="6">
        <v>0.40952380952381001</v>
      </c>
    </row>
    <row r="244" spans="1:7" x14ac:dyDescent="0.25">
      <c r="A244" s="6">
        <v>243</v>
      </c>
      <c r="B244" s="6" t="s">
        <v>1234</v>
      </c>
      <c r="C244" s="6" t="s">
        <v>1150</v>
      </c>
      <c r="D244" s="6">
        <v>375</v>
      </c>
      <c r="E244" s="6">
        <v>73</v>
      </c>
      <c r="F244" s="6">
        <v>302</v>
      </c>
      <c r="G244" s="6">
        <v>0.19466666666666699</v>
      </c>
    </row>
    <row r="245" spans="1:7" x14ac:dyDescent="0.25">
      <c r="A245" s="6">
        <v>244</v>
      </c>
      <c r="B245" s="6" t="s">
        <v>180</v>
      </c>
      <c r="C245" s="6" t="s">
        <v>1150</v>
      </c>
      <c r="D245" s="6">
        <v>439</v>
      </c>
      <c r="E245" s="6">
        <v>111</v>
      </c>
      <c r="F245" s="6">
        <v>328</v>
      </c>
      <c r="G245" s="6">
        <v>0.25284738041002303</v>
      </c>
    </row>
    <row r="246" spans="1:7" x14ac:dyDescent="0.25">
      <c r="A246" s="6">
        <v>245</v>
      </c>
      <c r="B246" s="6" t="s">
        <v>80</v>
      </c>
      <c r="C246" s="6" t="s">
        <v>1150</v>
      </c>
      <c r="D246" s="6">
        <v>311</v>
      </c>
      <c r="E246" s="6">
        <v>41</v>
      </c>
      <c r="F246" s="6">
        <v>270</v>
      </c>
      <c r="G246" s="6">
        <v>0.131832797427653</v>
      </c>
    </row>
    <row r="247" spans="1:7" x14ac:dyDescent="0.25">
      <c r="A247" s="6">
        <v>246</v>
      </c>
      <c r="B247" s="6" t="s">
        <v>1086</v>
      </c>
      <c r="C247" s="6" t="s">
        <v>1150</v>
      </c>
      <c r="D247" s="6">
        <v>438</v>
      </c>
      <c r="E247" s="6">
        <v>81</v>
      </c>
      <c r="F247" s="6">
        <v>357</v>
      </c>
      <c r="G247" s="6">
        <v>0.184931506849315</v>
      </c>
    </row>
    <row r="248" spans="1:7" x14ac:dyDescent="0.25">
      <c r="A248" s="6">
        <v>247</v>
      </c>
      <c r="B248" s="6" t="s">
        <v>17</v>
      </c>
      <c r="C248" s="6" t="s">
        <v>1150</v>
      </c>
      <c r="D248" s="6">
        <v>821</v>
      </c>
      <c r="E248" s="6">
        <v>147</v>
      </c>
      <c r="F248" s="6">
        <v>674</v>
      </c>
      <c r="G248" s="6">
        <v>0.17904993909865999</v>
      </c>
    </row>
    <row r="249" spans="1:7" x14ac:dyDescent="0.25">
      <c r="A249" s="6">
        <v>248</v>
      </c>
      <c r="B249" s="6" t="s">
        <v>344</v>
      </c>
      <c r="C249" s="6" t="s">
        <v>1150</v>
      </c>
      <c r="D249" s="6">
        <v>569</v>
      </c>
      <c r="E249" s="6">
        <v>82</v>
      </c>
      <c r="F249" s="6">
        <v>487</v>
      </c>
      <c r="G249" s="6">
        <v>0.14411247803163399</v>
      </c>
    </row>
    <row r="250" spans="1:7" x14ac:dyDescent="0.25">
      <c r="A250" s="6">
        <v>249</v>
      </c>
      <c r="B250" s="6" t="s">
        <v>541</v>
      </c>
      <c r="C250" s="6" t="s">
        <v>1150</v>
      </c>
      <c r="D250" s="6">
        <v>400</v>
      </c>
      <c r="E250" s="6">
        <v>77</v>
      </c>
      <c r="F250" s="6">
        <v>323</v>
      </c>
      <c r="G250" s="6">
        <v>0.1925</v>
      </c>
    </row>
    <row r="251" spans="1:7" x14ac:dyDescent="0.25">
      <c r="A251" s="6">
        <v>250</v>
      </c>
      <c r="B251" s="6" t="s">
        <v>891</v>
      </c>
      <c r="C251" s="6" t="s">
        <v>2584</v>
      </c>
      <c r="D251" s="6">
        <v>170</v>
      </c>
      <c r="E251" s="6">
        <v>45</v>
      </c>
      <c r="F251" s="6">
        <v>125</v>
      </c>
      <c r="G251" s="6">
        <v>0.26470588235294101</v>
      </c>
    </row>
    <row r="252" spans="1:7" x14ac:dyDescent="0.25">
      <c r="A252" s="6">
        <v>251</v>
      </c>
      <c r="B252" s="6" t="s">
        <v>127</v>
      </c>
      <c r="C252" s="6" t="s">
        <v>2614</v>
      </c>
      <c r="D252" s="6">
        <v>164</v>
      </c>
      <c r="E252" s="6">
        <v>33</v>
      </c>
      <c r="F252" s="6">
        <v>131</v>
      </c>
      <c r="G252" s="6">
        <v>0.20121951219512199</v>
      </c>
    </row>
    <row r="253" spans="1:7" x14ac:dyDescent="0.25">
      <c r="A253" s="6">
        <v>252</v>
      </c>
      <c r="B253" s="6" t="s">
        <v>1067</v>
      </c>
      <c r="C253" s="6" t="s">
        <v>2545</v>
      </c>
      <c r="D253" s="6">
        <v>100</v>
      </c>
      <c r="E253" s="6">
        <v>36</v>
      </c>
      <c r="F253" s="6">
        <v>64</v>
      </c>
      <c r="G253" s="6">
        <v>0.36</v>
      </c>
    </row>
    <row r="254" spans="1:7" x14ac:dyDescent="0.25">
      <c r="A254" s="6">
        <v>253</v>
      </c>
      <c r="B254" s="6" t="s">
        <v>349</v>
      </c>
      <c r="C254" s="6" t="s">
        <v>1150</v>
      </c>
      <c r="D254" s="6">
        <v>327</v>
      </c>
      <c r="E254" s="6">
        <v>55</v>
      </c>
      <c r="F254" s="6">
        <v>272</v>
      </c>
      <c r="G254" s="6">
        <v>0.168195718654434</v>
      </c>
    </row>
    <row r="255" spans="1:7" x14ac:dyDescent="0.25">
      <c r="A255" s="6">
        <v>254</v>
      </c>
      <c r="B255" s="6" t="s">
        <v>103</v>
      </c>
      <c r="C255" s="6" t="s">
        <v>2606</v>
      </c>
      <c r="D255" s="6">
        <v>250</v>
      </c>
      <c r="E255" s="6">
        <v>37</v>
      </c>
      <c r="F255" s="6">
        <v>213</v>
      </c>
      <c r="G255" s="6">
        <v>0.14799999999999999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54"/>
  <sheetViews>
    <sheetView workbookViewId="0">
      <selection activeCell="G2" sqref="G2:G255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687</v>
      </c>
      <c r="C2" s="6" t="s">
        <v>1150</v>
      </c>
      <c r="D2" s="6">
        <v>516</v>
      </c>
      <c r="E2" s="6">
        <v>102</v>
      </c>
      <c r="F2" s="6">
        <v>414</v>
      </c>
      <c r="G2" s="6">
        <v>0.19767441860465099</v>
      </c>
    </row>
    <row r="3" spans="1:7" x14ac:dyDescent="0.25">
      <c r="A3" s="6">
        <v>2</v>
      </c>
      <c r="B3" s="6" t="s">
        <v>671</v>
      </c>
      <c r="C3" s="6" t="s">
        <v>2550</v>
      </c>
      <c r="D3" s="6">
        <v>207</v>
      </c>
      <c r="E3" s="6">
        <v>47</v>
      </c>
      <c r="F3" s="6">
        <v>160</v>
      </c>
      <c r="G3" s="6">
        <v>0.22705314009661801</v>
      </c>
    </row>
    <row r="4" spans="1:7" x14ac:dyDescent="0.25">
      <c r="A4" s="6">
        <v>3</v>
      </c>
      <c r="B4" s="6" t="s">
        <v>827</v>
      </c>
      <c r="C4" s="6" t="s">
        <v>2570</v>
      </c>
      <c r="D4" s="6">
        <v>249</v>
      </c>
      <c r="E4" s="6">
        <v>50</v>
      </c>
      <c r="F4" s="6">
        <v>199</v>
      </c>
      <c r="G4" s="6">
        <v>0.20080321285140601</v>
      </c>
    </row>
    <row r="5" spans="1:7" x14ac:dyDescent="0.25">
      <c r="A5" s="6">
        <v>4</v>
      </c>
      <c r="B5" s="6" t="s">
        <v>378</v>
      </c>
      <c r="C5" s="6" t="s">
        <v>2548</v>
      </c>
      <c r="D5" s="6">
        <v>177</v>
      </c>
      <c r="E5" s="6">
        <v>53</v>
      </c>
      <c r="F5" s="6">
        <v>124</v>
      </c>
      <c r="G5" s="6">
        <v>0.29943502824858798</v>
      </c>
    </row>
    <row r="6" spans="1:7" x14ac:dyDescent="0.25">
      <c r="A6" s="6">
        <v>5</v>
      </c>
      <c r="B6" s="6" t="s">
        <v>807</v>
      </c>
      <c r="C6" s="6" t="s">
        <v>1150</v>
      </c>
      <c r="D6" s="6">
        <v>464</v>
      </c>
      <c r="E6" s="6">
        <v>110</v>
      </c>
      <c r="F6" s="6">
        <v>354</v>
      </c>
      <c r="G6" s="6">
        <v>0.23706896551724099</v>
      </c>
    </row>
    <row r="7" spans="1:7" x14ac:dyDescent="0.25">
      <c r="A7" s="6">
        <v>6</v>
      </c>
      <c r="B7" s="6" t="s">
        <v>196</v>
      </c>
      <c r="C7" s="6" t="s">
        <v>1150</v>
      </c>
      <c r="D7" s="6">
        <v>611</v>
      </c>
      <c r="E7" s="6">
        <v>83</v>
      </c>
      <c r="F7" s="6">
        <v>528</v>
      </c>
      <c r="G7" s="6">
        <v>0.135842880523732</v>
      </c>
    </row>
    <row r="8" spans="1:7" x14ac:dyDescent="0.25">
      <c r="A8" s="6">
        <v>7</v>
      </c>
      <c r="B8" s="6" t="s">
        <v>524</v>
      </c>
      <c r="C8" s="6" t="s">
        <v>2547</v>
      </c>
      <c r="D8" s="6">
        <v>254</v>
      </c>
      <c r="E8" s="6">
        <v>56</v>
      </c>
      <c r="F8" s="6">
        <v>198</v>
      </c>
      <c r="G8" s="6">
        <v>0.220472440944882</v>
      </c>
    </row>
    <row r="9" spans="1:7" x14ac:dyDescent="0.25">
      <c r="A9" s="6">
        <v>8</v>
      </c>
      <c r="B9" s="6" t="s">
        <v>991</v>
      </c>
      <c r="C9" s="6" t="s">
        <v>1150</v>
      </c>
      <c r="D9" s="6">
        <v>431</v>
      </c>
      <c r="E9" s="6">
        <v>96</v>
      </c>
      <c r="F9" s="6">
        <v>335</v>
      </c>
      <c r="G9" s="6">
        <v>0.222737819025522</v>
      </c>
    </row>
    <row r="10" spans="1:7" x14ac:dyDescent="0.25">
      <c r="A10" s="6">
        <v>9</v>
      </c>
      <c r="B10" s="6" t="s">
        <v>568</v>
      </c>
      <c r="C10" s="6" t="s">
        <v>2584</v>
      </c>
      <c r="D10" s="6">
        <v>170</v>
      </c>
      <c r="E10" s="6">
        <v>43</v>
      </c>
      <c r="F10" s="6">
        <v>127</v>
      </c>
      <c r="G10" s="6">
        <v>0.252941176470588</v>
      </c>
    </row>
    <row r="11" spans="1:7" x14ac:dyDescent="0.25">
      <c r="A11" s="6">
        <v>10</v>
      </c>
      <c r="B11" s="6" t="s">
        <v>1109</v>
      </c>
      <c r="C11" s="6" t="s">
        <v>2681</v>
      </c>
      <c r="D11" s="6">
        <v>162</v>
      </c>
      <c r="E11" s="6">
        <v>22</v>
      </c>
      <c r="F11" s="6">
        <v>140</v>
      </c>
      <c r="G11" s="6">
        <v>0.13580246913580199</v>
      </c>
    </row>
    <row r="12" spans="1:7" x14ac:dyDescent="0.25">
      <c r="A12" s="6">
        <v>11</v>
      </c>
      <c r="B12" s="6" t="s">
        <v>551</v>
      </c>
      <c r="C12" s="6" t="s">
        <v>2692</v>
      </c>
      <c r="D12" s="6">
        <v>97</v>
      </c>
      <c r="E12" s="6">
        <v>27</v>
      </c>
      <c r="F12" s="6">
        <v>70</v>
      </c>
      <c r="G12" s="6">
        <v>0.27835051546391798</v>
      </c>
    </row>
    <row r="13" spans="1:7" x14ac:dyDescent="0.25">
      <c r="A13" s="6">
        <v>12</v>
      </c>
      <c r="B13" s="6" t="s">
        <v>981</v>
      </c>
      <c r="C13" s="6" t="s">
        <v>2671</v>
      </c>
      <c r="D13" s="6">
        <v>224</v>
      </c>
      <c r="E13" s="6">
        <v>42</v>
      </c>
      <c r="F13" s="6">
        <v>182</v>
      </c>
      <c r="G13" s="6">
        <v>0.1875</v>
      </c>
    </row>
    <row r="14" spans="1:7" x14ac:dyDescent="0.25">
      <c r="A14" s="6">
        <v>13</v>
      </c>
      <c r="B14" s="6" t="s">
        <v>210</v>
      </c>
      <c r="C14" s="6" t="s">
        <v>2563</v>
      </c>
      <c r="D14" s="6">
        <v>198</v>
      </c>
      <c r="E14" s="6">
        <v>42</v>
      </c>
      <c r="F14" s="6">
        <v>156</v>
      </c>
      <c r="G14" s="6">
        <v>0.21212121212121199</v>
      </c>
    </row>
    <row r="15" spans="1:7" x14ac:dyDescent="0.25">
      <c r="A15" s="6">
        <v>14</v>
      </c>
      <c r="B15" s="6" t="s">
        <v>732</v>
      </c>
      <c r="C15" s="6" t="s">
        <v>2562</v>
      </c>
      <c r="D15" s="6">
        <v>211</v>
      </c>
      <c r="E15" s="6">
        <v>28</v>
      </c>
      <c r="F15" s="6">
        <v>183</v>
      </c>
      <c r="G15" s="6">
        <v>0.13270142180094799</v>
      </c>
    </row>
    <row r="16" spans="1:7" x14ac:dyDescent="0.25">
      <c r="A16" s="6">
        <v>15</v>
      </c>
      <c r="B16" s="6" t="s">
        <v>488</v>
      </c>
      <c r="C16" s="6" t="s">
        <v>1150</v>
      </c>
      <c r="D16" s="6">
        <v>404</v>
      </c>
      <c r="E16" s="6">
        <v>86</v>
      </c>
      <c r="F16" s="6">
        <v>318</v>
      </c>
      <c r="G16" s="6">
        <v>0.212871287128713</v>
      </c>
    </row>
    <row r="17" spans="1:7" x14ac:dyDescent="0.25">
      <c r="A17" s="6">
        <v>16</v>
      </c>
      <c r="B17" s="6" t="s">
        <v>1175</v>
      </c>
      <c r="C17" s="6" t="s">
        <v>1150</v>
      </c>
      <c r="D17" s="6">
        <v>359</v>
      </c>
      <c r="E17" s="6">
        <v>65</v>
      </c>
      <c r="F17" s="6">
        <v>294</v>
      </c>
      <c r="G17" s="6">
        <v>0.18105849582172701</v>
      </c>
    </row>
    <row r="18" spans="1:7" x14ac:dyDescent="0.25">
      <c r="A18" s="6">
        <v>17</v>
      </c>
      <c r="B18" s="6" t="s">
        <v>1169</v>
      </c>
      <c r="C18" s="6" t="s">
        <v>2555</v>
      </c>
      <c r="D18" s="6">
        <v>244</v>
      </c>
      <c r="E18" s="6">
        <v>75</v>
      </c>
      <c r="F18" s="6">
        <v>169</v>
      </c>
      <c r="G18" s="6">
        <v>0.30737704918032799</v>
      </c>
    </row>
    <row r="19" spans="1:7" x14ac:dyDescent="0.25">
      <c r="A19" s="6">
        <v>18</v>
      </c>
      <c r="B19" s="6" t="s">
        <v>621</v>
      </c>
      <c r="C19" s="6" t="s">
        <v>1150</v>
      </c>
      <c r="D19" s="6">
        <v>336</v>
      </c>
      <c r="E19" s="6">
        <v>87</v>
      </c>
      <c r="F19" s="6">
        <v>249</v>
      </c>
      <c r="G19" s="6">
        <v>0.25892857142857101</v>
      </c>
    </row>
    <row r="20" spans="1:7" x14ac:dyDescent="0.25">
      <c r="A20" s="6">
        <v>19</v>
      </c>
      <c r="B20" s="6" t="s">
        <v>605</v>
      </c>
      <c r="C20" s="6" t="s">
        <v>1150</v>
      </c>
      <c r="D20" s="6">
        <v>258</v>
      </c>
      <c r="E20" s="6">
        <v>64</v>
      </c>
      <c r="F20" s="6">
        <v>194</v>
      </c>
      <c r="G20" s="6">
        <v>0.24806201550387599</v>
      </c>
    </row>
    <row r="21" spans="1:7" x14ac:dyDescent="0.25">
      <c r="A21" s="6">
        <v>20</v>
      </c>
      <c r="B21" s="6" t="s">
        <v>495</v>
      </c>
      <c r="C21" s="6" t="s">
        <v>1150</v>
      </c>
      <c r="D21" s="6">
        <v>311</v>
      </c>
      <c r="E21" s="6">
        <v>73</v>
      </c>
      <c r="F21" s="6">
        <v>238</v>
      </c>
      <c r="G21" s="6">
        <v>0.23472668810289399</v>
      </c>
    </row>
    <row r="22" spans="1:7" x14ac:dyDescent="0.25">
      <c r="A22" s="6">
        <v>21</v>
      </c>
      <c r="B22" s="6" t="s">
        <v>1055</v>
      </c>
      <c r="C22" s="6" t="s">
        <v>1150</v>
      </c>
      <c r="D22" s="6">
        <v>314</v>
      </c>
      <c r="E22" s="6">
        <v>61</v>
      </c>
      <c r="F22" s="6">
        <v>253</v>
      </c>
      <c r="G22" s="6">
        <v>0.194267515923567</v>
      </c>
    </row>
    <row r="23" spans="1:7" x14ac:dyDescent="0.25">
      <c r="A23" s="6">
        <v>22</v>
      </c>
      <c r="B23" s="6" t="s">
        <v>944</v>
      </c>
      <c r="C23" s="6" t="s">
        <v>1150</v>
      </c>
      <c r="D23" s="6">
        <v>464</v>
      </c>
      <c r="E23" s="6">
        <v>109</v>
      </c>
      <c r="F23" s="6">
        <v>355</v>
      </c>
      <c r="G23" s="6">
        <v>0.23491379310344801</v>
      </c>
    </row>
    <row r="24" spans="1:7" x14ac:dyDescent="0.25">
      <c r="A24" s="6">
        <v>23</v>
      </c>
      <c r="B24" s="6" t="s">
        <v>672</v>
      </c>
      <c r="C24" s="6" t="s">
        <v>1150</v>
      </c>
      <c r="D24" s="6">
        <v>294</v>
      </c>
      <c r="E24" s="6">
        <v>99</v>
      </c>
      <c r="F24" s="6">
        <v>195</v>
      </c>
      <c r="G24" s="6">
        <v>0.33673469387755101</v>
      </c>
    </row>
    <row r="25" spans="1:7" x14ac:dyDescent="0.25">
      <c r="A25" s="6">
        <v>24</v>
      </c>
      <c r="B25" s="6" t="s">
        <v>93</v>
      </c>
      <c r="C25" s="6" t="s">
        <v>1150</v>
      </c>
      <c r="D25" s="6">
        <v>294</v>
      </c>
      <c r="E25" s="6">
        <v>91</v>
      </c>
      <c r="F25" s="6">
        <v>203</v>
      </c>
      <c r="G25" s="6">
        <v>0.30952380952380998</v>
      </c>
    </row>
    <row r="26" spans="1:7" x14ac:dyDescent="0.25">
      <c r="A26" s="6">
        <v>25</v>
      </c>
      <c r="B26" s="6" t="s">
        <v>142</v>
      </c>
      <c r="C26" s="6" t="s">
        <v>1150</v>
      </c>
      <c r="D26" s="6">
        <v>691</v>
      </c>
      <c r="E26" s="6">
        <v>197</v>
      </c>
      <c r="F26" s="6">
        <v>494</v>
      </c>
      <c r="G26" s="6">
        <v>0.28509406657018799</v>
      </c>
    </row>
    <row r="27" spans="1:7" x14ac:dyDescent="0.25">
      <c r="A27" s="6">
        <v>26</v>
      </c>
      <c r="B27" s="6" t="s">
        <v>1254</v>
      </c>
      <c r="C27" s="6" t="s">
        <v>1150</v>
      </c>
      <c r="D27" s="6">
        <v>666</v>
      </c>
      <c r="E27" s="6">
        <v>149</v>
      </c>
      <c r="F27" s="6">
        <v>517</v>
      </c>
      <c r="G27" s="6">
        <v>0.22372372372372401</v>
      </c>
    </row>
    <row r="28" spans="1:7" x14ac:dyDescent="0.25">
      <c r="A28" s="6">
        <v>27</v>
      </c>
      <c r="B28" s="6" t="s">
        <v>1051</v>
      </c>
      <c r="C28" s="6" t="s">
        <v>1150</v>
      </c>
      <c r="D28" s="6">
        <v>645</v>
      </c>
      <c r="E28" s="6">
        <v>143</v>
      </c>
      <c r="F28" s="6">
        <v>502</v>
      </c>
      <c r="G28" s="6">
        <v>0.22170542635658899</v>
      </c>
    </row>
    <row r="29" spans="1:7" x14ac:dyDescent="0.25">
      <c r="A29" s="6">
        <v>28</v>
      </c>
      <c r="B29" s="6" t="s">
        <v>808</v>
      </c>
      <c r="C29" s="6" t="s">
        <v>2573</v>
      </c>
      <c r="D29" s="6">
        <v>124</v>
      </c>
      <c r="E29" s="6">
        <v>26</v>
      </c>
      <c r="F29" s="6">
        <v>98</v>
      </c>
      <c r="G29" s="6">
        <v>0.209677419354839</v>
      </c>
    </row>
    <row r="30" spans="1:7" x14ac:dyDescent="0.25">
      <c r="A30" s="6">
        <v>29</v>
      </c>
      <c r="B30" s="6" t="s">
        <v>790</v>
      </c>
      <c r="C30" s="6" t="s">
        <v>1150</v>
      </c>
      <c r="D30" s="6">
        <v>426</v>
      </c>
      <c r="E30" s="6">
        <v>102</v>
      </c>
      <c r="F30" s="6">
        <v>324</v>
      </c>
      <c r="G30" s="6">
        <v>0.23943661971831001</v>
      </c>
    </row>
    <row r="31" spans="1:7" x14ac:dyDescent="0.25">
      <c r="A31" s="6">
        <v>30</v>
      </c>
      <c r="B31" s="6" t="s">
        <v>1065</v>
      </c>
      <c r="C31" s="6" t="s">
        <v>1150</v>
      </c>
      <c r="D31" s="6">
        <v>345</v>
      </c>
      <c r="E31" s="6">
        <v>57</v>
      </c>
      <c r="F31" s="6">
        <v>288</v>
      </c>
      <c r="G31" s="6">
        <v>0.16521739130434801</v>
      </c>
    </row>
    <row r="32" spans="1:7" x14ac:dyDescent="0.25">
      <c r="A32" s="6">
        <v>31</v>
      </c>
      <c r="B32" s="6" t="s">
        <v>1035</v>
      </c>
      <c r="C32" s="6" t="s">
        <v>2555</v>
      </c>
      <c r="D32" s="6">
        <v>244</v>
      </c>
      <c r="E32" s="6">
        <v>37</v>
      </c>
      <c r="F32" s="6">
        <v>207</v>
      </c>
      <c r="G32" s="6">
        <v>0.151639344262295</v>
      </c>
    </row>
    <row r="33" spans="1:7" x14ac:dyDescent="0.25">
      <c r="A33" s="6">
        <v>32</v>
      </c>
      <c r="B33" s="6" t="s">
        <v>818</v>
      </c>
      <c r="C33" s="6" t="s">
        <v>1150</v>
      </c>
      <c r="D33" s="6">
        <v>577</v>
      </c>
      <c r="E33" s="6">
        <v>92</v>
      </c>
      <c r="F33" s="6">
        <v>485</v>
      </c>
      <c r="G33" s="6">
        <v>0.15944540727902901</v>
      </c>
    </row>
    <row r="34" spans="1:7" x14ac:dyDescent="0.25">
      <c r="A34" s="6">
        <v>33</v>
      </c>
      <c r="B34" s="6" t="s">
        <v>1172</v>
      </c>
      <c r="C34" s="6" t="s">
        <v>2616</v>
      </c>
      <c r="D34" s="6">
        <v>220</v>
      </c>
      <c r="E34" s="6">
        <v>57</v>
      </c>
      <c r="F34" s="6">
        <v>163</v>
      </c>
      <c r="G34" s="6">
        <v>0.25909090909090898</v>
      </c>
    </row>
    <row r="35" spans="1:7" x14ac:dyDescent="0.25">
      <c r="A35" s="6">
        <v>34</v>
      </c>
      <c r="B35" s="6" t="s">
        <v>489</v>
      </c>
      <c r="C35" s="6" t="s">
        <v>2579</v>
      </c>
      <c r="D35" s="6">
        <v>147</v>
      </c>
      <c r="E35" s="6">
        <v>34</v>
      </c>
      <c r="F35" s="6">
        <v>113</v>
      </c>
      <c r="G35" s="6">
        <v>0.23129251700680301</v>
      </c>
    </row>
    <row r="36" spans="1:7" x14ac:dyDescent="0.25">
      <c r="A36" s="6">
        <v>35</v>
      </c>
      <c r="B36" s="6" t="s">
        <v>440</v>
      </c>
      <c r="C36" s="6" t="s">
        <v>2568</v>
      </c>
      <c r="D36" s="6">
        <v>158</v>
      </c>
      <c r="E36" s="6">
        <v>39</v>
      </c>
      <c r="F36" s="6">
        <v>119</v>
      </c>
      <c r="G36" s="6">
        <v>0.246835443037975</v>
      </c>
    </row>
    <row r="37" spans="1:7" x14ac:dyDescent="0.25">
      <c r="A37" s="6">
        <v>36</v>
      </c>
      <c r="B37" s="6" t="s">
        <v>175</v>
      </c>
      <c r="C37" s="6" t="s">
        <v>1150</v>
      </c>
      <c r="D37" s="6">
        <v>516</v>
      </c>
      <c r="E37" s="6">
        <v>104</v>
      </c>
      <c r="F37" s="6">
        <v>412</v>
      </c>
      <c r="G37" s="6">
        <v>0.201550387596899</v>
      </c>
    </row>
    <row r="38" spans="1:7" x14ac:dyDescent="0.25">
      <c r="A38" s="6">
        <v>37</v>
      </c>
      <c r="B38" s="6" t="s">
        <v>562</v>
      </c>
      <c r="C38" s="6" t="s">
        <v>1150</v>
      </c>
      <c r="D38" s="6">
        <v>438</v>
      </c>
      <c r="E38" s="6">
        <v>87</v>
      </c>
      <c r="F38" s="6">
        <v>351</v>
      </c>
      <c r="G38" s="6">
        <v>0.198630136986301</v>
      </c>
    </row>
    <row r="39" spans="1:7" x14ac:dyDescent="0.25">
      <c r="A39" s="6">
        <v>38</v>
      </c>
      <c r="B39" s="6" t="s">
        <v>844</v>
      </c>
      <c r="C39" s="6" t="s">
        <v>1150</v>
      </c>
      <c r="D39" s="6">
        <v>345</v>
      </c>
      <c r="E39" s="6">
        <v>57</v>
      </c>
      <c r="F39" s="6">
        <v>288</v>
      </c>
      <c r="G39" s="6">
        <v>0.16521739130434801</v>
      </c>
    </row>
    <row r="40" spans="1:7" x14ac:dyDescent="0.25">
      <c r="A40" s="6">
        <v>39</v>
      </c>
      <c r="B40" s="6" t="s">
        <v>1001</v>
      </c>
      <c r="C40" s="6" t="s">
        <v>1150</v>
      </c>
      <c r="D40" s="6">
        <v>568</v>
      </c>
      <c r="E40" s="6">
        <v>75</v>
      </c>
      <c r="F40" s="6">
        <v>493</v>
      </c>
      <c r="G40" s="6">
        <v>0.132042253521127</v>
      </c>
    </row>
    <row r="41" spans="1:7" x14ac:dyDescent="0.25">
      <c r="A41" s="6">
        <v>40</v>
      </c>
      <c r="B41" s="6" t="s">
        <v>377</v>
      </c>
      <c r="C41" s="6" t="s">
        <v>1150</v>
      </c>
      <c r="D41" s="6">
        <v>515</v>
      </c>
      <c r="E41" s="6">
        <v>106</v>
      </c>
      <c r="F41" s="6">
        <v>409</v>
      </c>
      <c r="G41" s="6">
        <v>0.20582524271844699</v>
      </c>
    </row>
    <row r="42" spans="1:7" x14ac:dyDescent="0.25">
      <c r="A42" s="6">
        <v>41</v>
      </c>
      <c r="B42" s="6" t="s">
        <v>235</v>
      </c>
      <c r="C42" s="6" t="s">
        <v>2618</v>
      </c>
      <c r="D42" s="6">
        <v>188</v>
      </c>
      <c r="E42" s="6">
        <v>43</v>
      </c>
      <c r="F42" s="6">
        <v>145</v>
      </c>
      <c r="G42" s="6">
        <v>0.22872340425531901</v>
      </c>
    </row>
    <row r="43" spans="1:7" x14ac:dyDescent="0.25">
      <c r="A43" s="6">
        <v>42</v>
      </c>
      <c r="B43" s="6" t="s">
        <v>1150</v>
      </c>
      <c r="C43" s="6" t="s">
        <v>1150</v>
      </c>
      <c r="D43" s="6">
        <v>913</v>
      </c>
      <c r="E43" s="6">
        <v>583</v>
      </c>
      <c r="F43" s="6">
        <v>330</v>
      </c>
      <c r="G43" s="6">
        <v>0.63855421686747005</v>
      </c>
    </row>
    <row r="44" spans="1:7" x14ac:dyDescent="0.25">
      <c r="A44" s="6">
        <v>43</v>
      </c>
      <c r="B44" s="6" t="s">
        <v>763</v>
      </c>
      <c r="C44" s="6" t="s">
        <v>1150</v>
      </c>
      <c r="D44" s="6">
        <v>308</v>
      </c>
      <c r="E44" s="6">
        <v>53</v>
      </c>
      <c r="F44" s="6">
        <v>255</v>
      </c>
      <c r="G44" s="6">
        <v>0.172077922077922</v>
      </c>
    </row>
    <row r="45" spans="1:7" x14ac:dyDescent="0.25">
      <c r="A45" s="6">
        <v>44</v>
      </c>
      <c r="B45" s="6" t="s">
        <v>755</v>
      </c>
      <c r="C45" s="6" t="s">
        <v>2674</v>
      </c>
      <c r="D45" s="6">
        <v>134</v>
      </c>
      <c r="E45" s="6">
        <v>31</v>
      </c>
      <c r="F45" s="6">
        <v>103</v>
      </c>
      <c r="G45" s="6">
        <v>0.23134328358209</v>
      </c>
    </row>
    <row r="46" spans="1:7" x14ac:dyDescent="0.25">
      <c r="A46" s="6">
        <v>45</v>
      </c>
      <c r="B46" s="6" t="s">
        <v>804</v>
      </c>
      <c r="C46" s="6" t="s">
        <v>2551</v>
      </c>
      <c r="D46" s="6">
        <v>103</v>
      </c>
      <c r="E46" s="6">
        <v>24</v>
      </c>
      <c r="F46" s="6">
        <v>79</v>
      </c>
      <c r="G46" s="6">
        <v>0.233009708737864</v>
      </c>
    </row>
    <row r="47" spans="1:7" x14ac:dyDescent="0.25">
      <c r="A47" s="6">
        <v>46</v>
      </c>
      <c r="B47" s="6" t="s">
        <v>356</v>
      </c>
      <c r="C47" s="6" t="s">
        <v>2592</v>
      </c>
      <c r="D47" s="6">
        <v>127</v>
      </c>
      <c r="E47" s="6">
        <v>16</v>
      </c>
      <c r="F47" s="6">
        <v>111</v>
      </c>
      <c r="G47" s="6">
        <v>0.12598425196850399</v>
      </c>
    </row>
    <row r="48" spans="1:7" x14ac:dyDescent="0.25">
      <c r="A48" s="6">
        <v>47</v>
      </c>
      <c r="B48" s="6" t="s">
        <v>64</v>
      </c>
      <c r="C48" s="6" t="s">
        <v>2605</v>
      </c>
      <c r="D48" s="6">
        <v>210</v>
      </c>
      <c r="E48" s="6">
        <v>38</v>
      </c>
      <c r="F48" s="6">
        <v>172</v>
      </c>
      <c r="G48" s="6">
        <v>0.180952380952381</v>
      </c>
    </row>
    <row r="49" spans="1:7" x14ac:dyDescent="0.25">
      <c r="A49" s="6">
        <v>48</v>
      </c>
      <c r="B49" s="6" t="s">
        <v>129</v>
      </c>
      <c r="C49" s="6" t="s">
        <v>2569</v>
      </c>
      <c r="D49" s="6">
        <v>165</v>
      </c>
      <c r="E49" s="6">
        <v>54</v>
      </c>
      <c r="F49" s="6">
        <v>111</v>
      </c>
      <c r="G49" s="6">
        <v>0.32727272727272699</v>
      </c>
    </row>
    <row r="50" spans="1:7" x14ac:dyDescent="0.25">
      <c r="A50" s="6">
        <v>49</v>
      </c>
      <c r="B50" s="6" t="s">
        <v>866</v>
      </c>
      <c r="C50" s="6" t="s">
        <v>2545</v>
      </c>
      <c r="D50" s="6">
        <v>100</v>
      </c>
      <c r="E50" s="6">
        <v>16</v>
      </c>
      <c r="F50" s="6">
        <v>84</v>
      </c>
      <c r="G50" s="6">
        <v>0.16</v>
      </c>
    </row>
    <row r="51" spans="1:7" x14ac:dyDescent="0.25">
      <c r="A51" s="6">
        <v>50</v>
      </c>
      <c r="B51" s="6" t="s">
        <v>595</v>
      </c>
      <c r="C51" s="6" t="s">
        <v>1150</v>
      </c>
      <c r="D51" s="6">
        <v>264</v>
      </c>
      <c r="E51" s="6">
        <v>70</v>
      </c>
      <c r="F51" s="6">
        <v>194</v>
      </c>
      <c r="G51" s="6">
        <v>0.26515151515151503</v>
      </c>
    </row>
    <row r="52" spans="1:7" x14ac:dyDescent="0.25">
      <c r="A52" s="6">
        <v>51</v>
      </c>
      <c r="B52" s="6" t="s">
        <v>586</v>
      </c>
      <c r="C52" s="6" t="s">
        <v>2652</v>
      </c>
      <c r="D52" s="6">
        <v>191</v>
      </c>
      <c r="E52" s="6">
        <v>22</v>
      </c>
      <c r="F52" s="6">
        <v>169</v>
      </c>
      <c r="G52" s="6">
        <v>0.115183246073298</v>
      </c>
    </row>
    <row r="53" spans="1:7" x14ac:dyDescent="0.25">
      <c r="A53" s="6">
        <v>52</v>
      </c>
      <c r="B53" s="6" t="s">
        <v>1093</v>
      </c>
      <c r="C53" s="6" t="s">
        <v>2604</v>
      </c>
      <c r="D53" s="6">
        <v>184</v>
      </c>
      <c r="E53" s="6">
        <v>38</v>
      </c>
      <c r="F53" s="6">
        <v>146</v>
      </c>
      <c r="G53" s="6">
        <v>0.20652173913043501</v>
      </c>
    </row>
    <row r="54" spans="1:7" x14ac:dyDescent="0.25">
      <c r="A54" s="6">
        <v>53</v>
      </c>
      <c r="B54" s="6" t="s">
        <v>442</v>
      </c>
      <c r="C54" s="6" t="s">
        <v>2565</v>
      </c>
      <c r="D54" s="6">
        <v>101</v>
      </c>
      <c r="E54" s="6">
        <v>13</v>
      </c>
      <c r="F54" s="6">
        <v>88</v>
      </c>
      <c r="G54" s="6">
        <v>0.12871287128712899</v>
      </c>
    </row>
    <row r="55" spans="1:7" x14ac:dyDescent="0.25">
      <c r="A55" s="6">
        <v>54</v>
      </c>
      <c r="B55" s="6" t="s">
        <v>317</v>
      </c>
      <c r="C55" s="6" t="s">
        <v>1150</v>
      </c>
      <c r="D55" s="6">
        <v>322</v>
      </c>
      <c r="E55" s="6">
        <v>58</v>
      </c>
      <c r="F55" s="6">
        <v>264</v>
      </c>
      <c r="G55" s="6">
        <v>0.18012422360248401</v>
      </c>
    </row>
    <row r="56" spans="1:7" x14ac:dyDescent="0.25">
      <c r="A56" s="6">
        <v>55</v>
      </c>
      <c r="B56" s="6" t="s">
        <v>969</v>
      </c>
      <c r="C56" s="6" t="s">
        <v>1150</v>
      </c>
      <c r="D56" s="6">
        <v>265</v>
      </c>
      <c r="E56" s="6">
        <v>66</v>
      </c>
      <c r="F56" s="6">
        <v>199</v>
      </c>
      <c r="G56" s="6">
        <v>0.24905660377358499</v>
      </c>
    </row>
    <row r="57" spans="1:7" x14ac:dyDescent="0.25">
      <c r="A57" s="6">
        <v>56</v>
      </c>
      <c r="B57" s="6" t="s">
        <v>1219</v>
      </c>
      <c r="C57" s="6" t="s">
        <v>1150</v>
      </c>
      <c r="D57" s="6">
        <v>502</v>
      </c>
      <c r="E57" s="6">
        <v>84</v>
      </c>
      <c r="F57" s="6">
        <v>418</v>
      </c>
      <c r="G57" s="6">
        <v>0.167330677290837</v>
      </c>
    </row>
    <row r="58" spans="1:7" x14ac:dyDescent="0.25">
      <c r="A58" s="6">
        <v>57</v>
      </c>
      <c r="B58" s="6" t="s">
        <v>231</v>
      </c>
      <c r="C58" s="6" t="s">
        <v>1150</v>
      </c>
      <c r="D58" s="6">
        <v>359</v>
      </c>
      <c r="E58" s="6">
        <v>62</v>
      </c>
      <c r="F58" s="6">
        <v>297</v>
      </c>
      <c r="G58" s="6">
        <v>0.17270194986072401</v>
      </c>
    </row>
    <row r="59" spans="1:7" x14ac:dyDescent="0.25">
      <c r="A59" s="6">
        <v>58</v>
      </c>
      <c r="B59" s="6" t="s">
        <v>86</v>
      </c>
      <c r="C59" s="6" t="s">
        <v>1150</v>
      </c>
      <c r="D59" s="6">
        <v>304</v>
      </c>
      <c r="E59" s="6">
        <v>56</v>
      </c>
      <c r="F59" s="6">
        <v>248</v>
      </c>
      <c r="G59" s="6">
        <v>0.18421052631578899</v>
      </c>
    </row>
    <row r="60" spans="1:7" x14ac:dyDescent="0.25">
      <c r="A60" s="6">
        <v>59</v>
      </c>
      <c r="B60" s="6" t="s">
        <v>676</v>
      </c>
      <c r="C60" s="6" t="s">
        <v>1150</v>
      </c>
      <c r="D60" s="6">
        <v>308</v>
      </c>
      <c r="E60" s="6">
        <v>68</v>
      </c>
      <c r="F60" s="6">
        <v>240</v>
      </c>
      <c r="G60" s="6">
        <v>0.22077922077922099</v>
      </c>
    </row>
    <row r="61" spans="1:7" x14ac:dyDescent="0.25">
      <c r="A61" s="6">
        <v>60</v>
      </c>
      <c r="B61" s="6" t="s">
        <v>208</v>
      </c>
      <c r="C61" s="6" t="s">
        <v>1150</v>
      </c>
      <c r="D61" s="6">
        <v>334</v>
      </c>
      <c r="E61" s="6">
        <v>53</v>
      </c>
      <c r="F61" s="6">
        <v>281</v>
      </c>
      <c r="G61" s="6">
        <v>0.15868263473053901</v>
      </c>
    </row>
    <row r="62" spans="1:7" x14ac:dyDescent="0.25">
      <c r="A62" s="6">
        <v>61</v>
      </c>
      <c r="B62" s="6" t="s">
        <v>703</v>
      </c>
      <c r="C62" s="6" t="s">
        <v>2661</v>
      </c>
      <c r="D62" s="6">
        <v>163</v>
      </c>
      <c r="E62" s="6">
        <v>68</v>
      </c>
      <c r="F62" s="6">
        <v>95</v>
      </c>
      <c r="G62" s="6">
        <v>0.41717791411042898</v>
      </c>
    </row>
    <row r="63" spans="1:7" x14ac:dyDescent="0.25">
      <c r="A63" s="6">
        <v>62</v>
      </c>
      <c r="B63" s="6" t="s">
        <v>1191</v>
      </c>
      <c r="C63" s="6" t="s">
        <v>2555</v>
      </c>
      <c r="D63" s="6">
        <v>244</v>
      </c>
      <c r="E63" s="6">
        <v>74</v>
      </c>
      <c r="F63" s="6">
        <v>170</v>
      </c>
      <c r="G63" s="6">
        <v>0.30327868852459</v>
      </c>
    </row>
    <row r="64" spans="1:7" x14ac:dyDescent="0.25">
      <c r="A64" s="6">
        <v>63</v>
      </c>
      <c r="B64" s="6" t="s">
        <v>1208</v>
      </c>
      <c r="C64" s="6" t="s">
        <v>2555</v>
      </c>
      <c r="D64" s="6">
        <v>244</v>
      </c>
      <c r="E64" s="6">
        <v>72</v>
      </c>
      <c r="F64" s="6">
        <v>172</v>
      </c>
      <c r="G64" s="6">
        <v>0.29508196721311503</v>
      </c>
    </row>
    <row r="65" spans="1:7" x14ac:dyDescent="0.25">
      <c r="A65" s="6">
        <v>64</v>
      </c>
      <c r="B65" s="6" t="s">
        <v>622</v>
      </c>
      <c r="C65" s="6" t="s">
        <v>2563</v>
      </c>
      <c r="D65" s="6">
        <v>198</v>
      </c>
      <c r="E65" s="6">
        <v>41</v>
      </c>
      <c r="F65" s="6">
        <v>157</v>
      </c>
      <c r="G65" s="6">
        <v>0.20707070707070699</v>
      </c>
    </row>
    <row r="66" spans="1:7" x14ac:dyDescent="0.25">
      <c r="A66" s="6">
        <v>65</v>
      </c>
      <c r="B66" s="6" t="s">
        <v>199</v>
      </c>
      <c r="C66" s="6" t="s">
        <v>1150</v>
      </c>
      <c r="D66" s="6">
        <v>516</v>
      </c>
      <c r="E66" s="6">
        <v>104</v>
      </c>
      <c r="F66" s="6">
        <v>412</v>
      </c>
      <c r="G66" s="6">
        <v>0.201550387596899</v>
      </c>
    </row>
    <row r="67" spans="1:7" x14ac:dyDescent="0.25">
      <c r="A67" s="6">
        <v>66</v>
      </c>
      <c r="B67" s="6" t="s">
        <v>417</v>
      </c>
      <c r="C67" s="6" t="s">
        <v>1150</v>
      </c>
      <c r="D67" s="6">
        <v>382</v>
      </c>
      <c r="E67" s="6">
        <v>122</v>
      </c>
      <c r="F67" s="6">
        <v>260</v>
      </c>
      <c r="G67" s="6">
        <v>0.31937172774869099</v>
      </c>
    </row>
    <row r="68" spans="1:7" x14ac:dyDescent="0.25">
      <c r="A68" s="6">
        <v>67</v>
      </c>
      <c r="B68" s="6" t="s">
        <v>719</v>
      </c>
      <c r="C68" s="6" t="s">
        <v>1150</v>
      </c>
      <c r="D68" s="6">
        <v>420</v>
      </c>
      <c r="E68" s="6">
        <v>86</v>
      </c>
      <c r="F68" s="6">
        <v>334</v>
      </c>
      <c r="G68" s="6">
        <v>0.20476190476190501</v>
      </c>
    </row>
    <row r="69" spans="1:7" x14ac:dyDescent="0.25">
      <c r="A69" s="6">
        <v>68</v>
      </c>
      <c r="B69" s="6" t="s">
        <v>868</v>
      </c>
      <c r="C69" s="6" t="s">
        <v>1150</v>
      </c>
      <c r="D69" s="6">
        <v>516</v>
      </c>
      <c r="E69" s="6">
        <v>103</v>
      </c>
      <c r="F69" s="6">
        <v>413</v>
      </c>
      <c r="G69" s="6">
        <v>0.19961240310077499</v>
      </c>
    </row>
    <row r="70" spans="1:7" x14ac:dyDescent="0.25">
      <c r="A70" s="6">
        <v>69</v>
      </c>
      <c r="B70" s="6" t="s">
        <v>787</v>
      </c>
      <c r="C70" s="6" t="s">
        <v>1150</v>
      </c>
      <c r="D70" s="6">
        <v>291</v>
      </c>
      <c r="E70" s="6">
        <v>50</v>
      </c>
      <c r="F70" s="6">
        <v>241</v>
      </c>
      <c r="G70" s="6">
        <v>0.17182130584192401</v>
      </c>
    </row>
    <row r="71" spans="1:7" x14ac:dyDescent="0.25">
      <c r="A71" s="6">
        <v>70</v>
      </c>
      <c r="B71" s="6" t="s">
        <v>79</v>
      </c>
      <c r="C71" s="6" t="s">
        <v>2556</v>
      </c>
      <c r="D71" s="6">
        <v>116</v>
      </c>
      <c r="E71" s="6">
        <v>40</v>
      </c>
      <c r="F71" s="6">
        <v>76</v>
      </c>
      <c r="G71" s="6">
        <v>0.34482758620689702</v>
      </c>
    </row>
    <row r="72" spans="1:7" x14ac:dyDescent="0.25">
      <c r="A72" s="6">
        <v>71</v>
      </c>
      <c r="B72" s="6" t="s">
        <v>362</v>
      </c>
      <c r="C72" s="6" t="s">
        <v>2580</v>
      </c>
      <c r="D72" s="6">
        <v>130</v>
      </c>
      <c r="E72" s="6">
        <v>44</v>
      </c>
      <c r="F72" s="6">
        <v>86</v>
      </c>
      <c r="G72" s="6">
        <v>0.33846153846153798</v>
      </c>
    </row>
    <row r="73" spans="1:7" x14ac:dyDescent="0.25">
      <c r="A73" s="6">
        <v>72</v>
      </c>
      <c r="B73" s="6" t="s">
        <v>30</v>
      </c>
      <c r="C73" s="6" t="s">
        <v>2657</v>
      </c>
      <c r="D73" s="6">
        <v>204</v>
      </c>
      <c r="E73" s="6">
        <v>28</v>
      </c>
      <c r="F73" s="6">
        <v>176</v>
      </c>
      <c r="G73" s="6">
        <v>0.13725490196078399</v>
      </c>
    </row>
    <row r="74" spans="1:7" x14ac:dyDescent="0.25">
      <c r="A74" s="6">
        <v>73</v>
      </c>
      <c r="B74" s="6" t="s">
        <v>751</v>
      </c>
      <c r="C74" s="6" t="s">
        <v>1150</v>
      </c>
      <c r="D74" s="6">
        <v>481</v>
      </c>
      <c r="E74" s="6">
        <v>73</v>
      </c>
      <c r="F74" s="6">
        <v>408</v>
      </c>
      <c r="G74" s="6">
        <v>0.151767151767152</v>
      </c>
    </row>
    <row r="75" spans="1:7" x14ac:dyDescent="0.25">
      <c r="A75" s="6">
        <v>74</v>
      </c>
      <c r="B75" s="6" t="s">
        <v>92</v>
      </c>
      <c r="C75" s="6" t="s">
        <v>2562</v>
      </c>
      <c r="D75" s="6">
        <v>211</v>
      </c>
      <c r="E75" s="6">
        <v>28</v>
      </c>
      <c r="F75" s="6">
        <v>183</v>
      </c>
      <c r="G75" s="6">
        <v>0.13270142180094799</v>
      </c>
    </row>
    <row r="76" spans="1:7" x14ac:dyDescent="0.25">
      <c r="A76" s="6">
        <v>75</v>
      </c>
      <c r="B76" s="6" t="s">
        <v>41</v>
      </c>
      <c r="C76" s="6" t="s">
        <v>2563</v>
      </c>
      <c r="D76" s="6">
        <v>198</v>
      </c>
      <c r="E76" s="6">
        <v>42</v>
      </c>
      <c r="F76" s="6">
        <v>156</v>
      </c>
      <c r="G76" s="6">
        <v>0.21212121212121199</v>
      </c>
    </row>
    <row r="77" spans="1:7" x14ac:dyDescent="0.25">
      <c r="A77" s="6">
        <v>76</v>
      </c>
      <c r="B77" s="6" t="s">
        <v>564</v>
      </c>
      <c r="C77" s="6" t="s">
        <v>1150</v>
      </c>
      <c r="D77" s="6">
        <v>516</v>
      </c>
      <c r="E77" s="6">
        <v>103</v>
      </c>
      <c r="F77" s="6">
        <v>413</v>
      </c>
      <c r="G77" s="6">
        <v>0.19961240310077499</v>
      </c>
    </row>
    <row r="78" spans="1:7" x14ac:dyDescent="0.25">
      <c r="A78" s="6">
        <v>77</v>
      </c>
      <c r="B78" s="6" t="s">
        <v>1165</v>
      </c>
      <c r="C78" s="6" t="s">
        <v>2548</v>
      </c>
      <c r="D78" s="6">
        <v>177</v>
      </c>
      <c r="E78" s="6">
        <v>51</v>
      </c>
      <c r="F78" s="6">
        <v>126</v>
      </c>
      <c r="G78" s="6">
        <v>0.28813559322033899</v>
      </c>
    </row>
    <row r="79" spans="1:7" x14ac:dyDescent="0.25">
      <c r="A79" s="6">
        <v>78</v>
      </c>
      <c r="B79" s="6" t="s">
        <v>410</v>
      </c>
      <c r="C79" s="6" t="s">
        <v>1150</v>
      </c>
      <c r="D79" s="6">
        <v>439</v>
      </c>
      <c r="E79" s="6">
        <v>111</v>
      </c>
      <c r="F79" s="6">
        <v>328</v>
      </c>
      <c r="G79" s="6">
        <v>0.25284738041002303</v>
      </c>
    </row>
    <row r="80" spans="1:7" x14ac:dyDescent="0.25">
      <c r="A80" s="6">
        <v>79</v>
      </c>
      <c r="B80" s="6" t="s">
        <v>150</v>
      </c>
      <c r="C80" s="6" t="s">
        <v>1150</v>
      </c>
      <c r="D80" s="6">
        <v>385</v>
      </c>
      <c r="E80" s="6">
        <v>83</v>
      </c>
      <c r="F80" s="6">
        <v>302</v>
      </c>
      <c r="G80" s="6">
        <v>0.21558441558441599</v>
      </c>
    </row>
    <row r="81" spans="1:7" x14ac:dyDescent="0.25">
      <c r="A81" s="6">
        <v>80</v>
      </c>
      <c r="B81" s="6" t="s">
        <v>946</v>
      </c>
      <c r="C81" s="6" t="s">
        <v>2587</v>
      </c>
      <c r="D81" s="6">
        <v>156</v>
      </c>
      <c r="E81" s="6">
        <v>44</v>
      </c>
      <c r="F81" s="6">
        <v>112</v>
      </c>
      <c r="G81" s="6">
        <v>0.28205128205128199</v>
      </c>
    </row>
    <row r="82" spans="1:7" x14ac:dyDescent="0.25">
      <c r="A82" s="6">
        <v>81</v>
      </c>
      <c r="B82" s="6" t="s">
        <v>775</v>
      </c>
      <c r="C82" s="6" t="s">
        <v>1150</v>
      </c>
      <c r="D82" s="6">
        <v>271</v>
      </c>
      <c r="E82" s="6">
        <v>79</v>
      </c>
      <c r="F82" s="6">
        <v>192</v>
      </c>
      <c r="G82" s="6">
        <v>0.29151291512915101</v>
      </c>
    </row>
    <row r="83" spans="1:7" x14ac:dyDescent="0.25">
      <c r="A83" s="6">
        <v>82</v>
      </c>
      <c r="B83" s="6" t="s">
        <v>706</v>
      </c>
      <c r="C83" s="6" t="s">
        <v>2617</v>
      </c>
      <c r="D83" s="6">
        <v>182</v>
      </c>
      <c r="E83" s="6">
        <v>41</v>
      </c>
      <c r="F83" s="6">
        <v>141</v>
      </c>
      <c r="G83" s="6">
        <v>0.225274725274725</v>
      </c>
    </row>
    <row r="84" spans="1:7" x14ac:dyDescent="0.25">
      <c r="A84" s="6">
        <v>83</v>
      </c>
      <c r="B84" s="6" t="s">
        <v>933</v>
      </c>
      <c r="C84" s="6" t="s">
        <v>2555</v>
      </c>
      <c r="D84" s="6">
        <v>244</v>
      </c>
      <c r="E84" s="6">
        <v>72</v>
      </c>
      <c r="F84" s="6">
        <v>172</v>
      </c>
      <c r="G84" s="6">
        <v>0.29508196721311503</v>
      </c>
    </row>
    <row r="85" spans="1:7" x14ac:dyDescent="0.25">
      <c r="A85" s="6">
        <v>84</v>
      </c>
      <c r="B85" s="6" t="s">
        <v>639</v>
      </c>
      <c r="C85" s="6" t="s">
        <v>1150</v>
      </c>
      <c r="D85" s="6">
        <v>349</v>
      </c>
      <c r="E85" s="6">
        <v>82</v>
      </c>
      <c r="F85" s="6">
        <v>267</v>
      </c>
      <c r="G85" s="6">
        <v>0.23495702005730701</v>
      </c>
    </row>
    <row r="86" spans="1:7" x14ac:dyDescent="0.25">
      <c r="A86" s="6">
        <v>85</v>
      </c>
      <c r="B86" s="6" t="s">
        <v>1122</v>
      </c>
      <c r="C86" s="6" t="s">
        <v>2610</v>
      </c>
      <c r="D86" s="6">
        <v>217</v>
      </c>
      <c r="E86" s="6">
        <v>40</v>
      </c>
      <c r="F86" s="6">
        <v>177</v>
      </c>
      <c r="G86" s="6">
        <v>0.18433179723502299</v>
      </c>
    </row>
    <row r="87" spans="1:7" x14ac:dyDescent="0.25">
      <c r="A87" s="6">
        <v>86</v>
      </c>
      <c r="B87" s="6" t="s">
        <v>1026</v>
      </c>
      <c r="C87" s="6" t="s">
        <v>1150</v>
      </c>
      <c r="D87" s="6">
        <v>502</v>
      </c>
      <c r="E87" s="6">
        <v>116</v>
      </c>
      <c r="F87" s="6">
        <v>386</v>
      </c>
      <c r="G87" s="6">
        <v>0.23107569721115501</v>
      </c>
    </row>
    <row r="88" spans="1:7" x14ac:dyDescent="0.25">
      <c r="A88" s="6">
        <v>87</v>
      </c>
      <c r="B88" s="6" t="s">
        <v>49</v>
      </c>
      <c r="C88" s="6" t="s">
        <v>1150</v>
      </c>
      <c r="D88" s="6">
        <v>368</v>
      </c>
      <c r="E88" s="6">
        <v>74</v>
      </c>
      <c r="F88" s="6">
        <v>294</v>
      </c>
      <c r="G88" s="6">
        <v>0.201086956521739</v>
      </c>
    </row>
    <row r="89" spans="1:7" x14ac:dyDescent="0.25">
      <c r="A89" s="6">
        <v>88</v>
      </c>
      <c r="B89" s="6" t="s">
        <v>771</v>
      </c>
      <c r="C89" s="6" t="s">
        <v>1150</v>
      </c>
      <c r="D89" s="6">
        <v>259</v>
      </c>
      <c r="E89" s="6">
        <v>51</v>
      </c>
      <c r="F89" s="6">
        <v>208</v>
      </c>
      <c r="G89" s="6">
        <v>0.19691119691119699</v>
      </c>
    </row>
    <row r="90" spans="1:7" x14ac:dyDescent="0.25">
      <c r="A90" s="6">
        <v>89</v>
      </c>
      <c r="B90" s="6" t="s">
        <v>279</v>
      </c>
      <c r="C90" s="6" t="s">
        <v>1150</v>
      </c>
      <c r="D90" s="6">
        <v>854</v>
      </c>
      <c r="E90" s="6">
        <v>173</v>
      </c>
      <c r="F90" s="6">
        <v>681</v>
      </c>
      <c r="G90" s="6">
        <v>0.20257611241217799</v>
      </c>
    </row>
    <row r="91" spans="1:7" x14ac:dyDescent="0.25">
      <c r="A91" s="6">
        <v>90</v>
      </c>
      <c r="B91" s="6" t="s">
        <v>1221</v>
      </c>
      <c r="C91" s="6" t="s">
        <v>2695</v>
      </c>
      <c r="D91" s="6">
        <v>144</v>
      </c>
      <c r="E91" s="6">
        <v>70</v>
      </c>
      <c r="F91" s="6">
        <v>74</v>
      </c>
      <c r="G91" s="6">
        <v>0.48611111111111099</v>
      </c>
    </row>
    <row r="92" spans="1:7" x14ac:dyDescent="0.25">
      <c r="A92" s="6">
        <v>91</v>
      </c>
      <c r="B92" s="6" t="s">
        <v>480</v>
      </c>
      <c r="C92" s="6" t="s">
        <v>1150</v>
      </c>
      <c r="D92" s="6">
        <v>765</v>
      </c>
      <c r="E92" s="6">
        <v>231</v>
      </c>
      <c r="F92" s="6">
        <v>534</v>
      </c>
      <c r="G92" s="6">
        <v>0.30196078431372497</v>
      </c>
    </row>
    <row r="93" spans="1:7" x14ac:dyDescent="0.25">
      <c r="A93" s="6">
        <v>92</v>
      </c>
      <c r="B93" s="6" t="s">
        <v>14</v>
      </c>
      <c r="C93" s="6" t="s">
        <v>1150</v>
      </c>
      <c r="D93" s="6">
        <v>405</v>
      </c>
      <c r="E93" s="6">
        <v>87</v>
      </c>
      <c r="F93" s="6">
        <v>318</v>
      </c>
      <c r="G93" s="6">
        <v>0.21481481481481501</v>
      </c>
    </row>
    <row r="94" spans="1:7" x14ac:dyDescent="0.25">
      <c r="A94" s="6">
        <v>93</v>
      </c>
      <c r="B94" s="6" t="s">
        <v>800</v>
      </c>
      <c r="C94" s="6" t="s">
        <v>1150</v>
      </c>
      <c r="D94" s="6">
        <v>261</v>
      </c>
      <c r="E94" s="6">
        <v>55</v>
      </c>
      <c r="F94" s="6">
        <v>206</v>
      </c>
      <c r="G94" s="6">
        <v>0.21072796934865901</v>
      </c>
    </row>
    <row r="95" spans="1:7" x14ac:dyDescent="0.25">
      <c r="A95" s="6">
        <v>94</v>
      </c>
      <c r="B95" s="6" t="s">
        <v>323</v>
      </c>
      <c r="C95" s="6" t="s">
        <v>2584</v>
      </c>
      <c r="D95" s="6">
        <v>170</v>
      </c>
      <c r="E95" s="6">
        <v>44</v>
      </c>
      <c r="F95" s="6">
        <v>126</v>
      </c>
      <c r="G95" s="6">
        <v>0.25882352941176501</v>
      </c>
    </row>
    <row r="96" spans="1:7" x14ac:dyDescent="0.25">
      <c r="A96" s="6">
        <v>95</v>
      </c>
      <c r="B96" s="6" t="s">
        <v>652</v>
      </c>
      <c r="C96" s="6" t="s">
        <v>2659</v>
      </c>
      <c r="D96" s="6">
        <v>143</v>
      </c>
      <c r="E96" s="6">
        <v>29</v>
      </c>
      <c r="F96" s="6">
        <v>114</v>
      </c>
      <c r="G96" s="6">
        <v>0.20279720279720301</v>
      </c>
    </row>
    <row r="97" spans="1:7" x14ac:dyDescent="0.25">
      <c r="A97" s="6">
        <v>96</v>
      </c>
      <c r="B97" s="6" t="s">
        <v>154</v>
      </c>
      <c r="C97" s="6" t="s">
        <v>1150</v>
      </c>
      <c r="D97" s="6">
        <v>500</v>
      </c>
      <c r="E97" s="6">
        <v>83</v>
      </c>
      <c r="F97" s="6">
        <v>417</v>
      </c>
      <c r="G97" s="6">
        <v>0.16600000000000001</v>
      </c>
    </row>
    <row r="98" spans="1:7" x14ac:dyDescent="0.25">
      <c r="A98" s="6">
        <v>97</v>
      </c>
      <c r="B98" s="6" t="s">
        <v>999</v>
      </c>
      <c r="C98" s="6" t="s">
        <v>1150</v>
      </c>
      <c r="D98" s="6">
        <v>280</v>
      </c>
      <c r="E98" s="6">
        <v>40</v>
      </c>
      <c r="F98" s="6">
        <v>240</v>
      </c>
      <c r="G98" s="6">
        <v>0.14285714285714299</v>
      </c>
    </row>
    <row r="99" spans="1:7" x14ac:dyDescent="0.25">
      <c r="A99" s="6">
        <v>98</v>
      </c>
      <c r="B99" s="6" t="s">
        <v>301</v>
      </c>
      <c r="C99" s="6" t="s">
        <v>1150</v>
      </c>
      <c r="D99" s="6">
        <v>431</v>
      </c>
      <c r="E99" s="6">
        <v>95</v>
      </c>
      <c r="F99" s="6">
        <v>336</v>
      </c>
      <c r="G99" s="6">
        <v>0.220417633410673</v>
      </c>
    </row>
    <row r="100" spans="1:7" x14ac:dyDescent="0.25">
      <c r="A100" s="6">
        <v>99</v>
      </c>
      <c r="B100" s="6" t="s">
        <v>174</v>
      </c>
      <c r="C100" s="6" t="s">
        <v>2580</v>
      </c>
      <c r="D100" s="6">
        <v>130</v>
      </c>
      <c r="E100" s="6">
        <v>16</v>
      </c>
      <c r="F100" s="6">
        <v>114</v>
      </c>
      <c r="G100" s="6">
        <v>0.123076923076923</v>
      </c>
    </row>
    <row r="101" spans="1:7" x14ac:dyDescent="0.25">
      <c r="A101" s="6">
        <v>100</v>
      </c>
      <c r="B101" s="6" t="s">
        <v>658</v>
      </c>
      <c r="C101" s="6" t="s">
        <v>1150</v>
      </c>
      <c r="D101" s="6">
        <v>269</v>
      </c>
      <c r="E101" s="6">
        <v>60</v>
      </c>
      <c r="F101" s="6">
        <v>209</v>
      </c>
      <c r="G101" s="6">
        <v>0.22304832713754599</v>
      </c>
    </row>
    <row r="102" spans="1:7" x14ac:dyDescent="0.25">
      <c r="A102" s="6">
        <v>101</v>
      </c>
      <c r="B102" s="6" t="s">
        <v>416</v>
      </c>
      <c r="C102" s="6" t="s">
        <v>2567</v>
      </c>
      <c r="D102" s="6">
        <v>239</v>
      </c>
      <c r="E102" s="6">
        <v>60</v>
      </c>
      <c r="F102" s="6">
        <v>179</v>
      </c>
      <c r="G102" s="6">
        <v>0.251046025104602</v>
      </c>
    </row>
    <row r="103" spans="1:7" x14ac:dyDescent="0.25">
      <c r="A103" s="6">
        <v>102</v>
      </c>
      <c r="B103" s="6" t="s">
        <v>508</v>
      </c>
      <c r="C103" s="6" t="s">
        <v>2571</v>
      </c>
      <c r="D103" s="6">
        <v>203</v>
      </c>
      <c r="E103" s="6">
        <v>39</v>
      </c>
      <c r="F103" s="6">
        <v>164</v>
      </c>
      <c r="G103" s="6">
        <v>0.19211822660098499</v>
      </c>
    </row>
    <row r="104" spans="1:7" x14ac:dyDescent="0.25">
      <c r="A104" s="6">
        <v>103</v>
      </c>
      <c r="B104" s="6" t="s">
        <v>920</v>
      </c>
      <c r="C104" s="6" t="s">
        <v>1150</v>
      </c>
      <c r="D104" s="6">
        <v>363</v>
      </c>
      <c r="E104" s="6">
        <v>81</v>
      </c>
      <c r="F104" s="6">
        <v>282</v>
      </c>
      <c r="G104" s="6">
        <v>0.22314049586776899</v>
      </c>
    </row>
    <row r="105" spans="1:7" x14ac:dyDescent="0.25">
      <c r="A105" s="6">
        <v>104</v>
      </c>
      <c r="B105" s="6" t="s">
        <v>554</v>
      </c>
      <c r="C105" s="6" t="s">
        <v>1150</v>
      </c>
      <c r="D105" s="6">
        <v>386</v>
      </c>
      <c r="E105" s="6">
        <v>35</v>
      </c>
      <c r="F105" s="6">
        <v>351</v>
      </c>
      <c r="G105" s="6">
        <v>9.0673575129533696E-2</v>
      </c>
    </row>
    <row r="106" spans="1:7" x14ac:dyDescent="0.25">
      <c r="A106" s="6">
        <v>105</v>
      </c>
      <c r="B106" s="6" t="s">
        <v>189</v>
      </c>
      <c r="C106" s="6" t="s">
        <v>1150</v>
      </c>
      <c r="D106" s="6">
        <v>339</v>
      </c>
      <c r="E106" s="6">
        <v>66</v>
      </c>
      <c r="F106" s="6">
        <v>273</v>
      </c>
      <c r="G106" s="6">
        <v>0.19469026548672599</v>
      </c>
    </row>
    <row r="107" spans="1:7" x14ac:dyDescent="0.25">
      <c r="A107" s="6">
        <v>106</v>
      </c>
      <c r="B107" s="6" t="s">
        <v>228</v>
      </c>
      <c r="C107" s="6" t="s">
        <v>2619</v>
      </c>
      <c r="D107" s="6">
        <v>140</v>
      </c>
      <c r="E107" s="6">
        <v>61</v>
      </c>
      <c r="F107" s="6">
        <v>79</v>
      </c>
      <c r="G107" s="6">
        <v>0.435714285714286</v>
      </c>
    </row>
    <row r="108" spans="1:7" x14ac:dyDescent="0.25">
      <c r="A108" s="6">
        <v>107</v>
      </c>
      <c r="B108" s="6" t="s">
        <v>563</v>
      </c>
      <c r="C108" s="6" t="s">
        <v>1150</v>
      </c>
      <c r="D108" s="6">
        <v>336</v>
      </c>
      <c r="E108" s="6">
        <v>83</v>
      </c>
      <c r="F108" s="6">
        <v>253</v>
      </c>
      <c r="G108" s="6">
        <v>0.24702380952381001</v>
      </c>
    </row>
    <row r="109" spans="1:7" x14ac:dyDescent="0.25">
      <c r="A109" s="6">
        <v>108</v>
      </c>
      <c r="B109" s="6" t="s">
        <v>659</v>
      </c>
      <c r="C109" s="6" t="s">
        <v>1150</v>
      </c>
      <c r="D109" s="6">
        <v>431</v>
      </c>
      <c r="E109" s="6">
        <v>97</v>
      </c>
      <c r="F109" s="6">
        <v>334</v>
      </c>
      <c r="G109" s="6">
        <v>0.22505800464037101</v>
      </c>
    </row>
    <row r="110" spans="1:7" x14ac:dyDescent="0.25">
      <c r="A110" s="6">
        <v>109</v>
      </c>
      <c r="B110" s="6" t="s">
        <v>874</v>
      </c>
      <c r="C110" s="6" t="s">
        <v>1150</v>
      </c>
      <c r="D110" s="6">
        <v>577</v>
      </c>
      <c r="E110" s="6">
        <v>123</v>
      </c>
      <c r="F110" s="6">
        <v>454</v>
      </c>
      <c r="G110" s="6">
        <v>0.21317157712304999</v>
      </c>
    </row>
    <row r="111" spans="1:7" x14ac:dyDescent="0.25">
      <c r="A111" s="6">
        <v>110</v>
      </c>
      <c r="B111" s="6" t="s">
        <v>1089</v>
      </c>
      <c r="C111" s="6" t="s">
        <v>2548</v>
      </c>
      <c r="D111" s="6">
        <v>177</v>
      </c>
      <c r="E111" s="6">
        <v>53</v>
      </c>
      <c r="F111" s="6">
        <v>124</v>
      </c>
      <c r="G111" s="6">
        <v>0.29943502824858798</v>
      </c>
    </row>
    <row r="112" spans="1:7" x14ac:dyDescent="0.25">
      <c r="A112" s="6">
        <v>111</v>
      </c>
      <c r="B112" s="6" t="s">
        <v>441</v>
      </c>
      <c r="C112" s="6" t="s">
        <v>2557</v>
      </c>
      <c r="D112" s="6">
        <v>137</v>
      </c>
      <c r="E112" s="6">
        <v>25</v>
      </c>
      <c r="F112" s="6">
        <v>112</v>
      </c>
      <c r="G112" s="6">
        <v>0.18248175182481799</v>
      </c>
    </row>
    <row r="113" spans="1:7" x14ac:dyDescent="0.25">
      <c r="A113" s="6">
        <v>112</v>
      </c>
      <c r="B113" s="6" t="s">
        <v>1214</v>
      </c>
      <c r="C113" s="6" t="s">
        <v>1150</v>
      </c>
      <c r="D113" s="6">
        <v>481</v>
      </c>
      <c r="E113" s="6">
        <v>85</v>
      </c>
      <c r="F113" s="6">
        <v>396</v>
      </c>
      <c r="G113" s="6">
        <v>0.176715176715177</v>
      </c>
    </row>
    <row r="114" spans="1:7" x14ac:dyDescent="0.25">
      <c r="A114" s="6">
        <v>113</v>
      </c>
      <c r="B114" s="6" t="s">
        <v>1129</v>
      </c>
      <c r="C114" s="6" t="s">
        <v>1150</v>
      </c>
      <c r="D114" s="6">
        <v>379</v>
      </c>
      <c r="E114" s="6">
        <v>41</v>
      </c>
      <c r="F114" s="6">
        <v>338</v>
      </c>
      <c r="G114" s="6">
        <v>0.108179419525066</v>
      </c>
    </row>
    <row r="115" spans="1:7" x14ac:dyDescent="0.25">
      <c r="A115" s="6">
        <v>114</v>
      </c>
      <c r="B115" s="6" t="s">
        <v>419</v>
      </c>
      <c r="C115" s="6" t="s">
        <v>1150</v>
      </c>
      <c r="D115" s="6">
        <v>568</v>
      </c>
      <c r="E115" s="6">
        <v>78</v>
      </c>
      <c r="F115" s="6">
        <v>490</v>
      </c>
      <c r="G115" s="6">
        <v>0.13732394366197201</v>
      </c>
    </row>
    <row r="116" spans="1:7" x14ac:dyDescent="0.25">
      <c r="A116" s="6">
        <v>115</v>
      </c>
      <c r="B116" s="6" t="s">
        <v>1158</v>
      </c>
      <c r="C116" s="6" t="s">
        <v>1150</v>
      </c>
      <c r="D116" s="6">
        <v>431</v>
      </c>
      <c r="E116" s="6">
        <v>96</v>
      </c>
      <c r="F116" s="6">
        <v>335</v>
      </c>
      <c r="G116" s="6">
        <v>0.222737819025522</v>
      </c>
    </row>
    <row r="117" spans="1:7" x14ac:dyDescent="0.25">
      <c r="A117" s="6">
        <v>116</v>
      </c>
      <c r="B117" s="6" t="s">
        <v>565</v>
      </c>
      <c r="C117" s="6" t="s">
        <v>1150</v>
      </c>
      <c r="D117" s="6">
        <v>329</v>
      </c>
      <c r="E117" s="6">
        <v>63</v>
      </c>
      <c r="F117" s="6">
        <v>266</v>
      </c>
      <c r="G117" s="6">
        <v>0.19148936170212799</v>
      </c>
    </row>
    <row r="118" spans="1:7" x14ac:dyDescent="0.25">
      <c r="A118" s="6">
        <v>117</v>
      </c>
      <c r="B118" s="6" t="s">
        <v>832</v>
      </c>
      <c r="C118" s="6" t="s">
        <v>1150</v>
      </c>
      <c r="D118" s="6">
        <v>420</v>
      </c>
      <c r="E118" s="6">
        <v>85</v>
      </c>
      <c r="F118" s="6">
        <v>335</v>
      </c>
      <c r="G118" s="6">
        <v>0.202380952380952</v>
      </c>
    </row>
    <row r="119" spans="1:7" x14ac:dyDescent="0.25">
      <c r="A119" s="6">
        <v>118</v>
      </c>
      <c r="B119" s="6" t="s">
        <v>62</v>
      </c>
      <c r="C119" s="6" t="s">
        <v>2547</v>
      </c>
      <c r="D119" s="6">
        <v>254</v>
      </c>
      <c r="E119" s="6">
        <v>62</v>
      </c>
      <c r="F119" s="6">
        <v>192</v>
      </c>
      <c r="G119" s="6">
        <v>0.244094488188976</v>
      </c>
    </row>
    <row r="120" spans="1:7" x14ac:dyDescent="0.25">
      <c r="A120" s="6">
        <v>119</v>
      </c>
      <c r="B120" s="6" t="s">
        <v>295</v>
      </c>
      <c r="C120" s="6" t="s">
        <v>1150</v>
      </c>
      <c r="D120" s="6">
        <v>284</v>
      </c>
      <c r="E120" s="6">
        <v>80</v>
      </c>
      <c r="F120" s="6">
        <v>204</v>
      </c>
      <c r="G120" s="6">
        <v>0.28169014084506999</v>
      </c>
    </row>
    <row r="121" spans="1:7" x14ac:dyDescent="0.25">
      <c r="A121" s="6">
        <v>120</v>
      </c>
      <c r="B121" s="6" t="s">
        <v>449</v>
      </c>
      <c r="C121" s="6" t="s">
        <v>2583</v>
      </c>
      <c r="D121" s="6">
        <v>178</v>
      </c>
      <c r="E121" s="6">
        <v>67</v>
      </c>
      <c r="F121" s="6">
        <v>111</v>
      </c>
      <c r="G121" s="6">
        <v>0.376404494382022</v>
      </c>
    </row>
    <row r="122" spans="1:7" x14ac:dyDescent="0.25">
      <c r="A122" s="6">
        <v>121</v>
      </c>
      <c r="B122" s="6" t="s">
        <v>1211</v>
      </c>
      <c r="C122" s="6" t="s">
        <v>1150</v>
      </c>
      <c r="D122" s="6">
        <v>524</v>
      </c>
      <c r="E122" s="6">
        <v>125</v>
      </c>
      <c r="F122" s="6">
        <v>399</v>
      </c>
      <c r="G122" s="6">
        <v>0.238549618320611</v>
      </c>
    </row>
    <row r="123" spans="1:7" x14ac:dyDescent="0.25">
      <c r="A123" s="6">
        <v>122</v>
      </c>
      <c r="B123" s="6" t="s">
        <v>873</v>
      </c>
      <c r="C123" s="6" t="s">
        <v>2656</v>
      </c>
      <c r="D123" s="6">
        <v>251</v>
      </c>
      <c r="E123" s="6">
        <v>82</v>
      </c>
      <c r="F123" s="6">
        <v>169</v>
      </c>
      <c r="G123" s="6">
        <v>0.32669322709163301</v>
      </c>
    </row>
    <row r="124" spans="1:7" x14ac:dyDescent="0.25">
      <c r="A124" s="6">
        <v>123</v>
      </c>
      <c r="B124" s="6" t="s">
        <v>270</v>
      </c>
      <c r="C124" s="6" t="s">
        <v>1150</v>
      </c>
      <c r="D124" s="6">
        <v>618</v>
      </c>
      <c r="E124" s="6">
        <v>127</v>
      </c>
      <c r="F124" s="6">
        <v>491</v>
      </c>
      <c r="G124" s="6">
        <v>0.20550161812297699</v>
      </c>
    </row>
    <row r="125" spans="1:7" x14ac:dyDescent="0.25">
      <c r="A125" s="6">
        <v>124</v>
      </c>
      <c r="B125" s="6" t="s">
        <v>206</v>
      </c>
      <c r="C125" s="6" t="s">
        <v>1150</v>
      </c>
      <c r="D125" s="6">
        <v>354</v>
      </c>
      <c r="E125" s="6">
        <v>92</v>
      </c>
      <c r="F125" s="6">
        <v>262</v>
      </c>
      <c r="G125" s="6">
        <v>0.25988700564971801</v>
      </c>
    </row>
    <row r="126" spans="1:7" x14ac:dyDescent="0.25">
      <c r="A126" s="6">
        <v>125</v>
      </c>
      <c r="B126" s="6" t="s">
        <v>965</v>
      </c>
      <c r="C126" s="6" t="s">
        <v>1150</v>
      </c>
      <c r="D126" s="6">
        <v>296</v>
      </c>
      <c r="E126" s="6">
        <v>60</v>
      </c>
      <c r="F126" s="6">
        <v>236</v>
      </c>
      <c r="G126" s="6">
        <v>0.20270270270270299</v>
      </c>
    </row>
    <row r="127" spans="1:7" x14ac:dyDescent="0.25">
      <c r="A127" s="6">
        <v>126</v>
      </c>
      <c r="B127" s="6" t="s">
        <v>730</v>
      </c>
      <c r="C127" s="6" t="s">
        <v>1150</v>
      </c>
      <c r="D127" s="6">
        <v>400</v>
      </c>
      <c r="E127" s="6">
        <v>83</v>
      </c>
      <c r="F127" s="6">
        <v>317</v>
      </c>
      <c r="G127" s="6">
        <v>0.20749999999999999</v>
      </c>
    </row>
    <row r="128" spans="1:7" x14ac:dyDescent="0.25">
      <c r="A128" s="6">
        <v>127</v>
      </c>
      <c r="B128" s="6" t="s">
        <v>277</v>
      </c>
      <c r="C128" s="6" t="s">
        <v>2593</v>
      </c>
      <c r="D128" s="6">
        <v>105</v>
      </c>
      <c r="E128" s="6">
        <v>25</v>
      </c>
      <c r="F128" s="6">
        <v>80</v>
      </c>
      <c r="G128" s="6">
        <v>0.238095238095238</v>
      </c>
    </row>
    <row r="129" spans="1:7" x14ac:dyDescent="0.25">
      <c r="A129" s="6">
        <v>128</v>
      </c>
      <c r="B129" s="6" t="s">
        <v>239</v>
      </c>
      <c r="C129" s="6" t="s">
        <v>1150</v>
      </c>
      <c r="D129" s="6">
        <v>327</v>
      </c>
      <c r="E129" s="6">
        <v>54</v>
      </c>
      <c r="F129" s="6">
        <v>273</v>
      </c>
      <c r="G129" s="6">
        <v>0.16513761467889901</v>
      </c>
    </row>
    <row r="130" spans="1:7" x14ac:dyDescent="0.25">
      <c r="A130" s="6">
        <v>129</v>
      </c>
      <c r="B130" s="6" t="s">
        <v>66</v>
      </c>
      <c r="C130" s="6" t="s">
        <v>1150</v>
      </c>
      <c r="D130" s="6">
        <v>439</v>
      </c>
      <c r="E130" s="6">
        <v>113</v>
      </c>
      <c r="F130" s="6">
        <v>326</v>
      </c>
      <c r="G130" s="6">
        <v>0.25740318906605902</v>
      </c>
    </row>
    <row r="131" spans="1:7" x14ac:dyDescent="0.25">
      <c r="A131" s="6">
        <v>130</v>
      </c>
      <c r="B131" s="6" t="s">
        <v>1139</v>
      </c>
      <c r="C131" s="6" t="s">
        <v>1150</v>
      </c>
      <c r="D131" s="6">
        <v>385</v>
      </c>
      <c r="E131" s="6">
        <v>98</v>
      </c>
      <c r="F131" s="6">
        <v>287</v>
      </c>
      <c r="G131" s="6">
        <v>0.25454545454545502</v>
      </c>
    </row>
    <row r="132" spans="1:7" x14ac:dyDescent="0.25">
      <c r="A132" s="6">
        <v>131</v>
      </c>
      <c r="B132" s="6" t="s">
        <v>315</v>
      </c>
      <c r="C132" s="6" t="s">
        <v>1150</v>
      </c>
      <c r="D132" s="6">
        <v>569</v>
      </c>
      <c r="E132" s="6">
        <v>85</v>
      </c>
      <c r="F132" s="6">
        <v>484</v>
      </c>
      <c r="G132" s="6">
        <v>0.14938488576449899</v>
      </c>
    </row>
    <row r="133" spans="1:7" x14ac:dyDescent="0.25">
      <c r="A133" s="6">
        <v>132</v>
      </c>
      <c r="B133" s="6" t="s">
        <v>239</v>
      </c>
      <c r="C133" s="6" t="s">
        <v>1150</v>
      </c>
      <c r="D133" s="6">
        <v>327</v>
      </c>
      <c r="E133" s="6">
        <v>55</v>
      </c>
      <c r="F133" s="6">
        <v>272</v>
      </c>
      <c r="G133" s="6">
        <v>0.168195718654434</v>
      </c>
    </row>
    <row r="134" spans="1:7" x14ac:dyDescent="0.25">
      <c r="A134" s="6">
        <v>133</v>
      </c>
      <c r="B134" s="6" t="s">
        <v>345</v>
      </c>
      <c r="C134" s="6" t="s">
        <v>2571</v>
      </c>
      <c r="D134" s="6">
        <v>203</v>
      </c>
      <c r="E134" s="6">
        <v>42</v>
      </c>
      <c r="F134" s="6">
        <v>161</v>
      </c>
      <c r="G134" s="6">
        <v>0.20689655172413801</v>
      </c>
    </row>
    <row r="135" spans="1:7" x14ac:dyDescent="0.25">
      <c r="A135" s="6">
        <v>134</v>
      </c>
      <c r="B135" s="6" t="s">
        <v>889</v>
      </c>
      <c r="C135" s="6" t="s">
        <v>1150</v>
      </c>
      <c r="D135" s="6">
        <v>462</v>
      </c>
      <c r="E135" s="6">
        <v>70</v>
      </c>
      <c r="F135" s="6">
        <v>392</v>
      </c>
      <c r="G135" s="6">
        <v>0.15151515151515199</v>
      </c>
    </row>
    <row r="136" spans="1:7" x14ac:dyDescent="0.25">
      <c r="A136" s="6">
        <v>135</v>
      </c>
      <c r="B136" s="6" t="s">
        <v>1071</v>
      </c>
      <c r="C136" s="6" t="s">
        <v>2690</v>
      </c>
      <c r="D136" s="6">
        <v>60</v>
      </c>
      <c r="E136" s="6">
        <v>13</v>
      </c>
      <c r="F136" s="6">
        <v>47</v>
      </c>
      <c r="G136" s="6">
        <v>0.21666666666666701</v>
      </c>
    </row>
    <row r="137" spans="1:7" x14ac:dyDescent="0.25">
      <c r="A137" s="6">
        <v>136</v>
      </c>
      <c r="B137" s="6" t="s">
        <v>273</v>
      </c>
      <c r="C137" s="6" t="s">
        <v>1150</v>
      </c>
      <c r="D137" s="6">
        <v>351</v>
      </c>
      <c r="E137" s="6">
        <v>67</v>
      </c>
      <c r="F137" s="6">
        <v>284</v>
      </c>
      <c r="G137" s="6">
        <v>0.190883190883191</v>
      </c>
    </row>
    <row r="138" spans="1:7" x14ac:dyDescent="0.25">
      <c r="A138" s="6">
        <v>137</v>
      </c>
      <c r="B138" s="6" t="s">
        <v>699</v>
      </c>
      <c r="C138" s="6" t="s">
        <v>1150</v>
      </c>
      <c r="D138" s="6">
        <v>271</v>
      </c>
      <c r="E138" s="6">
        <v>56</v>
      </c>
      <c r="F138" s="6">
        <v>215</v>
      </c>
      <c r="G138" s="6">
        <v>0.20664206642066399</v>
      </c>
    </row>
    <row r="139" spans="1:7" x14ac:dyDescent="0.25">
      <c r="A139" s="6">
        <v>138</v>
      </c>
      <c r="B139" s="6" t="s">
        <v>474</v>
      </c>
      <c r="C139" s="6" t="s">
        <v>1150</v>
      </c>
      <c r="D139" s="6">
        <v>311</v>
      </c>
      <c r="E139" s="6">
        <v>65</v>
      </c>
      <c r="F139" s="6">
        <v>246</v>
      </c>
      <c r="G139" s="6">
        <v>0.20900321543408401</v>
      </c>
    </row>
    <row r="140" spans="1:7" x14ac:dyDescent="0.25">
      <c r="A140" s="6">
        <v>139</v>
      </c>
      <c r="B140" s="6" t="s">
        <v>333</v>
      </c>
      <c r="C140" s="6" t="s">
        <v>2616</v>
      </c>
      <c r="D140" s="6">
        <v>220</v>
      </c>
      <c r="E140" s="6">
        <v>58</v>
      </c>
      <c r="F140" s="6">
        <v>162</v>
      </c>
      <c r="G140" s="6">
        <v>0.263636363636364</v>
      </c>
    </row>
    <row r="141" spans="1:7" x14ac:dyDescent="0.25">
      <c r="A141" s="6">
        <v>140</v>
      </c>
      <c r="B141" s="6" t="s">
        <v>529</v>
      </c>
      <c r="C141" s="6" t="s">
        <v>2544</v>
      </c>
      <c r="D141" s="6">
        <v>136</v>
      </c>
      <c r="E141" s="6">
        <v>35</v>
      </c>
      <c r="F141" s="6">
        <v>101</v>
      </c>
      <c r="G141" s="6">
        <v>0.25735294117647101</v>
      </c>
    </row>
    <row r="142" spans="1:7" x14ac:dyDescent="0.25">
      <c r="A142" s="6">
        <v>141</v>
      </c>
      <c r="B142" s="6" t="s">
        <v>202</v>
      </c>
      <c r="C142" s="6" t="s">
        <v>2552</v>
      </c>
      <c r="D142" s="6">
        <v>69</v>
      </c>
      <c r="E142" s="6">
        <v>10</v>
      </c>
      <c r="F142" s="6">
        <v>59</v>
      </c>
      <c r="G142" s="6">
        <v>0.14492753623188401</v>
      </c>
    </row>
    <row r="143" spans="1:7" x14ac:dyDescent="0.25">
      <c r="A143" s="6">
        <v>142</v>
      </c>
      <c r="B143" s="6" t="s">
        <v>894</v>
      </c>
      <c r="C143" s="6" t="s">
        <v>1150</v>
      </c>
      <c r="D143" s="6">
        <v>259</v>
      </c>
      <c r="E143" s="6">
        <v>50</v>
      </c>
      <c r="F143" s="6">
        <v>209</v>
      </c>
      <c r="G143" s="6">
        <v>0.193050193050193</v>
      </c>
    </row>
    <row r="144" spans="1:7" x14ac:dyDescent="0.25">
      <c r="A144" s="6">
        <v>143</v>
      </c>
      <c r="B144" s="6" t="s">
        <v>57</v>
      </c>
      <c r="C144" s="6" t="s">
        <v>1150</v>
      </c>
      <c r="D144" s="6">
        <v>312</v>
      </c>
      <c r="E144" s="6">
        <v>58</v>
      </c>
      <c r="F144" s="6">
        <v>254</v>
      </c>
      <c r="G144" s="6">
        <v>0.18589743589743599</v>
      </c>
    </row>
    <row r="145" spans="1:7" x14ac:dyDescent="0.25">
      <c r="A145" s="6">
        <v>144</v>
      </c>
      <c r="B145" s="6" t="s">
        <v>717</v>
      </c>
      <c r="C145" s="6" t="s">
        <v>2569</v>
      </c>
      <c r="D145" s="6">
        <v>165</v>
      </c>
      <c r="E145" s="6">
        <v>42</v>
      </c>
      <c r="F145" s="6">
        <v>123</v>
      </c>
      <c r="G145" s="6">
        <v>0.25454545454545502</v>
      </c>
    </row>
    <row r="146" spans="1:7" x14ac:dyDescent="0.25">
      <c r="A146" s="6">
        <v>145</v>
      </c>
      <c r="B146" s="6" t="s">
        <v>479</v>
      </c>
      <c r="C146" s="6" t="s">
        <v>1150</v>
      </c>
      <c r="D146" s="6">
        <v>506</v>
      </c>
      <c r="E146" s="6">
        <v>124</v>
      </c>
      <c r="F146" s="6">
        <v>382</v>
      </c>
      <c r="G146" s="6">
        <v>0.24505928853754899</v>
      </c>
    </row>
    <row r="147" spans="1:7" x14ac:dyDescent="0.25">
      <c r="A147" s="6">
        <v>146</v>
      </c>
      <c r="B147" s="6" t="s">
        <v>186</v>
      </c>
      <c r="C147" s="6" t="s">
        <v>2583</v>
      </c>
      <c r="D147" s="6">
        <v>178</v>
      </c>
      <c r="E147" s="6">
        <v>31</v>
      </c>
      <c r="F147" s="6">
        <v>147</v>
      </c>
      <c r="G147" s="6">
        <v>0.174157303370787</v>
      </c>
    </row>
    <row r="148" spans="1:7" x14ac:dyDescent="0.25">
      <c r="A148" s="6">
        <v>147</v>
      </c>
      <c r="B148" s="6" t="s">
        <v>157</v>
      </c>
      <c r="C148" s="6" t="s">
        <v>1150</v>
      </c>
      <c r="D148" s="6">
        <v>466</v>
      </c>
      <c r="E148" s="6">
        <v>75</v>
      </c>
      <c r="F148" s="6">
        <v>391</v>
      </c>
      <c r="G148" s="6">
        <v>0.160944206008584</v>
      </c>
    </row>
    <row r="149" spans="1:7" x14ac:dyDescent="0.25">
      <c r="A149" s="6">
        <v>148</v>
      </c>
      <c r="B149" s="6" t="s">
        <v>757</v>
      </c>
      <c r="C149" s="6" t="s">
        <v>1150</v>
      </c>
      <c r="D149" s="6">
        <v>431</v>
      </c>
      <c r="E149" s="6">
        <v>91</v>
      </c>
      <c r="F149" s="6">
        <v>340</v>
      </c>
      <c r="G149" s="6">
        <v>0.211136890951276</v>
      </c>
    </row>
    <row r="150" spans="1:7" x14ac:dyDescent="0.25">
      <c r="A150" s="6">
        <v>149</v>
      </c>
      <c r="B150" s="6" t="s">
        <v>47</v>
      </c>
      <c r="C150" s="6" t="s">
        <v>2573</v>
      </c>
      <c r="D150" s="6">
        <v>124</v>
      </c>
      <c r="E150" s="6">
        <v>27</v>
      </c>
      <c r="F150" s="6">
        <v>97</v>
      </c>
      <c r="G150" s="6">
        <v>0.217741935483871</v>
      </c>
    </row>
    <row r="151" spans="1:7" x14ac:dyDescent="0.25">
      <c r="A151" s="6">
        <v>150</v>
      </c>
      <c r="B151" s="6" t="s">
        <v>276</v>
      </c>
      <c r="C151" s="6" t="s">
        <v>1150</v>
      </c>
      <c r="D151" s="6">
        <v>372</v>
      </c>
      <c r="E151" s="6">
        <v>41</v>
      </c>
      <c r="F151" s="6">
        <v>331</v>
      </c>
      <c r="G151" s="6">
        <v>0.110215053763441</v>
      </c>
    </row>
    <row r="152" spans="1:7" x14ac:dyDescent="0.25">
      <c r="A152" s="6">
        <v>151</v>
      </c>
      <c r="B152" s="6" t="s">
        <v>19</v>
      </c>
      <c r="C152" s="6" t="s">
        <v>2585</v>
      </c>
      <c r="D152" s="6">
        <v>90</v>
      </c>
      <c r="E152" s="6">
        <v>17</v>
      </c>
      <c r="F152" s="6">
        <v>73</v>
      </c>
      <c r="G152" s="6">
        <v>0.18888888888888899</v>
      </c>
    </row>
    <row r="153" spans="1:7" x14ac:dyDescent="0.25">
      <c r="A153" s="6">
        <v>152</v>
      </c>
      <c r="B153" s="6" t="s">
        <v>805</v>
      </c>
      <c r="C153" s="6" t="s">
        <v>2670</v>
      </c>
      <c r="D153" s="6">
        <v>172</v>
      </c>
      <c r="E153" s="6">
        <v>29</v>
      </c>
      <c r="F153" s="6">
        <v>143</v>
      </c>
      <c r="G153" s="6">
        <v>0.168604651162791</v>
      </c>
    </row>
    <row r="154" spans="1:7" x14ac:dyDescent="0.25">
      <c r="A154" s="6">
        <v>153</v>
      </c>
      <c r="B154" s="6" t="s">
        <v>701</v>
      </c>
      <c r="C154" s="6" t="s">
        <v>1150</v>
      </c>
      <c r="D154" s="6">
        <v>665</v>
      </c>
      <c r="E154" s="6">
        <v>229</v>
      </c>
      <c r="F154" s="6">
        <v>436</v>
      </c>
      <c r="G154" s="6">
        <v>0.34436090225563898</v>
      </c>
    </row>
    <row r="155" spans="1:7" x14ac:dyDescent="0.25">
      <c r="A155" s="6">
        <v>154</v>
      </c>
      <c r="B155" s="6" t="s">
        <v>1181</v>
      </c>
      <c r="C155" s="6" t="s">
        <v>2625</v>
      </c>
      <c r="D155" s="6">
        <v>85</v>
      </c>
      <c r="E155" s="6">
        <v>36</v>
      </c>
      <c r="F155" s="6">
        <v>49</v>
      </c>
      <c r="G155" s="6">
        <v>0.42352941176470599</v>
      </c>
    </row>
    <row r="156" spans="1:7" x14ac:dyDescent="0.25">
      <c r="A156" s="6">
        <v>155</v>
      </c>
      <c r="B156" s="6" t="s">
        <v>244</v>
      </c>
      <c r="C156" s="6" t="s">
        <v>2548</v>
      </c>
      <c r="D156" s="6">
        <v>177</v>
      </c>
      <c r="E156" s="6">
        <v>53</v>
      </c>
      <c r="F156" s="6">
        <v>124</v>
      </c>
      <c r="G156" s="6">
        <v>0.29943502824858798</v>
      </c>
    </row>
    <row r="157" spans="1:7" x14ac:dyDescent="0.25">
      <c r="A157" s="6">
        <v>156</v>
      </c>
      <c r="B157" s="6" t="s">
        <v>90</v>
      </c>
      <c r="C157" s="6" t="s">
        <v>2677</v>
      </c>
      <c r="D157" s="6">
        <v>243</v>
      </c>
      <c r="E157" s="6">
        <v>46</v>
      </c>
      <c r="F157" s="6">
        <v>197</v>
      </c>
      <c r="G157" s="6">
        <v>0.18930041152263399</v>
      </c>
    </row>
    <row r="158" spans="1:7" x14ac:dyDescent="0.25">
      <c r="A158" s="6">
        <v>157</v>
      </c>
      <c r="B158" s="6" t="s">
        <v>54</v>
      </c>
      <c r="C158" s="6" t="s">
        <v>1150</v>
      </c>
      <c r="D158" s="6">
        <v>440</v>
      </c>
      <c r="E158" s="6">
        <v>93</v>
      </c>
      <c r="F158" s="6">
        <v>347</v>
      </c>
      <c r="G158" s="6">
        <v>0.211363636363636</v>
      </c>
    </row>
    <row r="159" spans="1:7" x14ac:dyDescent="0.25">
      <c r="A159" s="6">
        <v>158</v>
      </c>
      <c r="B159" s="6" t="s">
        <v>173</v>
      </c>
      <c r="C159" s="6" t="s">
        <v>1150</v>
      </c>
      <c r="D159" s="6">
        <v>577</v>
      </c>
      <c r="E159" s="6">
        <v>167</v>
      </c>
      <c r="F159" s="6">
        <v>410</v>
      </c>
      <c r="G159" s="6">
        <v>0.28942807625649902</v>
      </c>
    </row>
    <row r="160" spans="1:7" x14ac:dyDescent="0.25">
      <c r="A160" s="6">
        <v>159</v>
      </c>
      <c r="B160" s="6" t="s">
        <v>1253</v>
      </c>
      <c r="C160" s="6" t="s">
        <v>2572</v>
      </c>
      <c r="D160" s="6">
        <v>119</v>
      </c>
      <c r="E160" s="6">
        <v>26</v>
      </c>
      <c r="F160" s="6">
        <v>93</v>
      </c>
      <c r="G160" s="6">
        <v>0.218487394957983</v>
      </c>
    </row>
    <row r="161" spans="1:7" x14ac:dyDescent="0.25">
      <c r="A161" s="6">
        <v>160</v>
      </c>
      <c r="B161" s="6" t="s">
        <v>1151</v>
      </c>
      <c r="C161" s="6" t="s">
        <v>1150</v>
      </c>
      <c r="D161" s="6">
        <v>367</v>
      </c>
      <c r="E161" s="6">
        <v>107</v>
      </c>
      <c r="F161" s="6">
        <v>260</v>
      </c>
      <c r="G161" s="6">
        <v>0.29155313351498602</v>
      </c>
    </row>
    <row r="162" spans="1:7" x14ac:dyDescent="0.25">
      <c r="A162" s="6">
        <v>161</v>
      </c>
      <c r="B162" s="6" t="s">
        <v>360</v>
      </c>
      <c r="C162" s="6" t="s">
        <v>1150</v>
      </c>
      <c r="D162" s="6">
        <v>343</v>
      </c>
      <c r="E162" s="6">
        <v>57</v>
      </c>
      <c r="F162" s="6">
        <v>286</v>
      </c>
      <c r="G162" s="6">
        <v>0.16618075801749299</v>
      </c>
    </row>
    <row r="163" spans="1:7" x14ac:dyDescent="0.25">
      <c r="A163" s="6">
        <v>162</v>
      </c>
      <c r="B163" s="6" t="s">
        <v>227</v>
      </c>
      <c r="C163" s="6" t="s">
        <v>2642</v>
      </c>
      <c r="D163" s="6">
        <v>167</v>
      </c>
      <c r="E163" s="6">
        <v>42</v>
      </c>
      <c r="F163" s="6">
        <v>125</v>
      </c>
      <c r="G163" s="6">
        <v>0.25149700598802399</v>
      </c>
    </row>
    <row r="164" spans="1:7" x14ac:dyDescent="0.25">
      <c r="A164" s="6">
        <v>163</v>
      </c>
      <c r="B164" s="6" t="s">
        <v>363</v>
      </c>
      <c r="C164" s="6" t="s">
        <v>1150</v>
      </c>
      <c r="D164" s="6">
        <v>332</v>
      </c>
      <c r="E164" s="6">
        <v>60</v>
      </c>
      <c r="F164" s="6">
        <v>272</v>
      </c>
      <c r="G164" s="6">
        <v>0.180722891566265</v>
      </c>
    </row>
    <row r="165" spans="1:7" x14ac:dyDescent="0.25">
      <c r="A165" s="6">
        <v>164</v>
      </c>
      <c r="B165" s="6" t="s">
        <v>394</v>
      </c>
      <c r="C165" s="6" t="s">
        <v>1150</v>
      </c>
      <c r="D165" s="6">
        <v>394</v>
      </c>
      <c r="E165" s="6">
        <v>43</v>
      </c>
      <c r="F165" s="6">
        <v>351</v>
      </c>
      <c r="G165" s="6">
        <v>0.109137055837563</v>
      </c>
    </row>
    <row r="166" spans="1:7" x14ac:dyDescent="0.25">
      <c r="A166" s="6">
        <v>165</v>
      </c>
      <c r="B166" s="6" t="s">
        <v>66</v>
      </c>
      <c r="C166" s="6" t="s">
        <v>1150</v>
      </c>
      <c r="D166" s="6">
        <v>439</v>
      </c>
      <c r="E166" s="6">
        <v>112</v>
      </c>
      <c r="F166" s="6">
        <v>327</v>
      </c>
      <c r="G166" s="6">
        <v>0.25512528473804102</v>
      </c>
    </row>
    <row r="167" spans="1:7" x14ac:dyDescent="0.25">
      <c r="A167" s="6">
        <v>166</v>
      </c>
      <c r="B167" s="6" t="s">
        <v>627</v>
      </c>
      <c r="C167" s="6" t="s">
        <v>1150</v>
      </c>
      <c r="D167" s="6">
        <v>310</v>
      </c>
      <c r="E167" s="6">
        <v>45</v>
      </c>
      <c r="F167" s="6">
        <v>265</v>
      </c>
      <c r="G167" s="6">
        <v>0.14516129032258099</v>
      </c>
    </row>
    <row r="168" spans="1:7" x14ac:dyDescent="0.25">
      <c r="A168" s="6">
        <v>167</v>
      </c>
      <c r="B168" s="6" t="s">
        <v>318</v>
      </c>
      <c r="C168" s="6" t="s">
        <v>1150</v>
      </c>
      <c r="D168" s="6">
        <v>297</v>
      </c>
      <c r="E168" s="6">
        <v>70</v>
      </c>
      <c r="F168" s="6">
        <v>227</v>
      </c>
      <c r="G168" s="6">
        <v>0.23569023569023601</v>
      </c>
    </row>
    <row r="169" spans="1:7" x14ac:dyDescent="0.25">
      <c r="A169" s="6">
        <v>168</v>
      </c>
      <c r="B169" s="6" t="s">
        <v>979</v>
      </c>
      <c r="C169" s="6" t="s">
        <v>2548</v>
      </c>
      <c r="D169" s="6">
        <v>177</v>
      </c>
      <c r="E169" s="6">
        <v>53</v>
      </c>
      <c r="F169" s="6">
        <v>124</v>
      </c>
      <c r="G169" s="6">
        <v>0.29943502824858798</v>
      </c>
    </row>
    <row r="170" spans="1:7" x14ac:dyDescent="0.25">
      <c r="A170" s="6">
        <v>169</v>
      </c>
      <c r="B170" s="6" t="s">
        <v>1185</v>
      </c>
      <c r="C170" s="6" t="s">
        <v>2557</v>
      </c>
      <c r="D170" s="6">
        <v>137</v>
      </c>
      <c r="E170" s="6">
        <v>24</v>
      </c>
      <c r="F170" s="6">
        <v>113</v>
      </c>
      <c r="G170" s="6">
        <v>0.17518248175182499</v>
      </c>
    </row>
    <row r="171" spans="1:7" x14ac:dyDescent="0.25">
      <c r="A171" s="6">
        <v>170</v>
      </c>
      <c r="B171" s="6" t="s">
        <v>6</v>
      </c>
      <c r="C171" s="6" t="s">
        <v>1150</v>
      </c>
      <c r="D171" s="6">
        <v>406</v>
      </c>
      <c r="E171" s="6">
        <v>74</v>
      </c>
      <c r="F171" s="6">
        <v>332</v>
      </c>
      <c r="G171" s="6">
        <v>0.182266009852217</v>
      </c>
    </row>
    <row r="172" spans="1:7" x14ac:dyDescent="0.25">
      <c r="A172" s="6">
        <v>171</v>
      </c>
      <c r="B172" s="6" t="s">
        <v>579</v>
      </c>
      <c r="C172" s="6" t="s">
        <v>2665</v>
      </c>
      <c r="D172" s="6">
        <v>98</v>
      </c>
      <c r="E172" s="6">
        <v>29</v>
      </c>
      <c r="F172" s="6">
        <v>69</v>
      </c>
      <c r="G172" s="6">
        <v>0.29591836734693899</v>
      </c>
    </row>
    <row r="173" spans="1:7" x14ac:dyDescent="0.25">
      <c r="A173" s="6">
        <v>172</v>
      </c>
      <c r="B173" s="6" t="s">
        <v>733</v>
      </c>
      <c r="C173" s="6" t="s">
        <v>1150</v>
      </c>
      <c r="D173" s="6">
        <v>275</v>
      </c>
      <c r="E173" s="6">
        <v>54</v>
      </c>
      <c r="F173" s="6">
        <v>221</v>
      </c>
      <c r="G173" s="6">
        <v>0.19636363636363599</v>
      </c>
    </row>
    <row r="174" spans="1:7" x14ac:dyDescent="0.25">
      <c r="A174" s="6">
        <v>173</v>
      </c>
      <c r="B174" s="6" t="s">
        <v>136</v>
      </c>
      <c r="C174" s="6" t="s">
        <v>1150</v>
      </c>
      <c r="D174" s="6">
        <v>487</v>
      </c>
      <c r="E174" s="6">
        <v>124</v>
      </c>
      <c r="F174" s="6">
        <v>363</v>
      </c>
      <c r="G174" s="6">
        <v>0.25462012320328498</v>
      </c>
    </row>
    <row r="175" spans="1:7" x14ac:dyDescent="0.25">
      <c r="A175" s="6">
        <v>174</v>
      </c>
      <c r="B175" s="6" t="s">
        <v>747</v>
      </c>
      <c r="C175" s="6" t="s">
        <v>2551</v>
      </c>
      <c r="D175" s="6">
        <v>103</v>
      </c>
      <c r="E175" s="6">
        <v>25</v>
      </c>
      <c r="F175" s="6">
        <v>78</v>
      </c>
      <c r="G175" s="6">
        <v>0.242718446601942</v>
      </c>
    </row>
    <row r="176" spans="1:7" x14ac:dyDescent="0.25">
      <c r="A176" s="6">
        <v>175</v>
      </c>
      <c r="B176" s="6" t="s">
        <v>66</v>
      </c>
      <c r="C176" s="6" t="s">
        <v>1150</v>
      </c>
      <c r="D176" s="6">
        <v>439</v>
      </c>
      <c r="E176" s="6">
        <v>111</v>
      </c>
      <c r="F176" s="6">
        <v>328</v>
      </c>
      <c r="G176" s="6">
        <v>0.25284738041002303</v>
      </c>
    </row>
    <row r="177" spans="1:7" x14ac:dyDescent="0.25">
      <c r="A177" s="6">
        <v>176</v>
      </c>
      <c r="B177" s="6" t="s">
        <v>543</v>
      </c>
      <c r="C177" s="6" t="s">
        <v>1150</v>
      </c>
      <c r="D177" s="6">
        <v>395</v>
      </c>
      <c r="E177" s="6">
        <v>73</v>
      </c>
      <c r="F177" s="6">
        <v>322</v>
      </c>
      <c r="G177" s="6">
        <v>0.18481012658227799</v>
      </c>
    </row>
    <row r="178" spans="1:7" x14ac:dyDescent="0.25">
      <c r="A178" s="6">
        <v>177</v>
      </c>
      <c r="B178" s="6" t="s">
        <v>1223</v>
      </c>
      <c r="C178" s="6" t="s">
        <v>1150</v>
      </c>
      <c r="D178" s="6">
        <v>359</v>
      </c>
      <c r="E178" s="6">
        <v>103</v>
      </c>
      <c r="F178" s="6">
        <v>256</v>
      </c>
      <c r="G178" s="6">
        <v>0.28690807799442902</v>
      </c>
    </row>
    <row r="179" spans="1:7" x14ac:dyDescent="0.25">
      <c r="A179" s="6">
        <v>178</v>
      </c>
      <c r="B179" s="6" t="s">
        <v>674</v>
      </c>
      <c r="C179" s="6" t="s">
        <v>2560</v>
      </c>
      <c r="D179" s="6">
        <v>235</v>
      </c>
      <c r="E179" s="6">
        <v>41</v>
      </c>
      <c r="F179" s="6">
        <v>194</v>
      </c>
      <c r="G179" s="6">
        <v>0.17446808510638301</v>
      </c>
    </row>
    <row r="180" spans="1:7" x14ac:dyDescent="0.25">
      <c r="A180" s="6">
        <v>179</v>
      </c>
      <c r="B180" s="6" t="s">
        <v>966</v>
      </c>
      <c r="C180" s="6" t="s">
        <v>2648</v>
      </c>
      <c r="D180" s="6">
        <v>87</v>
      </c>
      <c r="E180" s="6">
        <v>33</v>
      </c>
      <c r="F180" s="6">
        <v>54</v>
      </c>
      <c r="G180" s="6">
        <v>0.37931034482758602</v>
      </c>
    </row>
    <row r="181" spans="1:7" x14ac:dyDescent="0.25">
      <c r="A181" s="6">
        <v>180</v>
      </c>
      <c r="B181" s="6" t="s">
        <v>114</v>
      </c>
      <c r="C181" s="6" t="s">
        <v>1150</v>
      </c>
      <c r="D181" s="6">
        <v>272</v>
      </c>
      <c r="E181" s="6">
        <v>42</v>
      </c>
      <c r="F181" s="6">
        <v>230</v>
      </c>
      <c r="G181" s="6">
        <v>0.154411764705882</v>
      </c>
    </row>
    <row r="182" spans="1:7" x14ac:dyDescent="0.25">
      <c r="A182" s="6">
        <v>181</v>
      </c>
      <c r="B182" s="6" t="s">
        <v>584</v>
      </c>
      <c r="C182" s="6" t="s">
        <v>1150</v>
      </c>
      <c r="D182" s="6">
        <v>261</v>
      </c>
      <c r="E182" s="6">
        <v>51</v>
      </c>
      <c r="F182" s="6">
        <v>210</v>
      </c>
      <c r="G182" s="6">
        <v>0.195402298850575</v>
      </c>
    </row>
    <row r="183" spans="1:7" x14ac:dyDescent="0.25">
      <c r="A183" s="6">
        <v>182</v>
      </c>
      <c r="B183" s="6" t="s">
        <v>769</v>
      </c>
      <c r="C183" s="6" t="s">
        <v>1150</v>
      </c>
      <c r="D183" s="6">
        <v>464</v>
      </c>
      <c r="E183" s="6">
        <v>85</v>
      </c>
      <c r="F183" s="6">
        <v>379</v>
      </c>
      <c r="G183" s="6">
        <v>0.18318965517241401</v>
      </c>
    </row>
    <row r="184" spans="1:7" x14ac:dyDescent="0.25">
      <c r="A184" s="6">
        <v>183</v>
      </c>
      <c r="B184" s="6" t="s">
        <v>895</v>
      </c>
      <c r="C184" s="6" t="s">
        <v>2577</v>
      </c>
      <c r="D184" s="6">
        <v>252</v>
      </c>
      <c r="E184" s="6">
        <v>52</v>
      </c>
      <c r="F184" s="6">
        <v>200</v>
      </c>
      <c r="G184" s="6">
        <v>0.206349206349206</v>
      </c>
    </row>
    <row r="185" spans="1:7" x14ac:dyDescent="0.25">
      <c r="A185" s="6">
        <v>184</v>
      </c>
      <c r="B185" s="6" t="s">
        <v>813</v>
      </c>
      <c r="C185" s="6" t="s">
        <v>2546</v>
      </c>
      <c r="D185" s="6">
        <v>194</v>
      </c>
      <c r="E185" s="6">
        <v>35</v>
      </c>
      <c r="F185" s="6">
        <v>159</v>
      </c>
      <c r="G185" s="6">
        <v>0.180412371134021</v>
      </c>
    </row>
    <row r="186" spans="1:7" x14ac:dyDescent="0.25">
      <c r="A186" s="6">
        <v>185</v>
      </c>
      <c r="B186" s="6" t="s">
        <v>52</v>
      </c>
      <c r="C186" s="6" t="s">
        <v>1150</v>
      </c>
      <c r="D186" s="6">
        <v>376</v>
      </c>
      <c r="E186" s="6">
        <v>77</v>
      </c>
      <c r="F186" s="6">
        <v>299</v>
      </c>
      <c r="G186" s="6">
        <v>0.204787234042553</v>
      </c>
    </row>
    <row r="187" spans="1:7" x14ac:dyDescent="0.25">
      <c r="A187" s="6">
        <v>186</v>
      </c>
      <c r="B187" s="6" t="s">
        <v>662</v>
      </c>
      <c r="C187" s="6" t="s">
        <v>2678</v>
      </c>
      <c r="D187" s="6">
        <v>174</v>
      </c>
      <c r="E187" s="6">
        <v>32</v>
      </c>
      <c r="F187" s="6">
        <v>142</v>
      </c>
      <c r="G187" s="6">
        <v>0.18390804597701099</v>
      </c>
    </row>
    <row r="188" spans="1:7" x14ac:dyDescent="0.25">
      <c r="A188" s="6">
        <v>187</v>
      </c>
      <c r="B188" s="6" t="s">
        <v>1066</v>
      </c>
      <c r="C188" s="6" t="s">
        <v>1150</v>
      </c>
      <c r="D188" s="6">
        <v>569</v>
      </c>
      <c r="E188" s="6">
        <v>77</v>
      </c>
      <c r="F188" s="6">
        <v>492</v>
      </c>
      <c r="G188" s="6">
        <v>0.13532513181019301</v>
      </c>
    </row>
    <row r="189" spans="1:7" x14ac:dyDescent="0.25">
      <c r="A189" s="6">
        <v>188</v>
      </c>
      <c r="B189" s="6" t="s">
        <v>907</v>
      </c>
      <c r="C189" s="6" t="s">
        <v>1150</v>
      </c>
      <c r="D189" s="6">
        <v>404</v>
      </c>
      <c r="E189" s="6">
        <v>84</v>
      </c>
      <c r="F189" s="6">
        <v>320</v>
      </c>
      <c r="G189" s="6">
        <v>0.20792079207920799</v>
      </c>
    </row>
    <row r="190" spans="1:7" x14ac:dyDescent="0.25">
      <c r="A190" s="6">
        <v>189</v>
      </c>
      <c r="B190" s="6" t="s">
        <v>332</v>
      </c>
      <c r="C190" s="6" t="s">
        <v>2552</v>
      </c>
      <c r="D190" s="6">
        <v>69</v>
      </c>
      <c r="E190" s="6">
        <v>10</v>
      </c>
      <c r="F190" s="6">
        <v>59</v>
      </c>
      <c r="G190" s="6">
        <v>0.14492753623188401</v>
      </c>
    </row>
    <row r="191" spans="1:7" x14ac:dyDescent="0.25">
      <c r="A191" s="6">
        <v>190</v>
      </c>
      <c r="B191" s="6" t="s">
        <v>1045</v>
      </c>
      <c r="C191" s="6" t="s">
        <v>1150</v>
      </c>
      <c r="D191" s="6">
        <v>420</v>
      </c>
      <c r="E191" s="6">
        <v>96</v>
      </c>
      <c r="F191" s="6">
        <v>324</v>
      </c>
      <c r="G191" s="6">
        <v>0.22857142857142901</v>
      </c>
    </row>
    <row r="192" spans="1:7" x14ac:dyDescent="0.25">
      <c r="A192" s="6">
        <v>191</v>
      </c>
      <c r="B192" s="6" t="s">
        <v>634</v>
      </c>
      <c r="C192" s="6" t="s">
        <v>2584</v>
      </c>
      <c r="D192" s="6">
        <v>170</v>
      </c>
      <c r="E192" s="6">
        <v>40</v>
      </c>
      <c r="F192" s="6">
        <v>130</v>
      </c>
      <c r="G192" s="6">
        <v>0.23529411764705899</v>
      </c>
    </row>
    <row r="193" spans="1:7" x14ac:dyDescent="0.25">
      <c r="A193" s="6">
        <v>192</v>
      </c>
      <c r="B193" s="6" t="s">
        <v>640</v>
      </c>
      <c r="C193" s="6" t="s">
        <v>1150</v>
      </c>
      <c r="D193" s="6">
        <v>562</v>
      </c>
      <c r="E193" s="6">
        <v>155</v>
      </c>
      <c r="F193" s="6">
        <v>407</v>
      </c>
      <c r="G193" s="6">
        <v>0.27580071174377202</v>
      </c>
    </row>
    <row r="194" spans="1:7" x14ac:dyDescent="0.25">
      <c r="A194" s="6">
        <v>193</v>
      </c>
      <c r="B194" s="6" t="s">
        <v>421</v>
      </c>
      <c r="C194" s="6" t="s">
        <v>2603</v>
      </c>
      <c r="D194" s="6">
        <v>159</v>
      </c>
      <c r="E194" s="6">
        <v>27</v>
      </c>
      <c r="F194" s="6">
        <v>132</v>
      </c>
      <c r="G194" s="6">
        <v>0.169811320754717</v>
      </c>
    </row>
    <row r="195" spans="1:7" x14ac:dyDescent="0.25">
      <c r="A195" s="6">
        <v>194</v>
      </c>
      <c r="B195" s="6" t="s">
        <v>143</v>
      </c>
      <c r="C195" s="6" t="s">
        <v>2551</v>
      </c>
      <c r="D195" s="6">
        <v>103</v>
      </c>
      <c r="E195" s="6">
        <v>10</v>
      </c>
      <c r="F195" s="6">
        <v>93</v>
      </c>
      <c r="G195" s="6">
        <v>9.7087378640776698E-2</v>
      </c>
    </row>
    <row r="196" spans="1:7" x14ac:dyDescent="0.25">
      <c r="A196" s="6">
        <v>195</v>
      </c>
      <c r="B196" s="6" t="s">
        <v>571</v>
      </c>
      <c r="C196" s="6" t="s">
        <v>2634</v>
      </c>
      <c r="D196" s="6">
        <v>68</v>
      </c>
      <c r="E196" s="6">
        <v>8</v>
      </c>
      <c r="F196" s="6">
        <v>60</v>
      </c>
      <c r="G196" s="6">
        <v>0.11764705882352899</v>
      </c>
    </row>
    <row r="197" spans="1:7" x14ac:dyDescent="0.25">
      <c r="A197" s="6">
        <v>196</v>
      </c>
      <c r="B197" s="6" t="s">
        <v>483</v>
      </c>
      <c r="C197" s="6" t="s">
        <v>2563</v>
      </c>
      <c r="D197" s="6">
        <v>198</v>
      </c>
      <c r="E197" s="6">
        <v>43</v>
      </c>
      <c r="F197" s="6">
        <v>155</v>
      </c>
      <c r="G197" s="6">
        <v>0.21717171717171699</v>
      </c>
    </row>
    <row r="198" spans="1:7" x14ac:dyDescent="0.25">
      <c r="A198" s="6">
        <v>197</v>
      </c>
      <c r="B198" s="6" t="s">
        <v>1059</v>
      </c>
      <c r="C198" s="6" t="s">
        <v>1150</v>
      </c>
      <c r="D198" s="6">
        <v>368</v>
      </c>
      <c r="E198" s="6">
        <v>71</v>
      </c>
      <c r="F198" s="6">
        <v>297</v>
      </c>
      <c r="G198" s="6">
        <v>0.19293478260869601</v>
      </c>
    </row>
    <row r="199" spans="1:7" x14ac:dyDescent="0.25">
      <c r="A199" s="6">
        <v>198</v>
      </c>
      <c r="B199" s="6" t="s">
        <v>432</v>
      </c>
      <c r="C199" s="6" t="s">
        <v>1150</v>
      </c>
      <c r="D199" s="6">
        <v>259</v>
      </c>
      <c r="E199" s="6">
        <v>50</v>
      </c>
      <c r="F199" s="6">
        <v>209</v>
      </c>
      <c r="G199" s="6">
        <v>0.193050193050193</v>
      </c>
    </row>
    <row r="200" spans="1:7" x14ac:dyDescent="0.25">
      <c r="A200" s="6">
        <v>199</v>
      </c>
      <c r="B200" s="6" t="s">
        <v>709</v>
      </c>
      <c r="C200" s="6" t="s">
        <v>1150</v>
      </c>
      <c r="D200" s="6">
        <v>510</v>
      </c>
      <c r="E200" s="6">
        <v>68</v>
      </c>
      <c r="F200" s="6">
        <v>442</v>
      </c>
      <c r="G200" s="6">
        <v>0.133333333333333</v>
      </c>
    </row>
    <row r="201" spans="1:7" x14ac:dyDescent="0.25">
      <c r="A201" s="6">
        <v>200</v>
      </c>
      <c r="B201" s="6" t="s">
        <v>1064</v>
      </c>
      <c r="C201" s="6" t="s">
        <v>2578</v>
      </c>
      <c r="D201" s="6">
        <v>128</v>
      </c>
      <c r="E201" s="6">
        <v>21</v>
      </c>
      <c r="F201" s="6">
        <v>107</v>
      </c>
      <c r="G201" s="6">
        <v>0.1640625</v>
      </c>
    </row>
    <row r="202" spans="1:7" x14ac:dyDescent="0.25">
      <c r="A202" s="6">
        <v>201</v>
      </c>
      <c r="B202" s="6" t="s">
        <v>1138</v>
      </c>
      <c r="C202" s="6" t="s">
        <v>1150</v>
      </c>
      <c r="D202" s="6">
        <v>297</v>
      </c>
      <c r="E202" s="6">
        <v>126</v>
      </c>
      <c r="F202" s="6">
        <v>171</v>
      </c>
      <c r="G202" s="6">
        <v>0.42424242424242398</v>
      </c>
    </row>
    <row r="203" spans="1:7" x14ac:dyDescent="0.25">
      <c r="A203" s="6">
        <v>202</v>
      </c>
      <c r="B203" s="6" t="s">
        <v>413</v>
      </c>
      <c r="C203" s="6" t="s">
        <v>1150</v>
      </c>
      <c r="D203" s="6">
        <v>363</v>
      </c>
      <c r="E203" s="6">
        <v>80</v>
      </c>
      <c r="F203" s="6">
        <v>283</v>
      </c>
      <c r="G203" s="6">
        <v>0.22038567493112901</v>
      </c>
    </row>
    <row r="204" spans="1:7" x14ac:dyDescent="0.25">
      <c r="A204" s="6">
        <v>203</v>
      </c>
      <c r="B204" s="6" t="s">
        <v>1060</v>
      </c>
      <c r="C204" s="6" t="s">
        <v>1150</v>
      </c>
      <c r="D204" s="6">
        <v>343</v>
      </c>
      <c r="E204" s="6">
        <v>66</v>
      </c>
      <c r="F204" s="6">
        <v>277</v>
      </c>
      <c r="G204" s="6">
        <v>0.19241982507288599</v>
      </c>
    </row>
    <row r="205" spans="1:7" x14ac:dyDescent="0.25">
      <c r="A205" s="6">
        <v>204</v>
      </c>
      <c r="B205" s="6" t="s">
        <v>806</v>
      </c>
      <c r="C205" s="6" t="s">
        <v>1150</v>
      </c>
      <c r="D205" s="6">
        <v>373</v>
      </c>
      <c r="E205" s="6">
        <v>96</v>
      </c>
      <c r="F205" s="6">
        <v>277</v>
      </c>
      <c r="G205" s="6">
        <v>0.25737265415549598</v>
      </c>
    </row>
    <row r="206" spans="1:7" x14ac:dyDescent="0.25">
      <c r="A206" s="6">
        <v>205</v>
      </c>
      <c r="B206" s="6" t="s">
        <v>909</v>
      </c>
      <c r="C206" s="6" t="s">
        <v>1150</v>
      </c>
      <c r="D206" s="6">
        <v>518</v>
      </c>
      <c r="E206" s="6">
        <v>103</v>
      </c>
      <c r="F206" s="6">
        <v>415</v>
      </c>
      <c r="G206" s="6">
        <v>0.198841698841699</v>
      </c>
    </row>
    <row r="207" spans="1:7" x14ac:dyDescent="0.25">
      <c r="A207" s="6">
        <v>206</v>
      </c>
      <c r="B207" s="6" t="s">
        <v>141</v>
      </c>
      <c r="C207" s="6" t="s">
        <v>2562</v>
      </c>
      <c r="D207" s="6">
        <v>211</v>
      </c>
      <c r="E207" s="6">
        <v>66</v>
      </c>
      <c r="F207" s="6">
        <v>145</v>
      </c>
      <c r="G207" s="6">
        <v>0.31279620853080597</v>
      </c>
    </row>
    <row r="208" spans="1:7" x14ac:dyDescent="0.25">
      <c r="A208" s="6">
        <v>207</v>
      </c>
      <c r="B208" s="6" t="s">
        <v>1205</v>
      </c>
      <c r="C208" s="6" t="s">
        <v>1150</v>
      </c>
      <c r="D208" s="6">
        <v>464</v>
      </c>
      <c r="E208" s="6">
        <v>127</v>
      </c>
      <c r="F208" s="6">
        <v>337</v>
      </c>
      <c r="G208" s="6">
        <v>0.27370689655172398</v>
      </c>
    </row>
    <row r="209" spans="1:7" x14ac:dyDescent="0.25">
      <c r="A209" s="6">
        <v>208</v>
      </c>
      <c r="B209" s="6" t="s">
        <v>1229</v>
      </c>
      <c r="C209" s="6" t="s">
        <v>1150</v>
      </c>
      <c r="D209" s="6">
        <v>400</v>
      </c>
      <c r="E209" s="6">
        <v>82</v>
      </c>
      <c r="F209" s="6">
        <v>318</v>
      </c>
      <c r="G209" s="6">
        <v>0.20499999999999999</v>
      </c>
    </row>
    <row r="210" spans="1:7" x14ac:dyDescent="0.25">
      <c r="A210" s="6">
        <v>209</v>
      </c>
      <c r="B210" s="6" t="s">
        <v>582</v>
      </c>
      <c r="C210" s="6" t="s">
        <v>2547</v>
      </c>
      <c r="D210" s="6">
        <v>254</v>
      </c>
      <c r="E210" s="6">
        <v>44</v>
      </c>
      <c r="F210" s="6">
        <v>210</v>
      </c>
      <c r="G210" s="6">
        <v>0.17322834645669299</v>
      </c>
    </row>
    <row r="211" spans="1:7" x14ac:dyDescent="0.25">
      <c r="A211" s="6">
        <v>210</v>
      </c>
      <c r="B211" s="6" t="s">
        <v>338</v>
      </c>
      <c r="C211" s="6" t="s">
        <v>1150</v>
      </c>
      <c r="D211" s="6">
        <v>394</v>
      </c>
      <c r="E211" s="6">
        <v>55</v>
      </c>
      <c r="F211" s="6">
        <v>339</v>
      </c>
      <c r="G211" s="6">
        <v>0.13959390862944199</v>
      </c>
    </row>
    <row r="212" spans="1:7" x14ac:dyDescent="0.25">
      <c r="A212" s="6">
        <v>211</v>
      </c>
      <c r="B212" s="6" t="s">
        <v>1102</v>
      </c>
      <c r="C212" s="6" t="s">
        <v>2585</v>
      </c>
      <c r="D212" s="6">
        <v>90</v>
      </c>
      <c r="E212" s="6">
        <v>12</v>
      </c>
      <c r="F212" s="6">
        <v>78</v>
      </c>
      <c r="G212" s="6">
        <v>0.133333333333333</v>
      </c>
    </row>
    <row r="213" spans="1:7" x14ac:dyDescent="0.25">
      <c r="A213" s="6">
        <v>212</v>
      </c>
      <c r="B213" s="6" t="s">
        <v>1247</v>
      </c>
      <c r="C213" s="6" t="s">
        <v>1150</v>
      </c>
      <c r="D213" s="6">
        <v>369</v>
      </c>
      <c r="E213" s="6">
        <v>69</v>
      </c>
      <c r="F213" s="6">
        <v>300</v>
      </c>
      <c r="G213" s="6">
        <v>0.18699186991869901</v>
      </c>
    </row>
    <row r="214" spans="1:7" x14ac:dyDescent="0.25">
      <c r="A214" s="6">
        <v>213</v>
      </c>
      <c r="B214" s="6" t="s">
        <v>1155</v>
      </c>
      <c r="C214" s="6" t="s">
        <v>1150</v>
      </c>
      <c r="D214" s="6">
        <v>259</v>
      </c>
      <c r="E214" s="6">
        <v>50</v>
      </c>
      <c r="F214" s="6">
        <v>209</v>
      </c>
      <c r="G214" s="6">
        <v>0.193050193050193</v>
      </c>
    </row>
    <row r="215" spans="1:7" x14ac:dyDescent="0.25">
      <c r="A215" s="6">
        <v>214</v>
      </c>
      <c r="B215" s="6" t="s">
        <v>576</v>
      </c>
      <c r="C215" s="6" t="s">
        <v>1150</v>
      </c>
      <c r="D215" s="6">
        <v>424</v>
      </c>
      <c r="E215" s="6">
        <v>77</v>
      </c>
      <c r="F215" s="6">
        <v>347</v>
      </c>
      <c r="G215" s="6">
        <v>0.18160377358490601</v>
      </c>
    </row>
    <row r="216" spans="1:7" x14ac:dyDescent="0.25">
      <c r="A216" s="6">
        <v>215</v>
      </c>
      <c r="B216" s="6" t="s">
        <v>368</v>
      </c>
      <c r="C216" s="6" t="s">
        <v>2604</v>
      </c>
      <c r="D216" s="6">
        <v>184</v>
      </c>
      <c r="E216" s="6">
        <v>27</v>
      </c>
      <c r="F216" s="6">
        <v>157</v>
      </c>
      <c r="G216" s="6">
        <v>0.14673913043478301</v>
      </c>
    </row>
    <row r="217" spans="1:7" x14ac:dyDescent="0.25">
      <c r="A217" s="6">
        <v>216</v>
      </c>
      <c r="B217" s="6" t="s">
        <v>334</v>
      </c>
      <c r="C217" s="6" t="s">
        <v>2562</v>
      </c>
      <c r="D217" s="6">
        <v>211</v>
      </c>
      <c r="E217" s="6">
        <v>39</v>
      </c>
      <c r="F217" s="6">
        <v>172</v>
      </c>
      <c r="G217" s="6">
        <v>0.184834123222749</v>
      </c>
    </row>
    <row r="218" spans="1:7" x14ac:dyDescent="0.25">
      <c r="A218" s="6">
        <v>217</v>
      </c>
      <c r="B218" s="6" t="s">
        <v>336</v>
      </c>
      <c r="C218" s="6" t="s">
        <v>2565</v>
      </c>
      <c r="D218" s="6">
        <v>101</v>
      </c>
      <c r="E218" s="6">
        <v>13</v>
      </c>
      <c r="F218" s="6">
        <v>88</v>
      </c>
      <c r="G218" s="6">
        <v>0.12871287128712899</v>
      </c>
    </row>
    <row r="219" spans="1:7" x14ac:dyDescent="0.25">
      <c r="A219" s="6">
        <v>218</v>
      </c>
      <c r="B219" s="6" t="s">
        <v>31</v>
      </c>
      <c r="C219" s="6" t="s">
        <v>2565</v>
      </c>
      <c r="D219" s="6">
        <v>101</v>
      </c>
      <c r="E219" s="6">
        <v>13</v>
      </c>
      <c r="F219" s="6">
        <v>88</v>
      </c>
      <c r="G219" s="6">
        <v>0.12871287128712899</v>
      </c>
    </row>
    <row r="220" spans="1:7" x14ac:dyDescent="0.25">
      <c r="A220" s="6">
        <v>219</v>
      </c>
      <c r="B220" s="6" t="s">
        <v>192</v>
      </c>
      <c r="C220" s="6" t="s">
        <v>2583</v>
      </c>
      <c r="D220" s="6">
        <v>178</v>
      </c>
      <c r="E220" s="6">
        <v>10</v>
      </c>
      <c r="F220" s="6">
        <v>168</v>
      </c>
      <c r="G220" s="6">
        <v>5.6179775280898903E-2</v>
      </c>
    </row>
    <row r="221" spans="1:7" x14ac:dyDescent="0.25">
      <c r="A221" s="6">
        <v>220</v>
      </c>
      <c r="B221" s="6" t="s">
        <v>968</v>
      </c>
      <c r="C221" s="6" t="s">
        <v>2640</v>
      </c>
      <c r="D221" s="6">
        <v>229</v>
      </c>
      <c r="E221" s="6">
        <v>52</v>
      </c>
      <c r="F221" s="6">
        <v>177</v>
      </c>
      <c r="G221" s="6">
        <v>0.22707423580785999</v>
      </c>
    </row>
    <row r="222" spans="1:7" x14ac:dyDescent="0.25">
      <c r="A222" s="6">
        <v>221</v>
      </c>
      <c r="B222" s="6" t="s">
        <v>931</v>
      </c>
      <c r="C222" s="6" t="s">
        <v>1150</v>
      </c>
      <c r="D222" s="6">
        <v>568</v>
      </c>
      <c r="E222" s="6">
        <v>74</v>
      </c>
      <c r="F222" s="6">
        <v>494</v>
      </c>
      <c r="G222" s="6">
        <v>0.13028169014084501</v>
      </c>
    </row>
    <row r="223" spans="1:7" x14ac:dyDescent="0.25">
      <c r="A223" s="6">
        <v>222</v>
      </c>
      <c r="B223" s="6" t="s">
        <v>868</v>
      </c>
      <c r="C223" s="6" t="s">
        <v>1150</v>
      </c>
      <c r="D223" s="6">
        <v>516</v>
      </c>
      <c r="E223" s="6">
        <v>102</v>
      </c>
      <c r="F223" s="6">
        <v>414</v>
      </c>
      <c r="G223" s="6">
        <v>0.19767441860465099</v>
      </c>
    </row>
    <row r="224" spans="1:7" x14ac:dyDescent="0.25">
      <c r="A224" s="6">
        <v>223</v>
      </c>
      <c r="B224" s="6" t="s">
        <v>1163</v>
      </c>
      <c r="C224" s="6" t="s">
        <v>1150</v>
      </c>
      <c r="D224" s="6">
        <v>468</v>
      </c>
      <c r="E224" s="6">
        <v>100</v>
      </c>
      <c r="F224" s="6">
        <v>368</v>
      </c>
      <c r="G224" s="6">
        <v>0.213675213675214</v>
      </c>
    </row>
    <row r="225" spans="1:7" x14ac:dyDescent="0.25">
      <c r="A225" s="6">
        <v>224</v>
      </c>
      <c r="B225" s="6" t="s">
        <v>722</v>
      </c>
      <c r="C225" s="6" t="s">
        <v>2589</v>
      </c>
      <c r="D225" s="6">
        <v>95</v>
      </c>
      <c r="E225" s="6">
        <v>21</v>
      </c>
      <c r="F225" s="6">
        <v>74</v>
      </c>
      <c r="G225" s="6">
        <v>0.221052631578947</v>
      </c>
    </row>
    <row r="226" spans="1:7" x14ac:dyDescent="0.25">
      <c r="A226" s="6">
        <v>225</v>
      </c>
      <c r="B226" s="6" t="s">
        <v>998</v>
      </c>
      <c r="C226" s="6" t="s">
        <v>1150</v>
      </c>
      <c r="D226" s="6">
        <v>481</v>
      </c>
      <c r="E226" s="6">
        <v>83</v>
      </c>
      <c r="F226" s="6">
        <v>398</v>
      </c>
      <c r="G226" s="6">
        <v>0.17255717255717301</v>
      </c>
    </row>
    <row r="227" spans="1:7" x14ac:dyDescent="0.25">
      <c r="A227" s="6">
        <v>226</v>
      </c>
      <c r="B227" s="6" t="s">
        <v>102</v>
      </c>
      <c r="C227" s="6" t="s">
        <v>1150</v>
      </c>
      <c r="D227" s="6">
        <v>270</v>
      </c>
      <c r="E227" s="6">
        <v>60</v>
      </c>
      <c r="F227" s="6">
        <v>210</v>
      </c>
      <c r="G227" s="6">
        <v>0.22222222222222199</v>
      </c>
    </row>
    <row r="228" spans="1:7" x14ac:dyDescent="0.25">
      <c r="A228" s="6">
        <v>227</v>
      </c>
      <c r="B228" s="6" t="s">
        <v>95</v>
      </c>
      <c r="C228" s="6" t="s">
        <v>1150</v>
      </c>
      <c r="D228" s="6">
        <v>438</v>
      </c>
      <c r="E228" s="6">
        <v>107</v>
      </c>
      <c r="F228" s="6">
        <v>331</v>
      </c>
      <c r="G228" s="6">
        <v>0.244292237442922</v>
      </c>
    </row>
    <row r="229" spans="1:7" x14ac:dyDescent="0.25">
      <c r="A229" s="6">
        <v>228</v>
      </c>
      <c r="B229" s="6" t="s">
        <v>53</v>
      </c>
      <c r="C229" s="6" t="s">
        <v>2550</v>
      </c>
      <c r="D229" s="6">
        <v>207</v>
      </c>
      <c r="E229" s="6">
        <v>42</v>
      </c>
      <c r="F229" s="6">
        <v>165</v>
      </c>
      <c r="G229" s="6">
        <v>0.202898550724638</v>
      </c>
    </row>
    <row r="230" spans="1:7" x14ac:dyDescent="0.25">
      <c r="A230" s="6">
        <v>229</v>
      </c>
      <c r="B230" s="6" t="s">
        <v>1143</v>
      </c>
      <c r="C230" s="6" t="s">
        <v>1150</v>
      </c>
      <c r="D230" s="6">
        <v>400</v>
      </c>
      <c r="E230" s="6">
        <v>84</v>
      </c>
      <c r="F230" s="6">
        <v>316</v>
      </c>
      <c r="G230" s="6">
        <v>0.21</v>
      </c>
    </row>
    <row r="231" spans="1:7" x14ac:dyDescent="0.25">
      <c r="A231" s="6">
        <v>230</v>
      </c>
      <c r="B231" s="6" t="s">
        <v>824</v>
      </c>
      <c r="C231" s="6" t="s">
        <v>1150</v>
      </c>
      <c r="D231" s="6">
        <v>645</v>
      </c>
      <c r="E231" s="6">
        <v>141</v>
      </c>
      <c r="F231" s="6">
        <v>504</v>
      </c>
      <c r="G231" s="6">
        <v>0.21860465116279101</v>
      </c>
    </row>
    <row r="232" spans="1:7" x14ac:dyDescent="0.25">
      <c r="A232" s="6">
        <v>231</v>
      </c>
      <c r="B232" s="6" t="s">
        <v>46</v>
      </c>
      <c r="C232" s="6" t="s">
        <v>1150</v>
      </c>
      <c r="D232" s="6">
        <v>540</v>
      </c>
      <c r="E232" s="6">
        <v>120</v>
      </c>
      <c r="F232" s="6">
        <v>420</v>
      </c>
      <c r="G232" s="6">
        <v>0.22222222222222199</v>
      </c>
    </row>
    <row r="233" spans="1:7" x14ac:dyDescent="0.25">
      <c r="A233" s="6">
        <v>232</v>
      </c>
      <c r="B233" s="6" t="s">
        <v>726</v>
      </c>
      <c r="C233" s="6" t="s">
        <v>1150</v>
      </c>
      <c r="D233" s="6">
        <v>438</v>
      </c>
      <c r="E233" s="6">
        <v>83</v>
      </c>
      <c r="F233" s="6">
        <v>355</v>
      </c>
      <c r="G233" s="6">
        <v>0.18949771689497699</v>
      </c>
    </row>
    <row r="234" spans="1:7" x14ac:dyDescent="0.25">
      <c r="A234" s="6">
        <v>233</v>
      </c>
      <c r="B234" s="6" t="s">
        <v>587</v>
      </c>
      <c r="C234" s="6" t="s">
        <v>1150</v>
      </c>
      <c r="D234" s="6">
        <v>401</v>
      </c>
      <c r="E234" s="6">
        <v>74</v>
      </c>
      <c r="F234" s="6">
        <v>327</v>
      </c>
      <c r="G234" s="6">
        <v>0.18453865336658401</v>
      </c>
    </row>
    <row r="235" spans="1:7" x14ac:dyDescent="0.25">
      <c r="A235" s="6">
        <v>234</v>
      </c>
      <c r="B235" s="6" t="s">
        <v>1070</v>
      </c>
      <c r="C235" s="6" t="s">
        <v>1150</v>
      </c>
      <c r="D235" s="6">
        <v>500</v>
      </c>
      <c r="E235" s="6">
        <v>102</v>
      </c>
      <c r="F235" s="6">
        <v>398</v>
      </c>
      <c r="G235" s="6">
        <v>0.20399999999999999</v>
      </c>
    </row>
    <row r="236" spans="1:7" x14ac:dyDescent="0.25">
      <c r="A236" s="6">
        <v>235</v>
      </c>
      <c r="B236" s="6" t="s">
        <v>337</v>
      </c>
      <c r="C236" s="6" t="s">
        <v>2620</v>
      </c>
      <c r="D236" s="6">
        <v>24</v>
      </c>
      <c r="E236" s="6">
        <v>7</v>
      </c>
      <c r="F236" s="6">
        <v>17</v>
      </c>
      <c r="G236" s="6">
        <v>0.29166666666666702</v>
      </c>
    </row>
    <row r="237" spans="1:7" x14ac:dyDescent="0.25">
      <c r="A237" s="6">
        <v>236</v>
      </c>
      <c r="B237" s="6" t="s">
        <v>188</v>
      </c>
      <c r="C237" s="6" t="s">
        <v>2550</v>
      </c>
      <c r="D237" s="6">
        <v>207</v>
      </c>
      <c r="E237" s="6">
        <v>48</v>
      </c>
      <c r="F237" s="6">
        <v>159</v>
      </c>
      <c r="G237" s="6">
        <v>0.231884057971014</v>
      </c>
    </row>
    <row r="238" spans="1:7" x14ac:dyDescent="0.25">
      <c r="A238" s="6">
        <v>237</v>
      </c>
      <c r="B238" s="6" t="s">
        <v>994</v>
      </c>
      <c r="C238" s="6" t="s">
        <v>1150</v>
      </c>
      <c r="D238" s="6">
        <v>329</v>
      </c>
      <c r="E238" s="6">
        <v>63</v>
      </c>
      <c r="F238" s="6">
        <v>266</v>
      </c>
      <c r="G238" s="6">
        <v>0.19148936170212799</v>
      </c>
    </row>
    <row r="239" spans="1:7" x14ac:dyDescent="0.25">
      <c r="A239" s="6">
        <v>238</v>
      </c>
      <c r="B239" s="6" t="s">
        <v>830</v>
      </c>
      <c r="C239" s="6" t="s">
        <v>1150</v>
      </c>
      <c r="D239" s="6">
        <v>266</v>
      </c>
      <c r="E239" s="6">
        <v>61</v>
      </c>
      <c r="F239" s="6">
        <v>205</v>
      </c>
      <c r="G239" s="6">
        <v>0.22932330827067701</v>
      </c>
    </row>
    <row r="240" spans="1:7" x14ac:dyDescent="0.25">
      <c r="A240" s="6">
        <v>239</v>
      </c>
      <c r="B240" s="6" t="s">
        <v>254</v>
      </c>
      <c r="C240" s="6" t="s">
        <v>2570</v>
      </c>
      <c r="D240" s="6">
        <v>249</v>
      </c>
      <c r="E240" s="6">
        <v>33</v>
      </c>
      <c r="F240" s="6">
        <v>216</v>
      </c>
      <c r="G240" s="6">
        <v>0.132530120481928</v>
      </c>
    </row>
    <row r="241" spans="1:7" x14ac:dyDescent="0.25">
      <c r="A241" s="6">
        <v>240</v>
      </c>
      <c r="B241" s="6" t="s">
        <v>602</v>
      </c>
      <c r="C241" s="6" t="s">
        <v>2607</v>
      </c>
      <c r="D241" s="6">
        <v>253</v>
      </c>
      <c r="E241" s="6">
        <v>40</v>
      </c>
      <c r="F241" s="6">
        <v>213</v>
      </c>
      <c r="G241" s="6">
        <v>0.158102766798419</v>
      </c>
    </row>
    <row r="242" spans="1:7" x14ac:dyDescent="0.25">
      <c r="A242" s="6">
        <v>241</v>
      </c>
      <c r="B242" s="6" t="s">
        <v>643</v>
      </c>
      <c r="C242" s="6" t="s">
        <v>1150</v>
      </c>
      <c r="D242" s="6">
        <v>359</v>
      </c>
      <c r="E242" s="6">
        <v>67</v>
      </c>
      <c r="F242" s="6">
        <v>292</v>
      </c>
      <c r="G242" s="6">
        <v>0.186629526462396</v>
      </c>
    </row>
    <row r="243" spans="1:7" x14ac:dyDescent="0.25">
      <c r="A243" s="6">
        <v>242</v>
      </c>
      <c r="B243" s="6" t="s">
        <v>548</v>
      </c>
      <c r="C243" s="6" t="s">
        <v>1150</v>
      </c>
      <c r="D243" s="6">
        <v>271</v>
      </c>
      <c r="E243" s="6">
        <v>79</v>
      </c>
      <c r="F243" s="6">
        <v>192</v>
      </c>
      <c r="G243" s="6">
        <v>0.29151291512915101</v>
      </c>
    </row>
    <row r="244" spans="1:7" x14ac:dyDescent="0.25">
      <c r="A244" s="6">
        <v>243</v>
      </c>
      <c r="B244" s="6" t="s">
        <v>34</v>
      </c>
      <c r="C244" s="6" t="s">
        <v>1150</v>
      </c>
      <c r="D244" s="6">
        <v>289</v>
      </c>
      <c r="E244" s="6">
        <v>40</v>
      </c>
      <c r="F244" s="6">
        <v>249</v>
      </c>
      <c r="G244" s="6">
        <v>0.13840830449826999</v>
      </c>
    </row>
    <row r="245" spans="1:7" x14ac:dyDescent="0.25">
      <c r="A245" s="6">
        <v>244</v>
      </c>
      <c r="B245" s="6" t="s">
        <v>234</v>
      </c>
      <c r="C245" s="6" t="s">
        <v>1150</v>
      </c>
      <c r="D245" s="6">
        <v>791</v>
      </c>
      <c r="E245" s="6">
        <v>114</v>
      </c>
      <c r="F245" s="6">
        <v>677</v>
      </c>
      <c r="G245" s="6">
        <v>0.14412136536030301</v>
      </c>
    </row>
    <row r="246" spans="1:7" x14ac:dyDescent="0.25">
      <c r="A246" s="6">
        <v>245</v>
      </c>
      <c r="B246" s="6" t="s">
        <v>917</v>
      </c>
      <c r="C246" s="6" t="s">
        <v>2608</v>
      </c>
      <c r="D246" s="6">
        <v>133</v>
      </c>
      <c r="E246" s="6">
        <v>38</v>
      </c>
      <c r="F246" s="6">
        <v>95</v>
      </c>
      <c r="G246" s="6">
        <v>0.28571428571428598</v>
      </c>
    </row>
    <row r="247" spans="1:7" x14ac:dyDescent="0.25">
      <c r="A247" s="6">
        <v>246</v>
      </c>
      <c r="B247" s="6" t="s">
        <v>275</v>
      </c>
      <c r="C247" s="6" t="s">
        <v>2566</v>
      </c>
      <c r="D247" s="6">
        <v>94</v>
      </c>
      <c r="E247" s="6">
        <v>33</v>
      </c>
      <c r="F247" s="6">
        <v>61</v>
      </c>
      <c r="G247" s="6">
        <v>0.35106382978723399</v>
      </c>
    </row>
    <row r="248" spans="1:7" x14ac:dyDescent="0.25">
      <c r="A248" s="6">
        <v>247</v>
      </c>
      <c r="B248" s="6" t="s">
        <v>888</v>
      </c>
      <c r="C248" s="6" t="s">
        <v>1150</v>
      </c>
      <c r="D248" s="6">
        <v>550</v>
      </c>
      <c r="E248" s="6">
        <v>148</v>
      </c>
      <c r="F248" s="6">
        <v>402</v>
      </c>
      <c r="G248" s="6">
        <v>0.26909090909090899</v>
      </c>
    </row>
    <row r="249" spans="1:7" x14ac:dyDescent="0.25">
      <c r="A249" s="6">
        <v>248</v>
      </c>
      <c r="B249" s="6" t="s">
        <v>158</v>
      </c>
      <c r="C249" s="6" t="s">
        <v>2613</v>
      </c>
      <c r="D249" s="6">
        <v>212</v>
      </c>
      <c r="E249" s="6">
        <v>44</v>
      </c>
      <c r="F249" s="6">
        <v>168</v>
      </c>
      <c r="G249" s="6">
        <v>0.20754716981132099</v>
      </c>
    </row>
    <row r="250" spans="1:7" x14ac:dyDescent="0.25">
      <c r="A250" s="6">
        <v>249</v>
      </c>
      <c r="B250" s="6" t="s">
        <v>673</v>
      </c>
      <c r="C250" s="6" t="s">
        <v>2624</v>
      </c>
      <c r="D250" s="6">
        <v>242</v>
      </c>
      <c r="E250" s="6">
        <v>51</v>
      </c>
      <c r="F250" s="6">
        <v>191</v>
      </c>
      <c r="G250" s="6">
        <v>0.210743801652893</v>
      </c>
    </row>
    <row r="251" spans="1:7" x14ac:dyDescent="0.25">
      <c r="A251" s="6">
        <v>250</v>
      </c>
      <c r="B251" s="6" t="s">
        <v>447</v>
      </c>
      <c r="C251" s="6" t="s">
        <v>1150</v>
      </c>
      <c r="D251" s="6">
        <v>477</v>
      </c>
      <c r="E251" s="6">
        <v>95</v>
      </c>
      <c r="F251" s="6">
        <v>382</v>
      </c>
      <c r="G251" s="6">
        <v>0.19916142557652</v>
      </c>
    </row>
    <row r="252" spans="1:7" x14ac:dyDescent="0.25">
      <c r="A252" s="6">
        <v>251</v>
      </c>
      <c r="B252" s="6" t="s">
        <v>1106</v>
      </c>
      <c r="C252" s="6" t="s">
        <v>1150</v>
      </c>
      <c r="D252" s="6">
        <v>382</v>
      </c>
      <c r="E252" s="6">
        <v>79</v>
      </c>
      <c r="F252" s="6">
        <v>303</v>
      </c>
      <c r="G252" s="6">
        <v>0.206806282722513</v>
      </c>
    </row>
    <row r="253" spans="1:7" x14ac:dyDescent="0.25">
      <c r="A253" s="6">
        <v>252</v>
      </c>
      <c r="B253" s="6" t="s">
        <v>1239</v>
      </c>
      <c r="C253" s="6" t="s">
        <v>1150</v>
      </c>
      <c r="D253" s="6">
        <v>443</v>
      </c>
      <c r="E253" s="6">
        <v>123</v>
      </c>
      <c r="F253" s="6">
        <v>320</v>
      </c>
      <c r="G253" s="6">
        <v>0.27765237020316003</v>
      </c>
    </row>
    <row r="254" spans="1:7" x14ac:dyDescent="0.25">
      <c r="A254" s="6">
        <v>253</v>
      </c>
      <c r="B254" s="6" t="s">
        <v>648</v>
      </c>
      <c r="C254" s="6" t="s">
        <v>2602</v>
      </c>
      <c r="D254" s="6">
        <v>129</v>
      </c>
      <c r="E254" s="6">
        <v>25</v>
      </c>
      <c r="F254" s="6">
        <v>104</v>
      </c>
      <c r="G254" s="6">
        <v>0.193798449612403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54"/>
  <sheetViews>
    <sheetView workbookViewId="0">
      <selection activeCell="G2" sqref="G2:G255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1200</v>
      </c>
      <c r="C2" s="6" t="s">
        <v>2546</v>
      </c>
      <c r="D2" s="6">
        <v>194</v>
      </c>
      <c r="E2" s="6">
        <v>28</v>
      </c>
      <c r="F2" s="6">
        <v>166</v>
      </c>
      <c r="G2" s="6">
        <v>0.14432989690721601</v>
      </c>
    </row>
    <row r="3" spans="1:7" x14ac:dyDescent="0.25">
      <c r="A3" s="6">
        <v>2</v>
      </c>
      <c r="B3" s="6" t="s">
        <v>778</v>
      </c>
      <c r="C3" s="6" t="s">
        <v>2604</v>
      </c>
      <c r="D3" s="6">
        <v>184</v>
      </c>
      <c r="E3" s="6">
        <v>62</v>
      </c>
      <c r="F3" s="6">
        <v>122</v>
      </c>
      <c r="G3" s="6">
        <v>0.33695652173912999</v>
      </c>
    </row>
    <row r="4" spans="1:7" x14ac:dyDescent="0.25">
      <c r="A4" s="6">
        <v>3</v>
      </c>
      <c r="B4" s="6" t="s">
        <v>959</v>
      </c>
      <c r="C4" s="6" t="s">
        <v>2647</v>
      </c>
      <c r="D4" s="6">
        <v>107</v>
      </c>
      <c r="E4" s="6">
        <v>32</v>
      </c>
      <c r="F4" s="6">
        <v>75</v>
      </c>
      <c r="G4" s="6">
        <v>0.29906542056074797</v>
      </c>
    </row>
    <row r="5" spans="1:7" x14ac:dyDescent="0.25">
      <c r="A5" s="6">
        <v>4</v>
      </c>
      <c r="B5" s="6" t="s">
        <v>606</v>
      </c>
      <c r="C5" s="6" t="s">
        <v>2567</v>
      </c>
      <c r="D5" s="6">
        <v>239</v>
      </c>
      <c r="E5" s="6">
        <v>39</v>
      </c>
      <c r="F5" s="6">
        <v>200</v>
      </c>
      <c r="G5" s="6">
        <v>0.163179916317992</v>
      </c>
    </row>
    <row r="6" spans="1:7" x14ac:dyDescent="0.25">
      <c r="A6" s="6">
        <v>5</v>
      </c>
      <c r="B6" s="6" t="s">
        <v>401</v>
      </c>
      <c r="C6" s="6" t="s">
        <v>2572</v>
      </c>
      <c r="D6" s="6">
        <v>119</v>
      </c>
      <c r="E6" s="6">
        <v>37</v>
      </c>
      <c r="F6" s="6">
        <v>82</v>
      </c>
      <c r="G6" s="6">
        <v>0.310924369747899</v>
      </c>
    </row>
    <row r="7" spans="1:7" x14ac:dyDescent="0.25">
      <c r="A7" s="6">
        <v>6</v>
      </c>
      <c r="B7" s="6" t="s">
        <v>1041</v>
      </c>
      <c r="C7" s="6" t="s">
        <v>2618</v>
      </c>
      <c r="D7" s="6">
        <v>188</v>
      </c>
      <c r="E7" s="6">
        <v>24</v>
      </c>
      <c r="F7" s="6">
        <v>164</v>
      </c>
      <c r="G7" s="6">
        <v>0.12765957446808501</v>
      </c>
    </row>
    <row r="8" spans="1:7" x14ac:dyDescent="0.25">
      <c r="A8" s="6">
        <v>7</v>
      </c>
      <c r="B8" s="6" t="s">
        <v>1030</v>
      </c>
      <c r="C8" s="6" t="s">
        <v>1150</v>
      </c>
      <c r="D8" s="6">
        <v>269</v>
      </c>
      <c r="E8" s="6">
        <v>73</v>
      </c>
      <c r="F8" s="6">
        <v>196</v>
      </c>
      <c r="G8" s="6">
        <v>0.27137546468401502</v>
      </c>
    </row>
    <row r="9" spans="1:7" x14ac:dyDescent="0.25">
      <c r="A9" s="6">
        <v>8</v>
      </c>
      <c r="B9" s="6" t="s">
        <v>1049</v>
      </c>
      <c r="C9" s="6" t="s">
        <v>1150</v>
      </c>
      <c r="D9" s="6">
        <v>308</v>
      </c>
      <c r="E9" s="6">
        <v>67</v>
      </c>
      <c r="F9" s="6">
        <v>241</v>
      </c>
      <c r="G9" s="6">
        <v>0.21753246753246799</v>
      </c>
    </row>
    <row r="10" spans="1:7" x14ac:dyDescent="0.25">
      <c r="A10" s="6">
        <v>9</v>
      </c>
      <c r="B10" s="6" t="s">
        <v>1226</v>
      </c>
      <c r="C10" s="6" t="s">
        <v>1150</v>
      </c>
      <c r="D10" s="6">
        <v>332</v>
      </c>
      <c r="E10" s="6">
        <v>99</v>
      </c>
      <c r="F10" s="6">
        <v>233</v>
      </c>
      <c r="G10" s="6">
        <v>0.298192771084337</v>
      </c>
    </row>
    <row r="11" spans="1:7" x14ac:dyDescent="0.25">
      <c r="A11" s="6">
        <v>10</v>
      </c>
      <c r="B11" s="6" t="s">
        <v>242</v>
      </c>
      <c r="C11" s="6" t="s">
        <v>1150</v>
      </c>
      <c r="D11" s="6">
        <v>263</v>
      </c>
      <c r="E11" s="6">
        <v>49</v>
      </c>
      <c r="F11" s="6">
        <v>214</v>
      </c>
      <c r="G11" s="6">
        <v>0.186311787072243</v>
      </c>
    </row>
    <row r="12" spans="1:7" x14ac:dyDescent="0.25">
      <c r="A12" s="6">
        <v>11</v>
      </c>
      <c r="B12" s="6" t="s">
        <v>1255</v>
      </c>
      <c r="C12" s="6" t="s">
        <v>1150</v>
      </c>
      <c r="D12" s="6">
        <v>310</v>
      </c>
      <c r="E12" s="6">
        <v>45</v>
      </c>
      <c r="F12" s="6">
        <v>265</v>
      </c>
      <c r="G12" s="6">
        <v>0.14516129032258099</v>
      </c>
    </row>
    <row r="13" spans="1:7" x14ac:dyDescent="0.25">
      <c r="A13" s="6">
        <v>12</v>
      </c>
      <c r="B13" s="6" t="s">
        <v>720</v>
      </c>
      <c r="C13" s="6" t="s">
        <v>2548</v>
      </c>
      <c r="D13" s="6">
        <v>177</v>
      </c>
      <c r="E13" s="6">
        <v>52</v>
      </c>
      <c r="F13" s="6">
        <v>125</v>
      </c>
      <c r="G13" s="6">
        <v>0.29378531073446301</v>
      </c>
    </row>
    <row r="14" spans="1:7" x14ac:dyDescent="0.25">
      <c r="A14" s="6">
        <v>13</v>
      </c>
      <c r="B14" s="6" t="s">
        <v>513</v>
      </c>
      <c r="C14" s="6" t="s">
        <v>2585</v>
      </c>
      <c r="D14" s="6">
        <v>90</v>
      </c>
      <c r="E14" s="6">
        <v>34</v>
      </c>
      <c r="F14" s="6">
        <v>56</v>
      </c>
      <c r="G14" s="6">
        <v>0.37777777777777799</v>
      </c>
    </row>
    <row r="15" spans="1:7" x14ac:dyDescent="0.25">
      <c r="A15" s="6">
        <v>14</v>
      </c>
      <c r="B15" s="6" t="s">
        <v>105</v>
      </c>
      <c r="C15" s="6" t="s">
        <v>2661</v>
      </c>
      <c r="D15" s="6">
        <v>163</v>
      </c>
      <c r="E15" s="6">
        <v>49</v>
      </c>
      <c r="F15" s="6">
        <v>114</v>
      </c>
      <c r="G15" s="6">
        <v>0.30061349693251499</v>
      </c>
    </row>
    <row r="16" spans="1:7" x14ac:dyDescent="0.25">
      <c r="A16" s="6">
        <v>15</v>
      </c>
      <c r="B16" s="6" t="s">
        <v>1131</v>
      </c>
      <c r="C16" s="6" t="s">
        <v>1150</v>
      </c>
      <c r="D16" s="6">
        <v>278</v>
      </c>
      <c r="E16" s="6">
        <v>66</v>
      </c>
      <c r="F16" s="6">
        <v>212</v>
      </c>
      <c r="G16" s="6">
        <v>0.23741007194244601</v>
      </c>
    </row>
    <row r="17" spans="1:7" x14ac:dyDescent="0.25">
      <c r="A17" s="6">
        <v>16</v>
      </c>
      <c r="B17" s="6" t="s">
        <v>549</v>
      </c>
      <c r="C17" s="6" t="s">
        <v>1150</v>
      </c>
      <c r="D17" s="6">
        <v>271</v>
      </c>
      <c r="E17" s="6">
        <v>56</v>
      </c>
      <c r="F17" s="6">
        <v>215</v>
      </c>
      <c r="G17" s="6">
        <v>0.20664206642066399</v>
      </c>
    </row>
    <row r="18" spans="1:7" x14ac:dyDescent="0.25">
      <c r="A18" s="6">
        <v>17</v>
      </c>
      <c r="B18" s="6" t="s">
        <v>848</v>
      </c>
      <c r="C18" s="6" t="s">
        <v>2588</v>
      </c>
      <c r="D18" s="6">
        <v>148</v>
      </c>
      <c r="E18" s="6">
        <v>27</v>
      </c>
      <c r="F18" s="6">
        <v>121</v>
      </c>
      <c r="G18" s="6">
        <v>0.18243243243243201</v>
      </c>
    </row>
    <row r="19" spans="1:7" x14ac:dyDescent="0.25">
      <c r="A19" s="6">
        <v>18</v>
      </c>
      <c r="B19" s="6" t="s">
        <v>353</v>
      </c>
      <c r="C19" s="6" t="s">
        <v>2563</v>
      </c>
      <c r="D19" s="6">
        <v>198</v>
      </c>
      <c r="E19" s="6">
        <v>39</v>
      </c>
      <c r="F19" s="6">
        <v>159</v>
      </c>
      <c r="G19" s="6">
        <v>0.19696969696969699</v>
      </c>
    </row>
    <row r="20" spans="1:7" x14ac:dyDescent="0.25">
      <c r="A20" s="6">
        <v>19</v>
      </c>
      <c r="B20" s="6" t="s">
        <v>531</v>
      </c>
      <c r="C20" s="6" t="s">
        <v>1150</v>
      </c>
      <c r="D20" s="6">
        <v>345</v>
      </c>
      <c r="E20" s="6">
        <v>56</v>
      </c>
      <c r="F20" s="6">
        <v>289</v>
      </c>
      <c r="G20" s="6">
        <v>0.16231884057970999</v>
      </c>
    </row>
    <row r="21" spans="1:7" x14ac:dyDescent="0.25">
      <c r="A21" s="6">
        <v>20</v>
      </c>
      <c r="B21" s="6" t="s">
        <v>1048</v>
      </c>
      <c r="C21" s="6" t="s">
        <v>2577</v>
      </c>
      <c r="D21" s="6">
        <v>252</v>
      </c>
      <c r="E21" s="6">
        <v>52</v>
      </c>
      <c r="F21" s="6">
        <v>200</v>
      </c>
      <c r="G21" s="6">
        <v>0.206349206349206</v>
      </c>
    </row>
    <row r="22" spans="1:7" x14ac:dyDescent="0.25">
      <c r="A22" s="6">
        <v>21</v>
      </c>
      <c r="B22" s="6" t="s">
        <v>106</v>
      </c>
      <c r="C22" s="6" t="s">
        <v>1150</v>
      </c>
      <c r="D22" s="6">
        <v>420</v>
      </c>
      <c r="E22" s="6">
        <v>97</v>
      </c>
      <c r="F22" s="6">
        <v>323</v>
      </c>
      <c r="G22" s="6">
        <v>0.23095238095238099</v>
      </c>
    </row>
    <row r="23" spans="1:7" x14ac:dyDescent="0.25">
      <c r="A23" s="6">
        <v>22</v>
      </c>
      <c r="B23" s="6" t="s">
        <v>1195</v>
      </c>
      <c r="C23" s="6" t="s">
        <v>2547</v>
      </c>
      <c r="D23" s="6">
        <v>254</v>
      </c>
      <c r="E23" s="6">
        <v>51</v>
      </c>
      <c r="F23" s="6">
        <v>203</v>
      </c>
      <c r="G23" s="6">
        <v>0.20078740157480299</v>
      </c>
    </row>
    <row r="24" spans="1:7" x14ac:dyDescent="0.25">
      <c r="A24" s="6">
        <v>23</v>
      </c>
      <c r="B24" s="6" t="s">
        <v>738</v>
      </c>
      <c r="C24" s="6" t="s">
        <v>2679</v>
      </c>
      <c r="D24" s="6">
        <v>132</v>
      </c>
      <c r="E24" s="6">
        <v>23</v>
      </c>
      <c r="F24" s="6">
        <v>109</v>
      </c>
      <c r="G24" s="6">
        <v>0.174242424242424</v>
      </c>
    </row>
    <row r="25" spans="1:7" x14ac:dyDescent="0.25">
      <c r="A25" s="6">
        <v>24</v>
      </c>
      <c r="B25" s="6" t="s">
        <v>986</v>
      </c>
      <c r="C25" s="6" t="s">
        <v>1150</v>
      </c>
      <c r="D25" s="6">
        <v>327</v>
      </c>
      <c r="E25" s="6">
        <v>56</v>
      </c>
      <c r="F25" s="6">
        <v>271</v>
      </c>
      <c r="G25" s="6">
        <v>0.17125382262996899</v>
      </c>
    </row>
    <row r="26" spans="1:7" x14ac:dyDescent="0.25">
      <c r="A26" s="6">
        <v>25</v>
      </c>
      <c r="B26" s="6" t="s">
        <v>248</v>
      </c>
      <c r="C26" s="6" t="s">
        <v>2573</v>
      </c>
      <c r="D26" s="6">
        <v>124</v>
      </c>
      <c r="E26" s="6">
        <v>27</v>
      </c>
      <c r="F26" s="6">
        <v>97</v>
      </c>
      <c r="G26" s="6">
        <v>0.217741935483871</v>
      </c>
    </row>
    <row r="27" spans="1:7" x14ac:dyDescent="0.25">
      <c r="A27" s="6">
        <v>26</v>
      </c>
      <c r="B27" s="6" t="s">
        <v>306</v>
      </c>
      <c r="C27" s="6" t="s">
        <v>1150</v>
      </c>
      <c r="D27" s="6">
        <v>741</v>
      </c>
      <c r="E27" s="6">
        <v>132</v>
      </c>
      <c r="F27" s="6">
        <v>609</v>
      </c>
      <c r="G27" s="6">
        <v>0.178137651821862</v>
      </c>
    </row>
    <row r="28" spans="1:7" x14ac:dyDescent="0.25">
      <c r="A28" s="6">
        <v>27</v>
      </c>
      <c r="B28" s="6" t="s">
        <v>989</v>
      </c>
      <c r="C28" s="6" t="s">
        <v>1150</v>
      </c>
      <c r="D28" s="6">
        <v>363</v>
      </c>
      <c r="E28" s="6">
        <v>86</v>
      </c>
      <c r="F28" s="6">
        <v>277</v>
      </c>
      <c r="G28" s="6">
        <v>0.236914600550964</v>
      </c>
    </row>
    <row r="29" spans="1:7" x14ac:dyDescent="0.25">
      <c r="A29" s="6">
        <v>28</v>
      </c>
      <c r="B29" s="6" t="s">
        <v>463</v>
      </c>
      <c r="C29" s="6" t="s">
        <v>1150</v>
      </c>
      <c r="D29" s="6">
        <v>400</v>
      </c>
      <c r="E29" s="6">
        <v>67</v>
      </c>
      <c r="F29" s="6">
        <v>333</v>
      </c>
      <c r="G29" s="6">
        <v>0.16750000000000001</v>
      </c>
    </row>
    <row r="30" spans="1:7" x14ac:dyDescent="0.25">
      <c r="A30" s="6">
        <v>29</v>
      </c>
      <c r="B30" s="6" t="s">
        <v>16</v>
      </c>
      <c r="C30" s="6" t="s">
        <v>2689</v>
      </c>
      <c r="D30" s="6">
        <v>236</v>
      </c>
      <c r="E30" s="6">
        <v>90</v>
      </c>
      <c r="F30" s="6">
        <v>146</v>
      </c>
      <c r="G30" s="6">
        <v>0.38135593220338998</v>
      </c>
    </row>
    <row r="31" spans="1:7" x14ac:dyDescent="0.25">
      <c r="A31" s="6">
        <v>30</v>
      </c>
      <c r="B31" s="6" t="s">
        <v>536</v>
      </c>
      <c r="C31" s="6" t="s">
        <v>2548</v>
      </c>
      <c r="D31" s="6">
        <v>177</v>
      </c>
      <c r="E31" s="6">
        <v>52</v>
      </c>
      <c r="F31" s="6">
        <v>125</v>
      </c>
      <c r="G31" s="6">
        <v>0.29378531073446301</v>
      </c>
    </row>
    <row r="32" spans="1:7" x14ac:dyDescent="0.25">
      <c r="A32" s="6">
        <v>31</v>
      </c>
      <c r="B32" s="6" t="s">
        <v>668</v>
      </c>
      <c r="C32" s="6" t="s">
        <v>2554</v>
      </c>
      <c r="D32" s="6">
        <v>141</v>
      </c>
      <c r="E32" s="6">
        <v>40</v>
      </c>
      <c r="F32" s="6">
        <v>101</v>
      </c>
      <c r="G32" s="6">
        <v>0.28368794326241098</v>
      </c>
    </row>
    <row r="33" spans="1:7" x14ac:dyDescent="0.25">
      <c r="A33" s="6">
        <v>32</v>
      </c>
      <c r="B33" s="6" t="s">
        <v>667</v>
      </c>
      <c r="C33" s="6" t="s">
        <v>1150</v>
      </c>
      <c r="D33" s="6">
        <v>352</v>
      </c>
      <c r="E33" s="6">
        <v>71</v>
      </c>
      <c r="F33" s="6">
        <v>281</v>
      </c>
      <c r="G33" s="6">
        <v>0.201704545454545</v>
      </c>
    </row>
    <row r="34" spans="1:7" x14ac:dyDescent="0.25">
      <c r="A34" s="6">
        <v>33</v>
      </c>
      <c r="B34" s="6" t="s">
        <v>809</v>
      </c>
      <c r="C34" s="6" t="s">
        <v>1150</v>
      </c>
      <c r="D34" s="6">
        <v>468</v>
      </c>
      <c r="E34" s="6">
        <v>100</v>
      </c>
      <c r="F34" s="6">
        <v>368</v>
      </c>
      <c r="G34" s="6">
        <v>0.213675213675214</v>
      </c>
    </row>
    <row r="35" spans="1:7" x14ac:dyDescent="0.25">
      <c r="A35" s="6">
        <v>34</v>
      </c>
      <c r="B35" s="6" t="s">
        <v>71</v>
      </c>
      <c r="C35" s="6" t="s">
        <v>2575</v>
      </c>
      <c r="D35" s="6">
        <v>37</v>
      </c>
      <c r="E35" s="6">
        <v>15</v>
      </c>
      <c r="F35" s="6">
        <v>22</v>
      </c>
      <c r="G35" s="6">
        <v>0.40540540540540498</v>
      </c>
    </row>
    <row r="36" spans="1:7" x14ac:dyDescent="0.25">
      <c r="A36" s="6">
        <v>35</v>
      </c>
      <c r="B36" s="6" t="s">
        <v>649</v>
      </c>
      <c r="C36" s="6" t="s">
        <v>1150</v>
      </c>
      <c r="D36" s="6">
        <v>592</v>
      </c>
      <c r="E36" s="6">
        <v>107</v>
      </c>
      <c r="F36" s="6">
        <v>485</v>
      </c>
      <c r="G36" s="6">
        <v>0.18074324324324301</v>
      </c>
    </row>
    <row r="37" spans="1:7" x14ac:dyDescent="0.25">
      <c r="A37" s="6">
        <v>36</v>
      </c>
      <c r="B37" s="6" t="s">
        <v>169</v>
      </c>
      <c r="C37" s="6" t="s">
        <v>1150</v>
      </c>
      <c r="D37" s="6">
        <v>405</v>
      </c>
      <c r="E37" s="6">
        <v>82</v>
      </c>
      <c r="F37" s="6">
        <v>323</v>
      </c>
      <c r="G37" s="6">
        <v>0.202469135802469</v>
      </c>
    </row>
    <row r="38" spans="1:7" x14ac:dyDescent="0.25">
      <c r="A38" s="6">
        <v>37</v>
      </c>
      <c r="B38" s="6" t="s">
        <v>202</v>
      </c>
      <c r="C38" s="6" t="s">
        <v>2552</v>
      </c>
      <c r="D38" s="6">
        <v>69</v>
      </c>
      <c r="E38" s="6">
        <v>10</v>
      </c>
      <c r="F38" s="6">
        <v>59</v>
      </c>
      <c r="G38" s="6">
        <v>0.14492753623188401</v>
      </c>
    </row>
    <row r="39" spans="1:7" x14ac:dyDescent="0.25">
      <c r="A39" s="6">
        <v>38</v>
      </c>
      <c r="B39" s="6" t="s">
        <v>1087</v>
      </c>
      <c r="C39" s="6" t="s">
        <v>2626</v>
      </c>
      <c r="D39" s="6">
        <v>208</v>
      </c>
      <c r="E39" s="6">
        <v>39</v>
      </c>
      <c r="F39" s="6">
        <v>169</v>
      </c>
      <c r="G39" s="6">
        <v>0.1875</v>
      </c>
    </row>
    <row r="40" spans="1:7" x14ac:dyDescent="0.25">
      <c r="A40" s="6">
        <v>39</v>
      </c>
      <c r="B40" s="6" t="s">
        <v>1145</v>
      </c>
      <c r="C40" s="6" t="s">
        <v>1150</v>
      </c>
      <c r="D40" s="6">
        <v>304</v>
      </c>
      <c r="E40" s="6">
        <v>58</v>
      </c>
      <c r="F40" s="6">
        <v>246</v>
      </c>
      <c r="G40" s="6">
        <v>0.19078947368421101</v>
      </c>
    </row>
    <row r="41" spans="1:7" x14ac:dyDescent="0.25">
      <c r="A41" s="6">
        <v>40</v>
      </c>
      <c r="B41" s="6" t="s">
        <v>1018</v>
      </c>
      <c r="C41" s="6" t="s">
        <v>1150</v>
      </c>
      <c r="D41" s="6">
        <v>367</v>
      </c>
      <c r="E41" s="6">
        <v>75</v>
      </c>
      <c r="F41" s="6">
        <v>292</v>
      </c>
      <c r="G41" s="6">
        <v>0.20435967302452299</v>
      </c>
    </row>
    <row r="42" spans="1:7" x14ac:dyDescent="0.25">
      <c r="A42" s="6">
        <v>41</v>
      </c>
      <c r="B42" s="6" t="s">
        <v>588</v>
      </c>
      <c r="C42" s="6" t="s">
        <v>2591</v>
      </c>
      <c r="D42" s="6">
        <v>126</v>
      </c>
      <c r="E42" s="6">
        <v>23</v>
      </c>
      <c r="F42" s="6">
        <v>103</v>
      </c>
      <c r="G42" s="6">
        <v>0.182539682539683</v>
      </c>
    </row>
    <row r="43" spans="1:7" x14ac:dyDescent="0.25">
      <c r="A43" s="6">
        <v>42</v>
      </c>
      <c r="B43" s="6" t="s">
        <v>1091</v>
      </c>
      <c r="C43" s="6" t="s">
        <v>2563</v>
      </c>
      <c r="D43" s="6">
        <v>198</v>
      </c>
      <c r="E43" s="6">
        <v>50</v>
      </c>
      <c r="F43" s="6">
        <v>148</v>
      </c>
      <c r="G43" s="6">
        <v>0.25252525252525299</v>
      </c>
    </row>
    <row r="44" spans="1:7" x14ac:dyDescent="0.25">
      <c r="A44" s="6">
        <v>43</v>
      </c>
      <c r="B44" s="6" t="s">
        <v>1154</v>
      </c>
      <c r="C44" s="6" t="s">
        <v>1150</v>
      </c>
      <c r="D44" s="6">
        <v>285</v>
      </c>
      <c r="E44" s="6">
        <v>78</v>
      </c>
      <c r="F44" s="6">
        <v>207</v>
      </c>
      <c r="G44" s="6">
        <v>0.27368421052631597</v>
      </c>
    </row>
    <row r="45" spans="1:7" x14ac:dyDescent="0.25">
      <c r="A45" s="6">
        <v>44</v>
      </c>
      <c r="B45" s="6" t="s">
        <v>178</v>
      </c>
      <c r="C45" s="6" t="s">
        <v>2682</v>
      </c>
      <c r="D45" s="6">
        <v>146</v>
      </c>
      <c r="E45" s="6">
        <v>29</v>
      </c>
      <c r="F45" s="6">
        <v>117</v>
      </c>
      <c r="G45" s="6">
        <v>0.198630136986301</v>
      </c>
    </row>
    <row r="46" spans="1:7" x14ac:dyDescent="0.25">
      <c r="A46" s="6">
        <v>45</v>
      </c>
      <c r="B46" s="6" t="s">
        <v>1082</v>
      </c>
      <c r="C46" s="6" t="s">
        <v>2654</v>
      </c>
      <c r="D46" s="6">
        <v>200</v>
      </c>
      <c r="E46" s="6">
        <v>38</v>
      </c>
      <c r="F46" s="6">
        <v>162</v>
      </c>
      <c r="G46" s="6">
        <v>0.19</v>
      </c>
    </row>
    <row r="47" spans="1:7" x14ac:dyDescent="0.25">
      <c r="A47" s="6">
        <v>46</v>
      </c>
      <c r="B47" s="6" t="s">
        <v>752</v>
      </c>
      <c r="C47" s="6" t="s">
        <v>2612</v>
      </c>
      <c r="D47" s="6">
        <v>106</v>
      </c>
      <c r="E47" s="6">
        <v>15</v>
      </c>
      <c r="F47" s="6">
        <v>91</v>
      </c>
      <c r="G47" s="6">
        <v>0.14150943396226401</v>
      </c>
    </row>
    <row r="48" spans="1:7" x14ac:dyDescent="0.25">
      <c r="A48" s="6">
        <v>47</v>
      </c>
      <c r="B48" s="6" t="s">
        <v>291</v>
      </c>
      <c r="C48" s="6" t="s">
        <v>2610</v>
      </c>
      <c r="D48" s="6">
        <v>217</v>
      </c>
      <c r="E48" s="6">
        <v>43</v>
      </c>
      <c r="F48" s="6">
        <v>174</v>
      </c>
      <c r="G48" s="6">
        <v>0.19815668202764999</v>
      </c>
    </row>
    <row r="49" spans="1:7" x14ac:dyDescent="0.25">
      <c r="A49" s="6">
        <v>48</v>
      </c>
      <c r="B49" s="6" t="s">
        <v>35</v>
      </c>
      <c r="C49" s="6" t="s">
        <v>2586</v>
      </c>
      <c r="D49" s="6">
        <v>227</v>
      </c>
      <c r="E49" s="6">
        <v>43</v>
      </c>
      <c r="F49" s="6">
        <v>184</v>
      </c>
      <c r="G49" s="6">
        <v>0.18942731277533001</v>
      </c>
    </row>
    <row r="50" spans="1:7" x14ac:dyDescent="0.25">
      <c r="A50" s="6">
        <v>49</v>
      </c>
      <c r="B50" s="6" t="s">
        <v>411</v>
      </c>
      <c r="C50" s="6" t="s">
        <v>1150</v>
      </c>
      <c r="D50" s="6">
        <v>407</v>
      </c>
      <c r="E50" s="6">
        <v>82</v>
      </c>
      <c r="F50" s="6">
        <v>325</v>
      </c>
      <c r="G50" s="6">
        <v>0.201474201474201</v>
      </c>
    </row>
    <row r="51" spans="1:7" x14ac:dyDescent="0.25">
      <c r="A51" s="6">
        <v>50</v>
      </c>
      <c r="B51" s="6" t="s">
        <v>44</v>
      </c>
      <c r="C51" s="6" t="s">
        <v>2568</v>
      </c>
      <c r="D51" s="6">
        <v>158</v>
      </c>
      <c r="E51" s="6">
        <v>37</v>
      </c>
      <c r="F51" s="6">
        <v>121</v>
      </c>
      <c r="G51" s="6">
        <v>0.234177215189873</v>
      </c>
    </row>
    <row r="52" spans="1:7" x14ac:dyDescent="0.25">
      <c r="A52" s="6">
        <v>51</v>
      </c>
      <c r="B52" s="6" t="s">
        <v>1201</v>
      </c>
      <c r="C52" s="6" t="s">
        <v>1150</v>
      </c>
      <c r="D52" s="6">
        <v>304</v>
      </c>
      <c r="E52" s="6">
        <v>57</v>
      </c>
      <c r="F52" s="6">
        <v>247</v>
      </c>
      <c r="G52" s="6">
        <v>0.1875</v>
      </c>
    </row>
    <row r="53" spans="1:7" x14ac:dyDescent="0.25">
      <c r="A53" s="6">
        <v>52</v>
      </c>
      <c r="B53" s="6" t="s">
        <v>603</v>
      </c>
      <c r="C53" s="6" t="s">
        <v>2650</v>
      </c>
      <c r="D53" s="6">
        <v>216</v>
      </c>
      <c r="E53" s="6">
        <v>46</v>
      </c>
      <c r="F53" s="6">
        <v>170</v>
      </c>
      <c r="G53" s="6">
        <v>0.21296296296296299</v>
      </c>
    </row>
    <row r="54" spans="1:7" x14ac:dyDescent="0.25">
      <c r="A54" s="6">
        <v>53</v>
      </c>
      <c r="B54" s="6" t="s">
        <v>505</v>
      </c>
      <c r="C54" s="6" t="s">
        <v>1150</v>
      </c>
      <c r="D54" s="6">
        <v>315</v>
      </c>
      <c r="E54" s="6">
        <v>129</v>
      </c>
      <c r="F54" s="6">
        <v>186</v>
      </c>
      <c r="G54" s="6">
        <v>0.40952380952381001</v>
      </c>
    </row>
    <row r="55" spans="1:7" x14ac:dyDescent="0.25">
      <c r="A55" s="6">
        <v>54</v>
      </c>
      <c r="B55" s="6" t="s">
        <v>1194</v>
      </c>
      <c r="C55" s="6" t="s">
        <v>2551</v>
      </c>
      <c r="D55" s="6">
        <v>103</v>
      </c>
      <c r="E55" s="6">
        <v>24</v>
      </c>
      <c r="F55" s="6">
        <v>79</v>
      </c>
      <c r="G55" s="6">
        <v>0.233009708737864</v>
      </c>
    </row>
    <row r="56" spans="1:7" x14ac:dyDescent="0.25">
      <c r="A56" s="6">
        <v>55</v>
      </c>
      <c r="B56" s="6" t="s">
        <v>635</v>
      </c>
      <c r="C56" s="6" t="s">
        <v>1150</v>
      </c>
      <c r="D56" s="6">
        <v>408</v>
      </c>
      <c r="E56" s="6">
        <v>96</v>
      </c>
      <c r="F56" s="6">
        <v>312</v>
      </c>
      <c r="G56" s="6">
        <v>0.23529411764705899</v>
      </c>
    </row>
    <row r="57" spans="1:7" x14ac:dyDescent="0.25">
      <c r="A57" s="6">
        <v>56</v>
      </c>
      <c r="B57" s="6" t="s">
        <v>182</v>
      </c>
      <c r="C57" s="6" t="s">
        <v>1150</v>
      </c>
      <c r="D57" s="6">
        <v>259</v>
      </c>
      <c r="E57" s="6">
        <v>50</v>
      </c>
      <c r="F57" s="6">
        <v>209</v>
      </c>
      <c r="G57" s="6">
        <v>0.193050193050193</v>
      </c>
    </row>
    <row r="58" spans="1:7" x14ac:dyDescent="0.25">
      <c r="A58" s="6">
        <v>57</v>
      </c>
      <c r="B58" s="6" t="s">
        <v>1015</v>
      </c>
      <c r="C58" s="6" t="s">
        <v>2557</v>
      </c>
      <c r="D58" s="6">
        <v>137</v>
      </c>
      <c r="E58" s="6">
        <v>21</v>
      </c>
      <c r="F58" s="6">
        <v>116</v>
      </c>
      <c r="G58" s="6">
        <v>0.153284671532847</v>
      </c>
    </row>
    <row r="59" spans="1:7" x14ac:dyDescent="0.25">
      <c r="A59" s="6">
        <v>58</v>
      </c>
      <c r="B59" s="6" t="s">
        <v>358</v>
      </c>
      <c r="C59" s="6" t="s">
        <v>1150</v>
      </c>
      <c r="D59" s="6">
        <v>314</v>
      </c>
      <c r="E59" s="6">
        <v>58</v>
      </c>
      <c r="F59" s="6">
        <v>256</v>
      </c>
      <c r="G59" s="6">
        <v>0.184713375796178</v>
      </c>
    </row>
    <row r="60" spans="1:7" x14ac:dyDescent="0.25">
      <c r="A60" s="6">
        <v>59</v>
      </c>
      <c r="B60" s="6" t="s">
        <v>341</v>
      </c>
      <c r="C60" s="6" t="s">
        <v>1150</v>
      </c>
      <c r="D60" s="6">
        <v>344</v>
      </c>
      <c r="E60" s="6">
        <v>78</v>
      </c>
      <c r="F60" s="6">
        <v>266</v>
      </c>
      <c r="G60" s="6">
        <v>0.226744186046512</v>
      </c>
    </row>
    <row r="61" spans="1:7" x14ac:dyDescent="0.25">
      <c r="A61" s="6">
        <v>60</v>
      </c>
      <c r="B61" s="6" t="s">
        <v>1228</v>
      </c>
      <c r="C61" s="6" t="s">
        <v>2638</v>
      </c>
      <c r="D61" s="6">
        <v>190</v>
      </c>
      <c r="E61" s="6">
        <v>30</v>
      </c>
      <c r="F61" s="6">
        <v>160</v>
      </c>
      <c r="G61" s="6">
        <v>0.157894736842105</v>
      </c>
    </row>
    <row r="62" spans="1:7" x14ac:dyDescent="0.25">
      <c r="A62" s="6">
        <v>61</v>
      </c>
      <c r="B62" s="6" t="s">
        <v>219</v>
      </c>
      <c r="C62" s="6" t="s">
        <v>1150</v>
      </c>
      <c r="D62" s="6">
        <v>286</v>
      </c>
      <c r="E62" s="6">
        <v>83</v>
      </c>
      <c r="F62" s="6">
        <v>203</v>
      </c>
      <c r="G62" s="6">
        <v>0.29020979020978999</v>
      </c>
    </row>
    <row r="63" spans="1:7" x14ac:dyDescent="0.25">
      <c r="A63" s="6">
        <v>62</v>
      </c>
      <c r="B63" s="6" t="s">
        <v>1252</v>
      </c>
      <c r="C63" s="6" t="s">
        <v>1150</v>
      </c>
      <c r="D63" s="6">
        <v>578</v>
      </c>
      <c r="E63" s="6">
        <v>148</v>
      </c>
      <c r="F63" s="6">
        <v>430</v>
      </c>
      <c r="G63" s="6">
        <v>0.25605536332179901</v>
      </c>
    </row>
    <row r="64" spans="1:7" x14ac:dyDescent="0.25">
      <c r="A64" s="6">
        <v>63</v>
      </c>
      <c r="B64" s="6" t="s">
        <v>444</v>
      </c>
      <c r="C64" s="6" t="s">
        <v>1150</v>
      </c>
      <c r="D64" s="6">
        <v>503</v>
      </c>
      <c r="E64" s="6">
        <v>128</v>
      </c>
      <c r="F64" s="6">
        <v>375</v>
      </c>
      <c r="G64" s="6">
        <v>0.25447316103379702</v>
      </c>
    </row>
    <row r="65" spans="1:7" x14ac:dyDescent="0.25">
      <c r="A65" s="6">
        <v>64</v>
      </c>
      <c r="B65" s="6" t="s">
        <v>125</v>
      </c>
      <c r="C65" s="6" t="s">
        <v>2673</v>
      </c>
      <c r="D65" s="6">
        <v>120</v>
      </c>
      <c r="E65" s="6">
        <v>23</v>
      </c>
      <c r="F65" s="6">
        <v>97</v>
      </c>
      <c r="G65" s="6">
        <v>0.19166666666666701</v>
      </c>
    </row>
    <row r="66" spans="1:7" x14ac:dyDescent="0.25">
      <c r="A66" s="6">
        <v>65</v>
      </c>
      <c r="B66" s="6" t="s">
        <v>886</v>
      </c>
      <c r="C66" s="6" t="s">
        <v>2657</v>
      </c>
      <c r="D66" s="6">
        <v>204</v>
      </c>
      <c r="E66" s="6">
        <v>32</v>
      </c>
      <c r="F66" s="6">
        <v>172</v>
      </c>
      <c r="G66" s="6">
        <v>0.15686274509803899</v>
      </c>
    </row>
    <row r="67" spans="1:7" x14ac:dyDescent="0.25">
      <c r="A67" s="6">
        <v>66</v>
      </c>
      <c r="B67" s="6" t="s">
        <v>340</v>
      </c>
      <c r="C67" s="6" t="s">
        <v>2576</v>
      </c>
      <c r="D67" s="6">
        <v>67</v>
      </c>
      <c r="E67" s="6">
        <v>26</v>
      </c>
      <c r="F67" s="6">
        <v>41</v>
      </c>
      <c r="G67" s="6">
        <v>0.38805970149253699</v>
      </c>
    </row>
    <row r="68" spans="1:7" x14ac:dyDescent="0.25">
      <c r="A68" s="6">
        <v>67</v>
      </c>
      <c r="B68" s="6" t="s">
        <v>255</v>
      </c>
      <c r="C68" s="6" t="s">
        <v>1150</v>
      </c>
      <c r="D68" s="6">
        <v>514</v>
      </c>
      <c r="E68" s="6">
        <v>140</v>
      </c>
      <c r="F68" s="6">
        <v>374</v>
      </c>
      <c r="G68" s="6">
        <v>0.27237354085603099</v>
      </c>
    </row>
    <row r="69" spans="1:7" x14ac:dyDescent="0.25">
      <c r="A69" s="6">
        <v>68</v>
      </c>
      <c r="B69" s="6" t="s">
        <v>430</v>
      </c>
      <c r="C69" s="6" t="s">
        <v>1150</v>
      </c>
      <c r="D69" s="6">
        <v>541</v>
      </c>
      <c r="E69" s="6">
        <v>156</v>
      </c>
      <c r="F69" s="6">
        <v>385</v>
      </c>
      <c r="G69" s="6">
        <v>0.28835489833641398</v>
      </c>
    </row>
    <row r="70" spans="1:7" x14ac:dyDescent="0.25">
      <c r="A70" s="6">
        <v>69</v>
      </c>
      <c r="B70" s="6" t="s">
        <v>204</v>
      </c>
      <c r="C70" s="6" t="s">
        <v>2662</v>
      </c>
      <c r="D70" s="6">
        <v>114</v>
      </c>
      <c r="E70" s="6">
        <v>12</v>
      </c>
      <c r="F70" s="6">
        <v>102</v>
      </c>
      <c r="G70" s="6">
        <v>0.105263157894737</v>
      </c>
    </row>
    <row r="71" spans="1:7" x14ac:dyDescent="0.25">
      <c r="A71" s="6">
        <v>70</v>
      </c>
      <c r="B71" s="6" t="s">
        <v>686</v>
      </c>
      <c r="C71" s="6" t="s">
        <v>2560</v>
      </c>
      <c r="D71" s="6">
        <v>235</v>
      </c>
      <c r="E71" s="6">
        <v>38</v>
      </c>
      <c r="F71" s="6">
        <v>197</v>
      </c>
      <c r="G71" s="6">
        <v>0.16170212765957401</v>
      </c>
    </row>
    <row r="72" spans="1:7" x14ac:dyDescent="0.25">
      <c r="A72" s="6">
        <v>71</v>
      </c>
      <c r="B72" s="6" t="s">
        <v>450</v>
      </c>
      <c r="C72" s="6" t="s">
        <v>2582</v>
      </c>
      <c r="D72" s="6">
        <v>109</v>
      </c>
      <c r="E72" s="6">
        <v>27</v>
      </c>
      <c r="F72" s="6">
        <v>82</v>
      </c>
      <c r="G72" s="6">
        <v>0.247706422018349</v>
      </c>
    </row>
    <row r="73" spans="1:7" x14ac:dyDescent="0.25">
      <c r="A73" s="6">
        <v>72</v>
      </c>
      <c r="B73" s="6" t="s">
        <v>1216</v>
      </c>
      <c r="C73" s="6" t="s">
        <v>2552</v>
      </c>
      <c r="D73" s="6">
        <v>69</v>
      </c>
      <c r="E73" s="6">
        <v>9</v>
      </c>
      <c r="F73" s="6">
        <v>60</v>
      </c>
      <c r="G73" s="6">
        <v>0.13043478260869601</v>
      </c>
    </row>
    <row r="74" spans="1:7" x14ac:dyDescent="0.25">
      <c r="A74" s="6">
        <v>73</v>
      </c>
      <c r="B74" s="6" t="s">
        <v>66</v>
      </c>
      <c r="C74" s="6" t="s">
        <v>1150</v>
      </c>
      <c r="D74" s="6">
        <v>439</v>
      </c>
      <c r="E74" s="6">
        <v>112</v>
      </c>
      <c r="F74" s="6">
        <v>327</v>
      </c>
      <c r="G74" s="6">
        <v>0.25512528473804102</v>
      </c>
    </row>
    <row r="75" spans="1:7" x14ac:dyDescent="0.25">
      <c r="A75" s="6">
        <v>74</v>
      </c>
      <c r="B75" s="6" t="s">
        <v>1025</v>
      </c>
      <c r="C75" s="6" t="s">
        <v>2584</v>
      </c>
      <c r="D75" s="6">
        <v>170</v>
      </c>
      <c r="E75" s="6">
        <v>47</v>
      </c>
      <c r="F75" s="6">
        <v>123</v>
      </c>
      <c r="G75" s="6">
        <v>0.27647058823529402</v>
      </c>
    </row>
    <row r="76" spans="1:7" x14ac:dyDescent="0.25">
      <c r="A76" s="6">
        <v>75</v>
      </c>
      <c r="B76" s="6" t="s">
        <v>843</v>
      </c>
      <c r="C76" s="6" t="s">
        <v>1150</v>
      </c>
      <c r="D76" s="6">
        <v>405</v>
      </c>
      <c r="E76" s="6">
        <v>85</v>
      </c>
      <c r="F76" s="6">
        <v>320</v>
      </c>
      <c r="G76" s="6">
        <v>0.209876543209877</v>
      </c>
    </row>
    <row r="77" spans="1:7" x14ac:dyDescent="0.25">
      <c r="A77" s="6">
        <v>76</v>
      </c>
      <c r="B77" s="6" t="s">
        <v>1246</v>
      </c>
      <c r="C77" s="6" t="s">
        <v>1150</v>
      </c>
      <c r="D77" s="6">
        <v>550</v>
      </c>
      <c r="E77" s="6">
        <v>125</v>
      </c>
      <c r="F77" s="6">
        <v>425</v>
      </c>
      <c r="G77" s="6">
        <v>0.22727272727272699</v>
      </c>
    </row>
    <row r="78" spans="1:7" x14ac:dyDescent="0.25">
      <c r="A78" s="6">
        <v>77</v>
      </c>
      <c r="B78" s="6" t="s">
        <v>1002</v>
      </c>
      <c r="C78" s="6" t="s">
        <v>1150</v>
      </c>
      <c r="D78" s="6">
        <v>503</v>
      </c>
      <c r="E78" s="6">
        <v>113</v>
      </c>
      <c r="F78" s="6">
        <v>390</v>
      </c>
      <c r="G78" s="6">
        <v>0.224652087475149</v>
      </c>
    </row>
    <row r="79" spans="1:7" x14ac:dyDescent="0.25">
      <c r="A79" s="6">
        <v>78</v>
      </c>
      <c r="B79" s="6" t="s">
        <v>493</v>
      </c>
      <c r="C79" s="6" t="s">
        <v>2589</v>
      </c>
      <c r="D79" s="6">
        <v>95</v>
      </c>
      <c r="E79" s="6">
        <v>30</v>
      </c>
      <c r="F79" s="6">
        <v>65</v>
      </c>
      <c r="G79" s="6">
        <v>0.31578947368421101</v>
      </c>
    </row>
    <row r="80" spans="1:7" x14ac:dyDescent="0.25">
      <c r="A80" s="6">
        <v>79</v>
      </c>
      <c r="B80" s="6" t="s">
        <v>942</v>
      </c>
      <c r="C80" s="6" t="s">
        <v>1150</v>
      </c>
      <c r="D80" s="6">
        <v>651</v>
      </c>
      <c r="E80" s="6">
        <v>135</v>
      </c>
      <c r="F80" s="6">
        <v>516</v>
      </c>
      <c r="G80" s="6">
        <v>0.207373271889401</v>
      </c>
    </row>
    <row r="81" spans="1:7" x14ac:dyDescent="0.25">
      <c r="A81" s="6">
        <v>80</v>
      </c>
      <c r="B81" s="6" t="s">
        <v>167</v>
      </c>
      <c r="C81" s="6" t="s">
        <v>1150</v>
      </c>
      <c r="D81" s="6">
        <v>516</v>
      </c>
      <c r="E81" s="6">
        <v>103</v>
      </c>
      <c r="F81" s="6">
        <v>413</v>
      </c>
      <c r="G81" s="6">
        <v>0.19961240310077499</v>
      </c>
    </row>
    <row r="82" spans="1:7" x14ac:dyDescent="0.25">
      <c r="A82" s="6">
        <v>81</v>
      </c>
      <c r="B82" s="6" t="s">
        <v>405</v>
      </c>
      <c r="C82" s="6" t="s">
        <v>2547</v>
      </c>
      <c r="D82" s="6">
        <v>254</v>
      </c>
      <c r="E82" s="6">
        <v>41</v>
      </c>
      <c r="F82" s="6">
        <v>213</v>
      </c>
      <c r="G82" s="6">
        <v>0.16141732283464599</v>
      </c>
    </row>
    <row r="83" spans="1:7" x14ac:dyDescent="0.25">
      <c r="A83" s="6">
        <v>82</v>
      </c>
      <c r="B83" s="6" t="s">
        <v>559</v>
      </c>
      <c r="C83" s="6" t="s">
        <v>1150</v>
      </c>
      <c r="D83" s="6">
        <v>365</v>
      </c>
      <c r="E83" s="6">
        <v>203</v>
      </c>
      <c r="F83" s="6">
        <v>162</v>
      </c>
      <c r="G83" s="6">
        <v>0.55616438356164399</v>
      </c>
    </row>
    <row r="84" spans="1:7" x14ac:dyDescent="0.25">
      <c r="A84" s="6">
        <v>83</v>
      </c>
      <c r="B84" s="6" t="s">
        <v>515</v>
      </c>
      <c r="C84" s="6" t="s">
        <v>2562</v>
      </c>
      <c r="D84" s="6">
        <v>211</v>
      </c>
      <c r="E84" s="6">
        <v>35</v>
      </c>
      <c r="F84" s="6">
        <v>176</v>
      </c>
      <c r="G84" s="6">
        <v>0.16587677725118499</v>
      </c>
    </row>
    <row r="85" spans="1:7" x14ac:dyDescent="0.25">
      <c r="A85" s="6">
        <v>84</v>
      </c>
      <c r="B85" s="6" t="s">
        <v>669</v>
      </c>
      <c r="C85" s="6" t="s">
        <v>1150</v>
      </c>
      <c r="D85" s="6">
        <v>431</v>
      </c>
      <c r="E85" s="6">
        <v>93</v>
      </c>
      <c r="F85" s="6">
        <v>338</v>
      </c>
      <c r="G85" s="6">
        <v>0.21577726218097401</v>
      </c>
    </row>
    <row r="86" spans="1:7" x14ac:dyDescent="0.25">
      <c r="A86" s="6">
        <v>85</v>
      </c>
      <c r="B86" s="6" t="s">
        <v>619</v>
      </c>
      <c r="C86" s="6" t="s">
        <v>2621</v>
      </c>
      <c r="D86" s="6">
        <v>80</v>
      </c>
      <c r="E86" s="6">
        <v>18</v>
      </c>
      <c r="F86" s="6">
        <v>62</v>
      </c>
      <c r="G86" s="6">
        <v>0.22500000000000001</v>
      </c>
    </row>
    <row r="87" spans="1:7" x14ac:dyDescent="0.25">
      <c r="A87" s="6">
        <v>86</v>
      </c>
      <c r="B87" s="6" t="s">
        <v>1184</v>
      </c>
      <c r="C87" s="6" t="s">
        <v>2572</v>
      </c>
      <c r="D87" s="6">
        <v>119</v>
      </c>
      <c r="E87" s="6">
        <v>16</v>
      </c>
      <c r="F87" s="6">
        <v>103</v>
      </c>
      <c r="G87" s="6">
        <v>0.13445378151260501</v>
      </c>
    </row>
    <row r="88" spans="1:7" x14ac:dyDescent="0.25">
      <c r="A88" s="6">
        <v>87</v>
      </c>
      <c r="B88" s="6" t="s">
        <v>810</v>
      </c>
      <c r="C88" s="6" t="s">
        <v>1150</v>
      </c>
      <c r="D88" s="6">
        <v>369</v>
      </c>
      <c r="E88" s="6">
        <v>96</v>
      </c>
      <c r="F88" s="6">
        <v>273</v>
      </c>
      <c r="G88" s="6">
        <v>0.26016260162601601</v>
      </c>
    </row>
    <row r="89" spans="1:7" x14ac:dyDescent="0.25">
      <c r="A89" s="6">
        <v>88</v>
      </c>
      <c r="B89" s="6" t="s">
        <v>328</v>
      </c>
      <c r="C89" s="6" t="s">
        <v>1150</v>
      </c>
      <c r="D89" s="6">
        <v>421</v>
      </c>
      <c r="E89" s="6">
        <v>74</v>
      </c>
      <c r="F89" s="6">
        <v>347</v>
      </c>
      <c r="G89" s="6">
        <v>0.175771971496437</v>
      </c>
    </row>
    <row r="90" spans="1:7" x14ac:dyDescent="0.25">
      <c r="A90" s="6">
        <v>89</v>
      </c>
      <c r="B90" s="6" t="s">
        <v>689</v>
      </c>
      <c r="C90" s="6" t="s">
        <v>1150</v>
      </c>
      <c r="D90" s="6">
        <v>278</v>
      </c>
      <c r="E90" s="6">
        <v>62</v>
      </c>
      <c r="F90" s="6">
        <v>216</v>
      </c>
      <c r="G90" s="6">
        <v>0.22302158273381301</v>
      </c>
    </row>
    <row r="91" spans="1:7" x14ac:dyDescent="0.25">
      <c r="A91" s="6">
        <v>90</v>
      </c>
      <c r="B91" s="6" t="s">
        <v>1161</v>
      </c>
      <c r="C91" s="6" t="s">
        <v>2586</v>
      </c>
      <c r="D91" s="6">
        <v>227</v>
      </c>
      <c r="E91" s="6">
        <v>51</v>
      </c>
      <c r="F91" s="6">
        <v>176</v>
      </c>
      <c r="G91" s="6">
        <v>0.22466960352422899</v>
      </c>
    </row>
    <row r="92" spans="1:7" x14ac:dyDescent="0.25">
      <c r="A92" s="6">
        <v>91</v>
      </c>
      <c r="B92" s="6" t="s">
        <v>148</v>
      </c>
      <c r="C92" s="6" t="s">
        <v>2570</v>
      </c>
      <c r="D92" s="6">
        <v>249</v>
      </c>
      <c r="E92" s="6">
        <v>52</v>
      </c>
      <c r="F92" s="6">
        <v>197</v>
      </c>
      <c r="G92" s="6">
        <v>0.208835341365462</v>
      </c>
    </row>
    <row r="93" spans="1:7" x14ac:dyDescent="0.25">
      <c r="A93" s="6">
        <v>92</v>
      </c>
      <c r="B93" s="6" t="s">
        <v>1103</v>
      </c>
      <c r="C93" s="6" t="s">
        <v>2548</v>
      </c>
      <c r="D93" s="6">
        <v>177</v>
      </c>
      <c r="E93" s="6">
        <v>54</v>
      </c>
      <c r="F93" s="6">
        <v>123</v>
      </c>
      <c r="G93" s="6">
        <v>0.305084745762712</v>
      </c>
    </row>
    <row r="94" spans="1:7" x14ac:dyDescent="0.25">
      <c r="A94" s="6">
        <v>93</v>
      </c>
      <c r="B94" s="6" t="s">
        <v>518</v>
      </c>
      <c r="C94" s="6" t="s">
        <v>2627</v>
      </c>
      <c r="D94" s="6">
        <v>228</v>
      </c>
      <c r="E94" s="6">
        <v>64</v>
      </c>
      <c r="F94" s="6">
        <v>164</v>
      </c>
      <c r="G94" s="6">
        <v>0.28070175438596501</v>
      </c>
    </row>
    <row r="95" spans="1:7" x14ac:dyDescent="0.25">
      <c r="A95" s="6">
        <v>94</v>
      </c>
      <c r="B95" s="6" t="s">
        <v>783</v>
      </c>
      <c r="C95" s="6" t="s">
        <v>2596</v>
      </c>
      <c r="D95" s="6">
        <v>122</v>
      </c>
      <c r="E95" s="6">
        <v>32</v>
      </c>
      <c r="F95" s="6">
        <v>90</v>
      </c>
      <c r="G95" s="6">
        <v>0.26229508196721302</v>
      </c>
    </row>
    <row r="96" spans="1:7" x14ac:dyDescent="0.25">
      <c r="A96" s="6">
        <v>95</v>
      </c>
      <c r="B96" s="6" t="s">
        <v>683</v>
      </c>
      <c r="C96" s="6" t="s">
        <v>1150</v>
      </c>
      <c r="D96" s="6">
        <v>568</v>
      </c>
      <c r="E96" s="6">
        <v>77</v>
      </c>
      <c r="F96" s="6">
        <v>491</v>
      </c>
      <c r="G96" s="6">
        <v>0.13556338028168999</v>
      </c>
    </row>
    <row r="97" spans="1:7" x14ac:dyDescent="0.25">
      <c r="A97" s="6">
        <v>96</v>
      </c>
      <c r="B97" s="6" t="s">
        <v>863</v>
      </c>
      <c r="C97" s="6" t="s">
        <v>2611</v>
      </c>
      <c r="D97" s="6">
        <v>73</v>
      </c>
      <c r="E97" s="6">
        <v>20</v>
      </c>
      <c r="F97" s="6">
        <v>53</v>
      </c>
      <c r="G97" s="6">
        <v>0.27397260273972601</v>
      </c>
    </row>
    <row r="98" spans="1:7" x14ac:dyDescent="0.25">
      <c r="A98" s="6">
        <v>97</v>
      </c>
      <c r="B98" s="6" t="s">
        <v>1017</v>
      </c>
      <c r="C98" s="6" t="s">
        <v>1150</v>
      </c>
      <c r="D98" s="6">
        <v>997</v>
      </c>
      <c r="E98" s="6">
        <v>198</v>
      </c>
      <c r="F98" s="6">
        <v>799</v>
      </c>
      <c r="G98" s="6">
        <v>0.198595787362086</v>
      </c>
    </row>
    <row r="99" spans="1:7" x14ac:dyDescent="0.25">
      <c r="A99" s="6">
        <v>98</v>
      </c>
      <c r="B99" s="6" t="s">
        <v>29</v>
      </c>
      <c r="C99" s="6" t="s">
        <v>1150</v>
      </c>
      <c r="D99" s="6">
        <v>341</v>
      </c>
      <c r="E99" s="6">
        <v>68</v>
      </c>
      <c r="F99" s="6">
        <v>273</v>
      </c>
      <c r="G99" s="6">
        <v>0.19941348973607001</v>
      </c>
    </row>
    <row r="100" spans="1:7" x14ac:dyDescent="0.25">
      <c r="A100" s="6">
        <v>99</v>
      </c>
      <c r="B100" s="6" t="s">
        <v>822</v>
      </c>
      <c r="C100" s="6" t="s">
        <v>2627</v>
      </c>
      <c r="D100" s="6">
        <v>228</v>
      </c>
      <c r="E100" s="6">
        <v>39</v>
      </c>
      <c r="F100" s="6">
        <v>189</v>
      </c>
      <c r="G100" s="6">
        <v>0.17105263157894701</v>
      </c>
    </row>
    <row r="101" spans="1:7" x14ac:dyDescent="0.25">
      <c r="A101" s="6">
        <v>100</v>
      </c>
      <c r="B101" s="6" t="s">
        <v>113</v>
      </c>
      <c r="C101" s="6" t="s">
        <v>1150</v>
      </c>
      <c r="D101" s="6">
        <v>329</v>
      </c>
      <c r="E101" s="6">
        <v>91</v>
      </c>
      <c r="F101" s="6">
        <v>238</v>
      </c>
      <c r="G101" s="6">
        <v>0.27659574468085102</v>
      </c>
    </row>
    <row r="102" spans="1:7" x14ac:dyDescent="0.25">
      <c r="A102" s="6">
        <v>101</v>
      </c>
      <c r="B102" s="6" t="s">
        <v>740</v>
      </c>
      <c r="C102" s="6" t="s">
        <v>1150</v>
      </c>
      <c r="D102" s="6">
        <v>691</v>
      </c>
      <c r="E102" s="6">
        <v>182</v>
      </c>
      <c r="F102" s="6">
        <v>509</v>
      </c>
      <c r="G102" s="6">
        <v>0.26338639652677298</v>
      </c>
    </row>
    <row r="103" spans="1:7" x14ac:dyDescent="0.25">
      <c r="A103" s="6">
        <v>102</v>
      </c>
      <c r="B103" s="6" t="s">
        <v>352</v>
      </c>
      <c r="C103" s="6" t="s">
        <v>1150</v>
      </c>
      <c r="D103" s="6">
        <v>327</v>
      </c>
      <c r="E103" s="6">
        <v>78</v>
      </c>
      <c r="F103" s="6">
        <v>249</v>
      </c>
      <c r="G103" s="6">
        <v>0.23853211009174299</v>
      </c>
    </row>
    <row r="104" spans="1:7" x14ac:dyDescent="0.25">
      <c r="A104" s="6">
        <v>103</v>
      </c>
      <c r="B104" s="6" t="s">
        <v>199</v>
      </c>
      <c r="C104" s="6" t="s">
        <v>1150</v>
      </c>
      <c r="D104" s="6">
        <v>516</v>
      </c>
      <c r="E104" s="6">
        <v>105</v>
      </c>
      <c r="F104" s="6">
        <v>411</v>
      </c>
      <c r="G104" s="6">
        <v>0.20348837209302301</v>
      </c>
    </row>
    <row r="105" spans="1:7" x14ac:dyDescent="0.25">
      <c r="A105" s="6">
        <v>104</v>
      </c>
      <c r="B105" s="6" t="s">
        <v>570</v>
      </c>
      <c r="C105" s="6" t="s">
        <v>1150</v>
      </c>
      <c r="D105" s="6">
        <v>259</v>
      </c>
      <c r="E105" s="6">
        <v>49</v>
      </c>
      <c r="F105" s="6">
        <v>210</v>
      </c>
      <c r="G105" s="6">
        <v>0.18918918918918901</v>
      </c>
    </row>
    <row r="106" spans="1:7" x14ac:dyDescent="0.25">
      <c r="A106" s="6">
        <v>105</v>
      </c>
      <c r="B106" s="6" t="s">
        <v>1018</v>
      </c>
      <c r="C106" s="6" t="s">
        <v>1150</v>
      </c>
      <c r="D106" s="6">
        <v>367</v>
      </c>
      <c r="E106" s="6">
        <v>75</v>
      </c>
      <c r="F106" s="6">
        <v>292</v>
      </c>
      <c r="G106" s="6">
        <v>0.20435967302452299</v>
      </c>
    </row>
    <row r="107" spans="1:7" x14ac:dyDescent="0.25">
      <c r="A107" s="6">
        <v>106</v>
      </c>
      <c r="B107" s="6" t="s">
        <v>448</v>
      </c>
      <c r="C107" s="6" t="s">
        <v>2584</v>
      </c>
      <c r="D107" s="6">
        <v>170</v>
      </c>
      <c r="E107" s="6">
        <v>47</v>
      </c>
      <c r="F107" s="6">
        <v>123</v>
      </c>
      <c r="G107" s="6">
        <v>0.27647058823529402</v>
      </c>
    </row>
    <row r="108" spans="1:7" x14ac:dyDescent="0.25">
      <c r="A108" s="6">
        <v>107</v>
      </c>
      <c r="B108" s="6" t="s">
        <v>962</v>
      </c>
      <c r="C108" s="6" t="s">
        <v>1150</v>
      </c>
      <c r="D108" s="6">
        <v>494</v>
      </c>
      <c r="E108" s="6">
        <v>142</v>
      </c>
      <c r="F108" s="6">
        <v>352</v>
      </c>
      <c r="G108" s="6">
        <v>0.28744939271255099</v>
      </c>
    </row>
    <row r="109" spans="1:7" x14ac:dyDescent="0.25">
      <c r="A109" s="6">
        <v>108</v>
      </c>
      <c r="B109" s="6" t="s">
        <v>26</v>
      </c>
      <c r="C109" s="6" t="s">
        <v>1150</v>
      </c>
      <c r="D109" s="6">
        <v>315</v>
      </c>
      <c r="E109" s="6">
        <v>151</v>
      </c>
      <c r="F109" s="6">
        <v>164</v>
      </c>
      <c r="G109" s="6">
        <v>0.47936507936507899</v>
      </c>
    </row>
    <row r="110" spans="1:7" x14ac:dyDescent="0.25">
      <c r="A110" s="6">
        <v>109</v>
      </c>
      <c r="B110" s="6" t="s">
        <v>516</v>
      </c>
      <c r="C110" s="6" t="s">
        <v>2585</v>
      </c>
      <c r="D110" s="6">
        <v>90</v>
      </c>
      <c r="E110" s="6">
        <v>21</v>
      </c>
      <c r="F110" s="6">
        <v>69</v>
      </c>
      <c r="G110" s="6">
        <v>0.233333333333333</v>
      </c>
    </row>
    <row r="111" spans="1:7" x14ac:dyDescent="0.25">
      <c r="A111" s="6">
        <v>110</v>
      </c>
      <c r="B111" s="6" t="s">
        <v>348</v>
      </c>
      <c r="C111" s="6" t="s">
        <v>1150</v>
      </c>
      <c r="D111" s="6">
        <v>377</v>
      </c>
      <c r="E111" s="6">
        <v>84</v>
      </c>
      <c r="F111" s="6">
        <v>293</v>
      </c>
      <c r="G111" s="6">
        <v>0.222811671087533</v>
      </c>
    </row>
    <row r="112" spans="1:7" x14ac:dyDescent="0.25">
      <c r="A112" s="6">
        <v>111</v>
      </c>
      <c r="B112" s="6" t="s">
        <v>521</v>
      </c>
      <c r="C112" s="6" t="s">
        <v>2555</v>
      </c>
      <c r="D112" s="6">
        <v>244</v>
      </c>
      <c r="E112" s="6">
        <v>118</v>
      </c>
      <c r="F112" s="6">
        <v>126</v>
      </c>
      <c r="G112" s="6">
        <v>0.483606557377049</v>
      </c>
    </row>
    <row r="113" spans="1:7" x14ac:dyDescent="0.25">
      <c r="A113" s="6">
        <v>112</v>
      </c>
      <c r="B113" s="6" t="s">
        <v>1074</v>
      </c>
      <c r="C113" s="6" t="s">
        <v>1150</v>
      </c>
      <c r="D113" s="6">
        <v>295</v>
      </c>
      <c r="E113" s="6">
        <v>83</v>
      </c>
      <c r="F113" s="6">
        <v>212</v>
      </c>
      <c r="G113" s="6">
        <v>0.28135593220339</v>
      </c>
    </row>
    <row r="114" spans="1:7" x14ac:dyDescent="0.25">
      <c r="A114" s="6">
        <v>113</v>
      </c>
      <c r="B114" s="6" t="s">
        <v>310</v>
      </c>
      <c r="C114" s="6" t="s">
        <v>1150</v>
      </c>
      <c r="D114" s="6">
        <v>301</v>
      </c>
      <c r="E114" s="6">
        <v>81</v>
      </c>
      <c r="F114" s="6">
        <v>220</v>
      </c>
      <c r="G114" s="6">
        <v>0.26910299003322302</v>
      </c>
    </row>
    <row r="115" spans="1:7" x14ac:dyDescent="0.25">
      <c r="A115" s="6">
        <v>114</v>
      </c>
      <c r="B115" s="6" t="s">
        <v>918</v>
      </c>
      <c r="C115" s="6" t="s">
        <v>2568</v>
      </c>
      <c r="D115" s="6">
        <v>158</v>
      </c>
      <c r="E115" s="6">
        <v>40</v>
      </c>
      <c r="F115" s="6">
        <v>118</v>
      </c>
      <c r="G115" s="6">
        <v>0.253164556962025</v>
      </c>
    </row>
    <row r="116" spans="1:7" x14ac:dyDescent="0.25">
      <c r="A116" s="6">
        <v>115</v>
      </c>
      <c r="B116" s="6" t="s">
        <v>1003</v>
      </c>
      <c r="C116" s="6" t="s">
        <v>1150</v>
      </c>
      <c r="D116" s="6">
        <v>406</v>
      </c>
      <c r="E116" s="6">
        <v>72</v>
      </c>
      <c r="F116" s="6">
        <v>334</v>
      </c>
      <c r="G116" s="6">
        <v>0.17733990147783299</v>
      </c>
    </row>
    <row r="117" spans="1:7" x14ac:dyDescent="0.25">
      <c r="A117" s="6">
        <v>116</v>
      </c>
      <c r="B117" s="6" t="s">
        <v>815</v>
      </c>
      <c r="C117" s="6" t="s">
        <v>2565</v>
      </c>
      <c r="D117" s="6">
        <v>101</v>
      </c>
      <c r="E117" s="6">
        <v>13</v>
      </c>
      <c r="F117" s="6">
        <v>88</v>
      </c>
      <c r="G117" s="6">
        <v>0.12871287128712899</v>
      </c>
    </row>
    <row r="118" spans="1:7" x14ac:dyDescent="0.25">
      <c r="A118" s="6">
        <v>117</v>
      </c>
      <c r="B118" s="6" t="s">
        <v>910</v>
      </c>
      <c r="C118" s="6" t="s">
        <v>1150</v>
      </c>
      <c r="D118" s="6">
        <v>386</v>
      </c>
      <c r="E118" s="6">
        <v>67</v>
      </c>
      <c r="F118" s="6">
        <v>319</v>
      </c>
      <c r="G118" s="6">
        <v>0.17357512953367901</v>
      </c>
    </row>
    <row r="119" spans="1:7" x14ac:dyDescent="0.25">
      <c r="A119" s="6">
        <v>118</v>
      </c>
      <c r="B119" s="6" t="s">
        <v>626</v>
      </c>
      <c r="C119" s="6" t="s">
        <v>1150</v>
      </c>
      <c r="D119" s="6">
        <v>258</v>
      </c>
      <c r="E119" s="6">
        <v>59</v>
      </c>
      <c r="F119" s="6">
        <v>199</v>
      </c>
      <c r="G119" s="6">
        <v>0.22868217054263601</v>
      </c>
    </row>
    <row r="120" spans="1:7" x14ac:dyDescent="0.25">
      <c r="A120" s="6">
        <v>119</v>
      </c>
      <c r="B120" s="6" t="s">
        <v>996</v>
      </c>
      <c r="C120" s="6" t="s">
        <v>1150</v>
      </c>
      <c r="D120" s="6">
        <v>421</v>
      </c>
      <c r="E120" s="6">
        <v>82</v>
      </c>
      <c r="F120" s="6">
        <v>339</v>
      </c>
      <c r="G120" s="6">
        <v>0.19477434679334901</v>
      </c>
    </row>
    <row r="121" spans="1:7" x14ac:dyDescent="0.25">
      <c r="A121" s="6">
        <v>120</v>
      </c>
      <c r="B121" s="6" t="s">
        <v>288</v>
      </c>
      <c r="C121" s="6" t="s">
        <v>1150</v>
      </c>
      <c r="D121" s="6">
        <v>568</v>
      </c>
      <c r="E121" s="6">
        <v>75</v>
      </c>
      <c r="F121" s="6">
        <v>493</v>
      </c>
      <c r="G121" s="6">
        <v>0.132042253521127</v>
      </c>
    </row>
    <row r="122" spans="1:7" x14ac:dyDescent="0.25">
      <c r="A122" s="6">
        <v>121</v>
      </c>
      <c r="B122" s="6" t="s">
        <v>950</v>
      </c>
      <c r="C122" s="6" t="s">
        <v>2646</v>
      </c>
      <c r="D122" s="6">
        <v>110</v>
      </c>
      <c r="E122" s="6">
        <v>21</v>
      </c>
      <c r="F122" s="6">
        <v>89</v>
      </c>
      <c r="G122" s="6">
        <v>0.190909090909091</v>
      </c>
    </row>
    <row r="123" spans="1:7" x14ac:dyDescent="0.25">
      <c r="A123" s="6">
        <v>122</v>
      </c>
      <c r="B123" s="6" t="s">
        <v>573</v>
      </c>
      <c r="C123" s="6" t="s">
        <v>1150</v>
      </c>
      <c r="D123" s="6">
        <v>578</v>
      </c>
      <c r="E123" s="6">
        <v>153</v>
      </c>
      <c r="F123" s="6">
        <v>425</v>
      </c>
      <c r="G123" s="6">
        <v>0.26470588235294101</v>
      </c>
    </row>
    <row r="124" spans="1:7" x14ac:dyDescent="0.25">
      <c r="A124" s="6">
        <v>123</v>
      </c>
      <c r="B124" s="6" t="s">
        <v>915</v>
      </c>
      <c r="C124" s="6" t="s">
        <v>2649</v>
      </c>
      <c r="D124" s="6">
        <v>214</v>
      </c>
      <c r="E124" s="6">
        <v>40</v>
      </c>
      <c r="F124" s="6">
        <v>174</v>
      </c>
      <c r="G124" s="6">
        <v>0.18691588785046701</v>
      </c>
    </row>
    <row r="125" spans="1:7" x14ac:dyDescent="0.25">
      <c r="A125" s="6">
        <v>124</v>
      </c>
      <c r="B125" s="6" t="s">
        <v>633</v>
      </c>
      <c r="C125" s="6" t="s">
        <v>2554</v>
      </c>
      <c r="D125" s="6">
        <v>141</v>
      </c>
      <c r="E125" s="6">
        <v>22</v>
      </c>
      <c r="F125" s="6">
        <v>119</v>
      </c>
      <c r="G125" s="6">
        <v>0.15602836879432599</v>
      </c>
    </row>
    <row r="126" spans="1:7" x14ac:dyDescent="0.25">
      <c r="A126" s="6">
        <v>125</v>
      </c>
      <c r="B126" s="6" t="s">
        <v>1120</v>
      </c>
      <c r="C126" s="6" t="s">
        <v>1150</v>
      </c>
      <c r="D126" s="6">
        <v>302</v>
      </c>
      <c r="E126" s="6">
        <v>58</v>
      </c>
      <c r="F126" s="6">
        <v>244</v>
      </c>
      <c r="G126" s="6">
        <v>0.19205298013245001</v>
      </c>
    </row>
    <row r="127" spans="1:7" x14ac:dyDescent="0.25">
      <c r="A127" s="6">
        <v>126</v>
      </c>
      <c r="B127" s="6" t="s">
        <v>754</v>
      </c>
      <c r="C127" s="6" t="s">
        <v>1150</v>
      </c>
      <c r="D127" s="6">
        <v>266</v>
      </c>
      <c r="E127" s="6">
        <v>62</v>
      </c>
      <c r="F127" s="6">
        <v>204</v>
      </c>
      <c r="G127" s="6">
        <v>0.233082706766917</v>
      </c>
    </row>
    <row r="128" spans="1:7" x14ac:dyDescent="0.25">
      <c r="A128" s="6">
        <v>127</v>
      </c>
      <c r="B128" s="6" t="s">
        <v>758</v>
      </c>
      <c r="C128" s="6" t="s">
        <v>2567</v>
      </c>
      <c r="D128" s="6">
        <v>239</v>
      </c>
      <c r="E128" s="6">
        <v>39</v>
      </c>
      <c r="F128" s="6">
        <v>200</v>
      </c>
      <c r="G128" s="6">
        <v>0.163179916317992</v>
      </c>
    </row>
    <row r="129" spans="1:7" x14ac:dyDescent="0.25">
      <c r="A129" s="6">
        <v>128</v>
      </c>
      <c r="B129" s="6" t="s">
        <v>8</v>
      </c>
      <c r="C129" s="6" t="s">
        <v>1150</v>
      </c>
      <c r="D129" s="6">
        <v>691</v>
      </c>
      <c r="E129" s="6">
        <v>193</v>
      </c>
      <c r="F129" s="6">
        <v>498</v>
      </c>
      <c r="G129" s="6">
        <v>0.279305354558611</v>
      </c>
    </row>
    <row r="130" spans="1:7" x14ac:dyDescent="0.25">
      <c r="A130" s="6">
        <v>129</v>
      </c>
      <c r="B130" s="6" t="s">
        <v>1242</v>
      </c>
      <c r="C130" s="6" t="s">
        <v>1150</v>
      </c>
      <c r="D130" s="6">
        <v>339</v>
      </c>
      <c r="E130" s="6">
        <v>67</v>
      </c>
      <c r="F130" s="6">
        <v>272</v>
      </c>
      <c r="G130" s="6">
        <v>0.1976401179941</v>
      </c>
    </row>
    <row r="131" spans="1:7" x14ac:dyDescent="0.25">
      <c r="A131" s="6">
        <v>130</v>
      </c>
      <c r="B131" s="6" t="s">
        <v>1212</v>
      </c>
      <c r="C131" s="6" t="s">
        <v>1150</v>
      </c>
      <c r="D131" s="6">
        <v>283</v>
      </c>
      <c r="E131" s="6">
        <v>56</v>
      </c>
      <c r="F131" s="6">
        <v>227</v>
      </c>
      <c r="G131" s="6">
        <v>0.197879858657244</v>
      </c>
    </row>
    <row r="132" spans="1:7" x14ac:dyDescent="0.25">
      <c r="A132" s="6">
        <v>131</v>
      </c>
      <c r="B132" s="6" t="s">
        <v>466</v>
      </c>
      <c r="C132" s="6" t="s">
        <v>2566</v>
      </c>
      <c r="D132" s="6">
        <v>94</v>
      </c>
      <c r="E132" s="6">
        <v>14</v>
      </c>
      <c r="F132" s="6">
        <v>80</v>
      </c>
      <c r="G132" s="6">
        <v>0.14893617021276601</v>
      </c>
    </row>
    <row r="133" spans="1:7" x14ac:dyDescent="0.25">
      <c r="A133" s="6">
        <v>132</v>
      </c>
      <c r="B133" s="6" t="s">
        <v>970</v>
      </c>
      <c r="C133" s="6" t="s">
        <v>1150</v>
      </c>
      <c r="D133" s="6">
        <v>327</v>
      </c>
      <c r="E133" s="6">
        <v>79</v>
      </c>
      <c r="F133" s="6">
        <v>248</v>
      </c>
      <c r="G133" s="6">
        <v>0.24159021406727799</v>
      </c>
    </row>
    <row r="134" spans="1:7" x14ac:dyDescent="0.25">
      <c r="A134" s="6">
        <v>133</v>
      </c>
      <c r="B134" s="6" t="s">
        <v>152</v>
      </c>
      <c r="C134" s="6" t="s">
        <v>1150</v>
      </c>
      <c r="D134" s="6">
        <v>302</v>
      </c>
      <c r="E134" s="6">
        <v>49</v>
      </c>
      <c r="F134" s="6">
        <v>253</v>
      </c>
      <c r="G134" s="6">
        <v>0.16225165562913901</v>
      </c>
    </row>
    <row r="135" spans="1:7" x14ac:dyDescent="0.25">
      <c r="A135" s="6">
        <v>134</v>
      </c>
      <c r="B135" s="6" t="s">
        <v>839</v>
      </c>
      <c r="C135" s="6" t="s">
        <v>1150</v>
      </c>
      <c r="D135" s="6">
        <v>337</v>
      </c>
      <c r="E135" s="6">
        <v>69</v>
      </c>
      <c r="F135" s="6">
        <v>268</v>
      </c>
      <c r="G135" s="6">
        <v>0.20474777448071199</v>
      </c>
    </row>
    <row r="136" spans="1:7" x14ac:dyDescent="0.25">
      <c r="A136" s="6">
        <v>135</v>
      </c>
      <c r="B136" s="6" t="s">
        <v>877</v>
      </c>
      <c r="C136" s="6" t="s">
        <v>1150</v>
      </c>
      <c r="D136" s="6">
        <v>315</v>
      </c>
      <c r="E136" s="6">
        <v>146</v>
      </c>
      <c r="F136" s="6">
        <v>169</v>
      </c>
      <c r="G136" s="6">
        <v>0.46349206349206401</v>
      </c>
    </row>
    <row r="137" spans="1:7" x14ac:dyDescent="0.25">
      <c r="A137" s="6">
        <v>136</v>
      </c>
      <c r="B137" s="6" t="s">
        <v>948</v>
      </c>
      <c r="C137" s="6" t="s">
        <v>1150</v>
      </c>
      <c r="D137" s="6">
        <v>268</v>
      </c>
      <c r="E137" s="6">
        <v>72</v>
      </c>
      <c r="F137" s="6">
        <v>196</v>
      </c>
      <c r="G137" s="6">
        <v>0.26865671641791</v>
      </c>
    </row>
    <row r="138" spans="1:7" x14ac:dyDescent="0.25">
      <c r="A138" s="6">
        <v>137</v>
      </c>
      <c r="B138" s="6" t="s">
        <v>247</v>
      </c>
      <c r="C138" s="6" t="s">
        <v>1150</v>
      </c>
      <c r="D138" s="6">
        <v>387</v>
      </c>
      <c r="E138" s="6">
        <v>45</v>
      </c>
      <c r="F138" s="6">
        <v>342</v>
      </c>
      <c r="G138" s="6">
        <v>0.116279069767442</v>
      </c>
    </row>
    <row r="139" spans="1:7" x14ac:dyDescent="0.25">
      <c r="A139" s="6">
        <v>138</v>
      </c>
      <c r="B139" s="6" t="s">
        <v>904</v>
      </c>
      <c r="C139" s="6" t="s">
        <v>1150</v>
      </c>
      <c r="D139" s="6">
        <v>455</v>
      </c>
      <c r="E139" s="6">
        <v>86</v>
      </c>
      <c r="F139" s="6">
        <v>369</v>
      </c>
      <c r="G139" s="6">
        <v>0.18901098901098901</v>
      </c>
    </row>
    <row r="140" spans="1:7" x14ac:dyDescent="0.25">
      <c r="A140" s="6">
        <v>139</v>
      </c>
      <c r="B140" s="6" t="s">
        <v>525</v>
      </c>
      <c r="C140" s="6" t="s">
        <v>2553</v>
      </c>
      <c r="D140" s="6">
        <v>113</v>
      </c>
      <c r="E140" s="6">
        <v>12</v>
      </c>
      <c r="F140" s="6">
        <v>101</v>
      </c>
      <c r="G140" s="6">
        <v>0.106194690265487</v>
      </c>
    </row>
    <row r="141" spans="1:7" x14ac:dyDescent="0.25">
      <c r="A141" s="6">
        <v>140</v>
      </c>
      <c r="B141" s="6" t="s">
        <v>892</v>
      </c>
      <c r="C141" s="6" t="s">
        <v>1150</v>
      </c>
      <c r="D141" s="6">
        <v>286</v>
      </c>
      <c r="E141" s="6">
        <v>76</v>
      </c>
      <c r="F141" s="6">
        <v>210</v>
      </c>
      <c r="G141" s="6">
        <v>0.26573426573426601</v>
      </c>
    </row>
    <row r="142" spans="1:7" x14ac:dyDescent="0.25">
      <c r="A142" s="6">
        <v>141</v>
      </c>
      <c r="B142" s="6" t="s">
        <v>45</v>
      </c>
      <c r="C142" s="6" t="s">
        <v>1150</v>
      </c>
      <c r="D142" s="6">
        <v>529</v>
      </c>
      <c r="E142" s="6">
        <v>124</v>
      </c>
      <c r="F142" s="6">
        <v>405</v>
      </c>
      <c r="G142" s="6">
        <v>0.23440453686200399</v>
      </c>
    </row>
    <row r="143" spans="1:7" x14ac:dyDescent="0.25">
      <c r="A143" s="6">
        <v>142</v>
      </c>
      <c r="B143" s="6" t="s">
        <v>282</v>
      </c>
      <c r="C143" s="6" t="s">
        <v>1150</v>
      </c>
      <c r="D143" s="6">
        <v>568</v>
      </c>
      <c r="E143" s="6">
        <v>81</v>
      </c>
      <c r="F143" s="6">
        <v>487</v>
      </c>
      <c r="G143" s="6">
        <v>0.14260563380281699</v>
      </c>
    </row>
    <row r="144" spans="1:7" x14ac:dyDescent="0.25">
      <c r="A144" s="6">
        <v>143</v>
      </c>
      <c r="B144" s="6" t="s">
        <v>200</v>
      </c>
      <c r="C144" s="6" t="s">
        <v>2560</v>
      </c>
      <c r="D144" s="6">
        <v>235</v>
      </c>
      <c r="E144" s="6">
        <v>87</v>
      </c>
      <c r="F144" s="6">
        <v>148</v>
      </c>
      <c r="G144" s="6">
        <v>0.37021276595744701</v>
      </c>
    </row>
    <row r="145" spans="1:7" x14ac:dyDescent="0.25">
      <c r="A145" s="6">
        <v>144</v>
      </c>
      <c r="B145" s="6" t="s">
        <v>217</v>
      </c>
      <c r="C145" s="6" t="s">
        <v>1150</v>
      </c>
      <c r="D145" s="6">
        <v>878</v>
      </c>
      <c r="E145" s="6">
        <v>219</v>
      </c>
      <c r="F145" s="6">
        <v>659</v>
      </c>
      <c r="G145" s="6">
        <v>0.249430523917995</v>
      </c>
    </row>
    <row r="146" spans="1:7" x14ac:dyDescent="0.25">
      <c r="A146" s="6">
        <v>145</v>
      </c>
      <c r="B146" s="6" t="s">
        <v>615</v>
      </c>
      <c r="C146" s="6" t="s">
        <v>2548</v>
      </c>
      <c r="D146" s="6">
        <v>177</v>
      </c>
      <c r="E146" s="6">
        <v>50</v>
      </c>
      <c r="F146" s="6">
        <v>127</v>
      </c>
      <c r="G146" s="6">
        <v>0.28248587570621497</v>
      </c>
    </row>
    <row r="147" spans="1:7" x14ac:dyDescent="0.25">
      <c r="A147" s="6">
        <v>146</v>
      </c>
      <c r="B147" s="6" t="s">
        <v>181</v>
      </c>
      <c r="C147" s="6" t="s">
        <v>1150</v>
      </c>
      <c r="D147" s="6">
        <v>395</v>
      </c>
      <c r="E147" s="6">
        <v>74</v>
      </c>
      <c r="F147" s="6">
        <v>321</v>
      </c>
      <c r="G147" s="6">
        <v>0.18734177215189901</v>
      </c>
    </row>
    <row r="148" spans="1:7" x14ac:dyDescent="0.25">
      <c r="A148" s="6">
        <v>147</v>
      </c>
      <c r="B148" s="6" t="s">
        <v>716</v>
      </c>
      <c r="C148" s="6" t="s">
        <v>2574</v>
      </c>
      <c r="D148" s="6">
        <v>219</v>
      </c>
      <c r="E148" s="6">
        <v>48</v>
      </c>
      <c r="F148" s="6">
        <v>171</v>
      </c>
      <c r="G148" s="6">
        <v>0.219178082191781</v>
      </c>
    </row>
    <row r="149" spans="1:7" x14ac:dyDescent="0.25">
      <c r="A149" s="6">
        <v>148</v>
      </c>
      <c r="B149" s="6" t="s">
        <v>309</v>
      </c>
      <c r="C149" s="6" t="s">
        <v>2621</v>
      </c>
      <c r="D149" s="6">
        <v>80</v>
      </c>
      <c r="E149" s="6">
        <v>13</v>
      </c>
      <c r="F149" s="6">
        <v>67</v>
      </c>
      <c r="G149" s="6">
        <v>0.16250000000000001</v>
      </c>
    </row>
    <row r="150" spans="1:7" x14ac:dyDescent="0.25">
      <c r="A150" s="6">
        <v>149</v>
      </c>
      <c r="B150" s="6" t="s">
        <v>203</v>
      </c>
      <c r="C150" s="6" t="s">
        <v>1150</v>
      </c>
      <c r="D150" s="6">
        <v>350</v>
      </c>
      <c r="E150" s="6">
        <v>145</v>
      </c>
      <c r="F150" s="6">
        <v>205</v>
      </c>
      <c r="G150" s="6">
        <v>0.41428571428571398</v>
      </c>
    </row>
    <row r="151" spans="1:7" x14ac:dyDescent="0.25">
      <c r="A151" s="6">
        <v>150</v>
      </c>
      <c r="B151" s="6" t="s">
        <v>856</v>
      </c>
      <c r="C151" s="6" t="s">
        <v>2653</v>
      </c>
      <c r="D151" s="6">
        <v>152</v>
      </c>
      <c r="E151" s="6">
        <v>26</v>
      </c>
      <c r="F151" s="6">
        <v>126</v>
      </c>
      <c r="G151" s="6">
        <v>0.17105263157894701</v>
      </c>
    </row>
    <row r="152" spans="1:7" x14ac:dyDescent="0.25">
      <c r="A152" s="6">
        <v>151</v>
      </c>
      <c r="B152" s="6" t="s">
        <v>637</v>
      </c>
      <c r="C152" s="6" t="s">
        <v>1150</v>
      </c>
      <c r="D152" s="6">
        <v>302</v>
      </c>
      <c r="E152" s="6">
        <v>62</v>
      </c>
      <c r="F152" s="6">
        <v>240</v>
      </c>
      <c r="G152" s="6">
        <v>0.205298013245033</v>
      </c>
    </row>
    <row r="153" spans="1:7" x14ac:dyDescent="0.25">
      <c r="A153" s="6">
        <v>152</v>
      </c>
      <c r="B153" s="6" t="s">
        <v>1038</v>
      </c>
      <c r="C153" s="6" t="s">
        <v>1150</v>
      </c>
      <c r="D153" s="6">
        <v>308</v>
      </c>
      <c r="E153" s="6">
        <v>73</v>
      </c>
      <c r="F153" s="6">
        <v>235</v>
      </c>
      <c r="G153" s="6">
        <v>0.23701298701298701</v>
      </c>
    </row>
    <row r="154" spans="1:7" x14ac:dyDescent="0.25">
      <c r="A154" s="6">
        <v>153</v>
      </c>
      <c r="B154" s="6" t="s">
        <v>365</v>
      </c>
      <c r="C154" s="6" t="s">
        <v>1150</v>
      </c>
      <c r="D154" s="6">
        <v>562</v>
      </c>
      <c r="E154" s="6">
        <v>145</v>
      </c>
      <c r="F154" s="6">
        <v>417</v>
      </c>
      <c r="G154" s="6">
        <v>0.25800711743772198</v>
      </c>
    </row>
    <row r="155" spans="1:7" x14ac:dyDescent="0.25">
      <c r="A155" s="6">
        <v>154</v>
      </c>
      <c r="B155" s="6" t="s">
        <v>485</v>
      </c>
      <c r="C155" s="6" t="s">
        <v>1150</v>
      </c>
      <c r="D155" s="6">
        <v>568</v>
      </c>
      <c r="E155" s="6">
        <v>77</v>
      </c>
      <c r="F155" s="6">
        <v>491</v>
      </c>
      <c r="G155" s="6">
        <v>0.13556338028168999</v>
      </c>
    </row>
    <row r="156" spans="1:7" x14ac:dyDescent="0.25">
      <c r="A156" s="6">
        <v>155</v>
      </c>
      <c r="B156" s="6" t="s">
        <v>307</v>
      </c>
      <c r="C156" s="6" t="s">
        <v>1150</v>
      </c>
      <c r="D156" s="6">
        <v>295</v>
      </c>
      <c r="E156" s="6">
        <v>82</v>
      </c>
      <c r="F156" s="6">
        <v>213</v>
      </c>
      <c r="G156" s="6">
        <v>0.27796610169491498</v>
      </c>
    </row>
    <row r="157" spans="1:7" x14ac:dyDescent="0.25">
      <c r="A157" s="6">
        <v>156</v>
      </c>
      <c r="B157" s="6" t="s">
        <v>159</v>
      </c>
      <c r="C157" s="6" t="s">
        <v>2556</v>
      </c>
      <c r="D157" s="6">
        <v>116</v>
      </c>
      <c r="E157" s="6">
        <v>39</v>
      </c>
      <c r="F157" s="6">
        <v>77</v>
      </c>
      <c r="G157" s="6">
        <v>0.33620689655172398</v>
      </c>
    </row>
    <row r="158" spans="1:7" x14ac:dyDescent="0.25">
      <c r="A158" s="6">
        <v>157</v>
      </c>
      <c r="B158" s="6" t="s">
        <v>1090</v>
      </c>
      <c r="C158" s="6" t="s">
        <v>1150</v>
      </c>
      <c r="D158" s="6">
        <v>350</v>
      </c>
      <c r="E158" s="6">
        <v>143</v>
      </c>
      <c r="F158" s="6">
        <v>207</v>
      </c>
      <c r="G158" s="6">
        <v>0.40857142857142897</v>
      </c>
    </row>
    <row r="159" spans="1:7" x14ac:dyDescent="0.25">
      <c r="A159" s="6">
        <v>158</v>
      </c>
      <c r="B159" s="6" t="s">
        <v>1113</v>
      </c>
      <c r="C159" s="6" t="s">
        <v>1150</v>
      </c>
      <c r="D159" s="6">
        <v>310</v>
      </c>
      <c r="E159" s="6">
        <v>49</v>
      </c>
      <c r="F159" s="6">
        <v>261</v>
      </c>
      <c r="G159" s="6">
        <v>0.158064516129032</v>
      </c>
    </row>
    <row r="160" spans="1:7" x14ac:dyDescent="0.25">
      <c r="A160" s="6">
        <v>159</v>
      </c>
      <c r="B160" s="6" t="s">
        <v>1019</v>
      </c>
      <c r="C160" s="6" t="s">
        <v>1150</v>
      </c>
      <c r="D160" s="6">
        <v>315</v>
      </c>
      <c r="E160" s="6">
        <v>137</v>
      </c>
      <c r="F160" s="6">
        <v>178</v>
      </c>
      <c r="G160" s="6">
        <v>0.43492063492063499</v>
      </c>
    </row>
    <row r="161" spans="1:7" x14ac:dyDescent="0.25">
      <c r="A161" s="6">
        <v>160</v>
      </c>
      <c r="B161" s="6" t="s">
        <v>540</v>
      </c>
      <c r="C161" s="6" t="s">
        <v>1150</v>
      </c>
      <c r="D161" s="6">
        <v>473</v>
      </c>
      <c r="E161" s="6">
        <v>83</v>
      </c>
      <c r="F161" s="6">
        <v>390</v>
      </c>
      <c r="G161" s="6">
        <v>0.17547568710359401</v>
      </c>
    </row>
    <row r="162" spans="1:7" x14ac:dyDescent="0.25">
      <c r="A162" s="6">
        <v>161</v>
      </c>
      <c r="B162" s="6" t="s">
        <v>221</v>
      </c>
      <c r="C162" s="6" t="s">
        <v>2623</v>
      </c>
      <c r="D162" s="6">
        <v>181</v>
      </c>
      <c r="E162" s="6">
        <v>59</v>
      </c>
      <c r="F162" s="6">
        <v>122</v>
      </c>
      <c r="G162" s="6">
        <v>0.325966850828729</v>
      </c>
    </row>
    <row r="163" spans="1:7" x14ac:dyDescent="0.25">
      <c r="A163" s="6">
        <v>162</v>
      </c>
      <c r="B163" s="6" t="s">
        <v>429</v>
      </c>
      <c r="C163" s="6" t="s">
        <v>2622</v>
      </c>
      <c r="D163" s="6">
        <v>195</v>
      </c>
      <c r="E163" s="6">
        <v>30</v>
      </c>
      <c r="F163" s="6">
        <v>165</v>
      </c>
      <c r="G163" s="6">
        <v>0.15384615384615399</v>
      </c>
    </row>
    <row r="164" spans="1:7" x14ac:dyDescent="0.25">
      <c r="A164" s="6">
        <v>163</v>
      </c>
      <c r="B164" s="6" t="s">
        <v>215</v>
      </c>
      <c r="C164" s="6" t="s">
        <v>2651</v>
      </c>
      <c r="D164" s="6">
        <v>70</v>
      </c>
      <c r="E164" s="6">
        <v>15</v>
      </c>
      <c r="F164" s="6">
        <v>55</v>
      </c>
      <c r="G164" s="6">
        <v>0.214285714285714</v>
      </c>
    </row>
    <row r="165" spans="1:7" x14ac:dyDescent="0.25">
      <c r="A165" s="6">
        <v>164</v>
      </c>
      <c r="B165" s="6" t="s">
        <v>601</v>
      </c>
      <c r="C165" s="6" t="s">
        <v>1150</v>
      </c>
      <c r="D165" s="6">
        <v>308</v>
      </c>
      <c r="E165" s="6">
        <v>71</v>
      </c>
      <c r="F165" s="6">
        <v>237</v>
      </c>
      <c r="G165" s="6">
        <v>0.23051948051948101</v>
      </c>
    </row>
    <row r="166" spans="1:7" x14ac:dyDescent="0.25">
      <c r="A166" s="6">
        <v>165</v>
      </c>
      <c r="B166" s="6" t="s">
        <v>243</v>
      </c>
      <c r="C166" s="6" t="s">
        <v>1150</v>
      </c>
      <c r="D166" s="6">
        <v>309</v>
      </c>
      <c r="E166" s="6">
        <v>67</v>
      </c>
      <c r="F166" s="6">
        <v>242</v>
      </c>
      <c r="G166" s="6">
        <v>0.21682847896440099</v>
      </c>
    </row>
    <row r="167" spans="1:7" x14ac:dyDescent="0.25">
      <c r="A167" s="6">
        <v>166</v>
      </c>
      <c r="B167" s="6" t="s">
        <v>630</v>
      </c>
      <c r="C167" s="6" t="s">
        <v>2547</v>
      </c>
      <c r="D167" s="6">
        <v>254</v>
      </c>
      <c r="E167" s="6">
        <v>43</v>
      </c>
      <c r="F167" s="6">
        <v>211</v>
      </c>
      <c r="G167" s="6">
        <v>0.169291338582677</v>
      </c>
    </row>
    <row r="168" spans="1:7" x14ac:dyDescent="0.25">
      <c r="A168" s="6">
        <v>167</v>
      </c>
      <c r="B168" s="6" t="s">
        <v>858</v>
      </c>
      <c r="C168" s="6" t="s">
        <v>1150</v>
      </c>
      <c r="D168" s="6">
        <v>405</v>
      </c>
      <c r="E168" s="6">
        <v>112</v>
      </c>
      <c r="F168" s="6">
        <v>293</v>
      </c>
      <c r="G168" s="6">
        <v>0.27654320987654302</v>
      </c>
    </row>
    <row r="169" spans="1:7" x14ac:dyDescent="0.25">
      <c r="A169" s="6">
        <v>168</v>
      </c>
      <c r="B169" s="6" t="s">
        <v>905</v>
      </c>
      <c r="C169" s="6" t="s">
        <v>2617</v>
      </c>
      <c r="D169" s="6">
        <v>182</v>
      </c>
      <c r="E169" s="6">
        <v>39</v>
      </c>
      <c r="F169" s="6">
        <v>143</v>
      </c>
      <c r="G169" s="6">
        <v>0.214285714285714</v>
      </c>
    </row>
    <row r="170" spans="1:7" x14ac:dyDescent="0.25">
      <c r="A170" s="6">
        <v>169</v>
      </c>
      <c r="B170" s="6" t="s">
        <v>1011</v>
      </c>
      <c r="C170" s="6" t="s">
        <v>2634</v>
      </c>
      <c r="D170" s="6">
        <v>68</v>
      </c>
      <c r="E170" s="6">
        <v>10</v>
      </c>
      <c r="F170" s="6">
        <v>58</v>
      </c>
      <c r="G170" s="6">
        <v>0.14705882352941199</v>
      </c>
    </row>
    <row r="171" spans="1:7" x14ac:dyDescent="0.25">
      <c r="A171" s="6">
        <v>170</v>
      </c>
      <c r="B171" s="6" t="s">
        <v>1040</v>
      </c>
      <c r="C171" s="6" t="s">
        <v>1150</v>
      </c>
      <c r="D171" s="6">
        <v>691</v>
      </c>
      <c r="E171" s="6">
        <v>159</v>
      </c>
      <c r="F171" s="6">
        <v>532</v>
      </c>
      <c r="G171" s="6">
        <v>0.23010130246020299</v>
      </c>
    </row>
    <row r="172" spans="1:7" x14ac:dyDescent="0.25">
      <c r="A172" s="6">
        <v>171</v>
      </c>
      <c r="B172" s="6" t="s">
        <v>1180</v>
      </c>
      <c r="C172" s="6" t="s">
        <v>1150</v>
      </c>
      <c r="D172" s="6">
        <v>385</v>
      </c>
      <c r="E172" s="6">
        <v>65</v>
      </c>
      <c r="F172" s="6">
        <v>320</v>
      </c>
      <c r="G172" s="6">
        <v>0.168831168831169</v>
      </c>
    </row>
    <row r="173" spans="1:7" x14ac:dyDescent="0.25">
      <c r="A173" s="6">
        <v>172</v>
      </c>
      <c r="B173" s="6" t="s">
        <v>960</v>
      </c>
      <c r="C173" s="6" t="s">
        <v>1150</v>
      </c>
      <c r="D173" s="6">
        <v>339</v>
      </c>
      <c r="E173" s="6">
        <v>54</v>
      </c>
      <c r="F173" s="6">
        <v>285</v>
      </c>
      <c r="G173" s="6">
        <v>0.15929203539823</v>
      </c>
    </row>
    <row r="174" spans="1:7" x14ac:dyDescent="0.25">
      <c r="A174" s="6">
        <v>173</v>
      </c>
      <c r="B174" s="6" t="s">
        <v>56</v>
      </c>
      <c r="C174" s="6" t="s">
        <v>2548</v>
      </c>
      <c r="D174" s="6">
        <v>177</v>
      </c>
      <c r="E174" s="6">
        <v>49</v>
      </c>
      <c r="F174" s="6">
        <v>128</v>
      </c>
      <c r="G174" s="6">
        <v>0.27683615819209001</v>
      </c>
    </row>
    <row r="175" spans="1:7" x14ac:dyDescent="0.25">
      <c r="A175" s="6">
        <v>174</v>
      </c>
      <c r="B175" s="6" t="s">
        <v>9</v>
      </c>
      <c r="C175" s="6" t="s">
        <v>2688</v>
      </c>
      <c r="D175" s="6">
        <v>77</v>
      </c>
      <c r="E175" s="6">
        <v>11</v>
      </c>
      <c r="F175" s="6">
        <v>66</v>
      </c>
      <c r="G175" s="6">
        <v>0.14285714285714299</v>
      </c>
    </row>
    <row r="176" spans="1:7" x14ac:dyDescent="0.25">
      <c r="A176" s="6">
        <v>175</v>
      </c>
      <c r="B176" s="6" t="s">
        <v>555</v>
      </c>
      <c r="C176" s="6" t="s">
        <v>2637</v>
      </c>
      <c r="D176" s="6">
        <v>138</v>
      </c>
      <c r="E176" s="6">
        <v>18</v>
      </c>
      <c r="F176" s="6">
        <v>120</v>
      </c>
      <c r="G176" s="6">
        <v>0.13043478260869601</v>
      </c>
    </row>
    <row r="177" spans="1:7" x14ac:dyDescent="0.25">
      <c r="A177" s="6">
        <v>176</v>
      </c>
      <c r="B177" s="6" t="s">
        <v>897</v>
      </c>
      <c r="C177" s="6" t="s">
        <v>1150</v>
      </c>
      <c r="D177" s="6">
        <v>307</v>
      </c>
      <c r="E177" s="6">
        <v>69</v>
      </c>
      <c r="F177" s="6">
        <v>238</v>
      </c>
      <c r="G177" s="6">
        <v>0.224755700325733</v>
      </c>
    </row>
    <row r="178" spans="1:7" x14ac:dyDescent="0.25">
      <c r="A178" s="6">
        <v>177</v>
      </c>
      <c r="B178" s="6" t="s">
        <v>123</v>
      </c>
      <c r="C178" s="6" t="s">
        <v>1150</v>
      </c>
      <c r="D178" s="6">
        <v>765</v>
      </c>
      <c r="E178" s="6">
        <v>228</v>
      </c>
      <c r="F178" s="6">
        <v>537</v>
      </c>
      <c r="G178" s="6">
        <v>0.29803921568627501</v>
      </c>
    </row>
    <row r="179" spans="1:7" x14ac:dyDescent="0.25">
      <c r="A179" s="6">
        <v>178</v>
      </c>
      <c r="B179" s="6" t="s">
        <v>313</v>
      </c>
      <c r="C179" s="6" t="s">
        <v>1150</v>
      </c>
      <c r="D179" s="6">
        <v>276</v>
      </c>
      <c r="E179" s="6">
        <v>53</v>
      </c>
      <c r="F179" s="6">
        <v>223</v>
      </c>
      <c r="G179" s="6">
        <v>0.19202898550724601</v>
      </c>
    </row>
    <row r="180" spans="1:7" x14ac:dyDescent="0.25">
      <c r="A180" s="6">
        <v>179</v>
      </c>
      <c r="B180" s="6" t="s">
        <v>610</v>
      </c>
      <c r="C180" s="6" t="s">
        <v>2579</v>
      </c>
      <c r="D180" s="6">
        <v>147</v>
      </c>
      <c r="E180" s="6">
        <v>52</v>
      </c>
      <c r="F180" s="6">
        <v>95</v>
      </c>
      <c r="G180" s="6">
        <v>0.35374149659863902</v>
      </c>
    </row>
    <row r="181" spans="1:7" x14ac:dyDescent="0.25">
      <c r="A181" s="6">
        <v>180</v>
      </c>
      <c r="B181" s="6" t="s">
        <v>94</v>
      </c>
      <c r="C181" s="6" t="s">
        <v>1150</v>
      </c>
      <c r="D181" s="6">
        <v>382</v>
      </c>
      <c r="E181" s="6">
        <v>63</v>
      </c>
      <c r="F181" s="6">
        <v>319</v>
      </c>
      <c r="G181" s="6">
        <v>0.16492146596858601</v>
      </c>
    </row>
    <row r="182" spans="1:7" x14ac:dyDescent="0.25">
      <c r="A182" s="6">
        <v>181</v>
      </c>
      <c r="B182" s="6" t="s">
        <v>492</v>
      </c>
      <c r="C182" s="6" t="s">
        <v>1150</v>
      </c>
      <c r="D182" s="6">
        <v>568</v>
      </c>
      <c r="E182" s="6">
        <v>80</v>
      </c>
      <c r="F182" s="6">
        <v>488</v>
      </c>
      <c r="G182" s="6">
        <v>0.140845070422535</v>
      </c>
    </row>
    <row r="183" spans="1:7" x14ac:dyDescent="0.25">
      <c r="A183" s="6">
        <v>182</v>
      </c>
      <c r="B183" s="6" t="s">
        <v>397</v>
      </c>
      <c r="C183" s="6" t="s">
        <v>2653</v>
      </c>
      <c r="D183" s="6">
        <v>152</v>
      </c>
      <c r="E183" s="6">
        <v>26</v>
      </c>
      <c r="F183" s="6">
        <v>126</v>
      </c>
      <c r="G183" s="6">
        <v>0.17105263157894701</v>
      </c>
    </row>
    <row r="184" spans="1:7" x14ac:dyDescent="0.25">
      <c r="A184" s="6">
        <v>183</v>
      </c>
      <c r="B184" s="6" t="s">
        <v>1013</v>
      </c>
      <c r="C184" s="6" t="s">
        <v>2687</v>
      </c>
      <c r="D184" s="6">
        <v>157</v>
      </c>
      <c r="E184" s="6">
        <v>39</v>
      </c>
      <c r="F184" s="6">
        <v>118</v>
      </c>
      <c r="G184" s="6">
        <v>0.24840764331210199</v>
      </c>
    </row>
    <row r="185" spans="1:7" x14ac:dyDescent="0.25">
      <c r="A185" s="6">
        <v>184</v>
      </c>
      <c r="B185" s="6" t="s">
        <v>132</v>
      </c>
      <c r="C185" s="6" t="s">
        <v>2548</v>
      </c>
      <c r="D185" s="6">
        <v>177</v>
      </c>
      <c r="E185" s="6">
        <v>52</v>
      </c>
      <c r="F185" s="6">
        <v>125</v>
      </c>
      <c r="G185" s="6">
        <v>0.29378531073446301</v>
      </c>
    </row>
    <row r="186" spans="1:7" x14ac:dyDescent="0.25">
      <c r="A186" s="6">
        <v>185</v>
      </c>
      <c r="B186" s="6" t="s">
        <v>117</v>
      </c>
      <c r="C186" s="6" t="s">
        <v>2570</v>
      </c>
      <c r="D186" s="6">
        <v>249</v>
      </c>
      <c r="E186" s="6">
        <v>52</v>
      </c>
      <c r="F186" s="6">
        <v>197</v>
      </c>
      <c r="G186" s="6">
        <v>0.208835341365462</v>
      </c>
    </row>
    <row r="187" spans="1:7" x14ac:dyDescent="0.25">
      <c r="A187" s="6">
        <v>186</v>
      </c>
      <c r="B187" s="6" t="s">
        <v>1063</v>
      </c>
      <c r="C187" s="6" t="s">
        <v>2686</v>
      </c>
      <c r="D187" s="6">
        <v>180</v>
      </c>
      <c r="E187" s="6">
        <v>48</v>
      </c>
      <c r="F187" s="6">
        <v>132</v>
      </c>
      <c r="G187" s="6">
        <v>0.266666666666667</v>
      </c>
    </row>
    <row r="188" spans="1:7" x14ac:dyDescent="0.25">
      <c r="A188" s="6">
        <v>187</v>
      </c>
      <c r="B188" s="6" t="s">
        <v>172</v>
      </c>
      <c r="C188" s="6" t="s">
        <v>2569</v>
      </c>
      <c r="D188" s="6">
        <v>165</v>
      </c>
      <c r="E188" s="6">
        <v>46</v>
      </c>
      <c r="F188" s="6">
        <v>119</v>
      </c>
      <c r="G188" s="6">
        <v>0.27878787878787897</v>
      </c>
    </row>
    <row r="189" spans="1:7" x14ac:dyDescent="0.25">
      <c r="A189" s="6">
        <v>188</v>
      </c>
      <c r="B189" s="6" t="s">
        <v>437</v>
      </c>
      <c r="C189" s="6" t="s">
        <v>1150</v>
      </c>
      <c r="D189" s="6">
        <v>562</v>
      </c>
      <c r="E189" s="6">
        <v>127</v>
      </c>
      <c r="F189" s="6">
        <v>435</v>
      </c>
      <c r="G189" s="6">
        <v>0.22597864768683301</v>
      </c>
    </row>
    <row r="190" spans="1:7" x14ac:dyDescent="0.25">
      <c r="A190" s="6">
        <v>189</v>
      </c>
      <c r="B190" s="6" t="s">
        <v>460</v>
      </c>
      <c r="C190" s="6" t="s">
        <v>1150</v>
      </c>
      <c r="D190" s="6">
        <v>420</v>
      </c>
      <c r="E190" s="6">
        <v>101</v>
      </c>
      <c r="F190" s="6">
        <v>319</v>
      </c>
      <c r="G190" s="6">
        <v>0.24047619047619001</v>
      </c>
    </row>
    <row r="191" spans="1:7" x14ac:dyDescent="0.25">
      <c r="A191" s="6">
        <v>190</v>
      </c>
      <c r="B191" s="6" t="s">
        <v>1248</v>
      </c>
      <c r="C191" s="6" t="s">
        <v>2597</v>
      </c>
      <c r="D191" s="6">
        <v>234</v>
      </c>
      <c r="E191" s="6">
        <v>67</v>
      </c>
      <c r="F191" s="6">
        <v>167</v>
      </c>
      <c r="G191" s="6">
        <v>0.28632478632478597</v>
      </c>
    </row>
    <row r="192" spans="1:7" x14ac:dyDescent="0.25">
      <c r="A192" s="6">
        <v>191</v>
      </c>
      <c r="B192" s="6" t="s">
        <v>574</v>
      </c>
      <c r="C192" s="6" t="s">
        <v>2558</v>
      </c>
      <c r="D192" s="6">
        <v>205</v>
      </c>
      <c r="E192" s="6">
        <v>54</v>
      </c>
      <c r="F192" s="6">
        <v>151</v>
      </c>
      <c r="G192" s="6">
        <v>0.26341463414634098</v>
      </c>
    </row>
    <row r="193" spans="1:7" x14ac:dyDescent="0.25">
      <c r="A193" s="6">
        <v>192</v>
      </c>
      <c r="B193" s="6" t="s">
        <v>1210</v>
      </c>
      <c r="C193" s="6" t="s">
        <v>1150</v>
      </c>
      <c r="D193" s="6">
        <v>339</v>
      </c>
      <c r="E193" s="6">
        <v>71</v>
      </c>
      <c r="F193" s="6">
        <v>268</v>
      </c>
      <c r="G193" s="6">
        <v>0.209439528023599</v>
      </c>
    </row>
    <row r="194" spans="1:7" x14ac:dyDescent="0.25">
      <c r="A194" s="6">
        <v>193</v>
      </c>
      <c r="B194" s="6" t="s">
        <v>1124</v>
      </c>
      <c r="C194" s="6" t="s">
        <v>1150</v>
      </c>
      <c r="D194" s="6">
        <v>260</v>
      </c>
      <c r="E194" s="6">
        <v>48</v>
      </c>
      <c r="F194" s="6">
        <v>212</v>
      </c>
      <c r="G194" s="6">
        <v>0.18461538461538499</v>
      </c>
    </row>
    <row r="195" spans="1:7" x14ac:dyDescent="0.25">
      <c r="A195" s="6">
        <v>194</v>
      </c>
      <c r="B195" s="6" t="s">
        <v>263</v>
      </c>
      <c r="C195" s="6" t="s">
        <v>2581</v>
      </c>
      <c r="D195" s="6">
        <v>149</v>
      </c>
      <c r="E195" s="6">
        <v>28</v>
      </c>
      <c r="F195" s="6">
        <v>121</v>
      </c>
      <c r="G195" s="6">
        <v>0.187919463087248</v>
      </c>
    </row>
    <row r="196" spans="1:7" x14ac:dyDescent="0.25">
      <c r="A196" s="6">
        <v>195</v>
      </c>
      <c r="B196" s="6" t="s">
        <v>850</v>
      </c>
      <c r="C196" s="6" t="s">
        <v>2550</v>
      </c>
      <c r="D196" s="6">
        <v>207</v>
      </c>
      <c r="E196" s="6">
        <v>44</v>
      </c>
      <c r="F196" s="6">
        <v>163</v>
      </c>
      <c r="G196" s="6">
        <v>0.21256038647343001</v>
      </c>
    </row>
    <row r="197" spans="1:7" x14ac:dyDescent="0.25">
      <c r="A197" s="6">
        <v>196</v>
      </c>
      <c r="B197" s="6" t="s">
        <v>339</v>
      </c>
      <c r="C197" s="6" t="s">
        <v>1150</v>
      </c>
      <c r="D197" s="6">
        <v>500</v>
      </c>
      <c r="E197" s="6">
        <v>81</v>
      </c>
      <c r="F197" s="6">
        <v>419</v>
      </c>
      <c r="G197" s="6">
        <v>0.16200000000000001</v>
      </c>
    </row>
    <row r="198" spans="1:7" x14ac:dyDescent="0.25">
      <c r="A198" s="6">
        <v>197</v>
      </c>
      <c r="B198" s="6" t="s">
        <v>826</v>
      </c>
      <c r="C198" s="6" t="s">
        <v>1150</v>
      </c>
      <c r="D198" s="6">
        <v>421</v>
      </c>
      <c r="E198" s="6">
        <v>82</v>
      </c>
      <c r="F198" s="6">
        <v>339</v>
      </c>
      <c r="G198" s="6">
        <v>0.19477434679334901</v>
      </c>
    </row>
    <row r="199" spans="1:7" x14ac:dyDescent="0.25">
      <c r="A199" s="6">
        <v>198</v>
      </c>
      <c r="B199" s="6" t="s">
        <v>1243</v>
      </c>
      <c r="C199" s="6" t="s">
        <v>1150</v>
      </c>
      <c r="D199" s="6">
        <v>381</v>
      </c>
      <c r="E199" s="6">
        <v>95</v>
      </c>
      <c r="F199" s="6">
        <v>286</v>
      </c>
      <c r="G199" s="6">
        <v>0.249343832020997</v>
      </c>
    </row>
    <row r="200" spans="1:7" x14ac:dyDescent="0.25">
      <c r="A200" s="6">
        <v>199</v>
      </c>
      <c r="B200" s="6" t="s">
        <v>1112</v>
      </c>
      <c r="C200" s="6" t="s">
        <v>1150</v>
      </c>
      <c r="D200" s="6">
        <v>397</v>
      </c>
      <c r="E200" s="6">
        <v>79</v>
      </c>
      <c r="F200" s="6">
        <v>318</v>
      </c>
      <c r="G200" s="6">
        <v>0.19899244332493701</v>
      </c>
    </row>
    <row r="201" spans="1:7" x14ac:dyDescent="0.25">
      <c r="A201" s="6">
        <v>200</v>
      </c>
      <c r="B201" s="6" t="s">
        <v>305</v>
      </c>
      <c r="C201" s="6" t="s">
        <v>1150</v>
      </c>
      <c r="D201" s="6">
        <v>259</v>
      </c>
      <c r="E201" s="6">
        <v>50</v>
      </c>
      <c r="F201" s="6">
        <v>209</v>
      </c>
      <c r="G201" s="6">
        <v>0.193050193050193</v>
      </c>
    </row>
    <row r="202" spans="1:7" x14ac:dyDescent="0.25">
      <c r="A202" s="6">
        <v>201</v>
      </c>
      <c r="B202" s="6" t="s">
        <v>623</v>
      </c>
      <c r="C202" s="6" t="s">
        <v>2654</v>
      </c>
      <c r="D202" s="6">
        <v>200</v>
      </c>
      <c r="E202" s="6">
        <v>43</v>
      </c>
      <c r="F202" s="6">
        <v>157</v>
      </c>
      <c r="G202" s="6">
        <v>0.215</v>
      </c>
    </row>
    <row r="203" spans="1:7" x14ac:dyDescent="0.25">
      <c r="A203" s="6">
        <v>202</v>
      </c>
      <c r="B203" s="6" t="s">
        <v>1251</v>
      </c>
      <c r="C203" s="6" t="s">
        <v>2568</v>
      </c>
      <c r="D203" s="6">
        <v>158</v>
      </c>
      <c r="E203" s="6">
        <v>46</v>
      </c>
      <c r="F203" s="6">
        <v>112</v>
      </c>
      <c r="G203" s="6">
        <v>0.291139240506329</v>
      </c>
    </row>
    <row r="204" spans="1:7" x14ac:dyDescent="0.25">
      <c r="A204" s="6">
        <v>203</v>
      </c>
      <c r="B204" s="6" t="s">
        <v>1244</v>
      </c>
      <c r="C204" s="6" t="s">
        <v>1150</v>
      </c>
      <c r="D204" s="6">
        <v>406</v>
      </c>
      <c r="E204" s="6">
        <v>74</v>
      </c>
      <c r="F204" s="6">
        <v>332</v>
      </c>
      <c r="G204" s="6">
        <v>0.182266009852217</v>
      </c>
    </row>
    <row r="205" spans="1:7" x14ac:dyDescent="0.25">
      <c r="A205" s="6">
        <v>204</v>
      </c>
      <c r="B205" s="6" t="s">
        <v>38</v>
      </c>
      <c r="C205" s="6" t="s">
        <v>1150</v>
      </c>
      <c r="D205" s="6">
        <v>345</v>
      </c>
      <c r="E205" s="6">
        <v>57</v>
      </c>
      <c r="F205" s="6">
        <v>288</v>
      </c>
      <c r="G205" s="6">
        <v>0.16521739130434801</v>
      </c>
    </row>
    <row r="206" spans="1:7" x14ac:dyDescent="0.25">
      <c r="A206" s="6">
        <v>205</v>
      </c>
      <c r="B206" s="6" t="s">
        <v>990</v>
      </c>
      <c r="C206" s="6" t="s">
        <v>2567</v>
      </c>
      <c r="D206" s="6">
        <v>239</v>
      </c>
      <c r="E206" s="6">
        <v>39</v>
      </c>
      <c r="F206" s="6">
        <v>200</v>
      </c>
      <c r="G206" s="6">
        <v>0.163179916317992</v>
      </c>
    </row>
    <row r="207" spans="1:7" x14ac:dyDescent="0.25">
      <c r="A207" s="6">
        <v>206</v>
      </c>
      <c r="B207" s="6" t="s">
        <v>370</v>
      </c>
      <c r="C207" s="6" t="s">
        <v>1150</v>
      </c>
      <c r="D207" s="6">
        <v>300</v>
      </c>
      <c r="E207" s="6">
        <v>89</v>
      </c>
      <c r="F207" s="6">
        <v>211</v>
      </c>
      <c r="G207" s="6">
        <v>0.29666666666666702</v>
      </c>
    </row>
    <row r="208" spans="1:7" x14ac:dyDescent="0.25">
      <c r="A208" s="6">
        <v>207</v>
      </c>
      <c r="B208" s="6" t="s">
        <v>1140</v>
      </c>
      <c r="C208" s="6" t="s">
        <v>2605</v>
      </c>
      <c r="D208" s="6">
        <v>210</v>
      </c>
      <c r="E208" s="6">
        <v>25</v>
      </c>
      <c r="F208" s="6">
        <v>185</v>
      </c>
      <c r="G208" s="6">
        <v>0.119047619047619</v>
      </c>
    </row>
    <row r="209" spans="1:7" x14ac:dyDescent="0.25">
      <c r="A209" s="6">
        <v>208</v>
      </c>
      <c r="B209" s="6" t="s">
        <v>1069</v>
      </c>
      <c r="C209" s="6" t="s">
        <v>1150</v>
      </c>
      <c r="D209" s="6">
        <v>255</v>
      </c>
      <c r="E209" s="6">
        <v>72</v>
      </c>
      <c r="F209" s="6">
        <v>183</v>
      </c>
      <c r="G209" s="6">
        <v>0.28235294117647097</v>
      </c>
    </row>
    <row r="210" spans="1:7" x14ac:dyDescent="0.25">
      <c r="A210" s="6">
        <v>209</v>
      </c>
      <c r="B210" s="6" t="s">
        <v>624</v>
      </c>
      <c r="C210" s="6" t="s">
        <v>1150</v>
      </c>
      <c r="D210" s="6">
        <v>431</v>
      </c>
      <c r="E210" s="6">
        <v>92</v>
      </c>
      <c r="F210" s="6">
        <v>339</v>
      </c>
      <c r="G210" s="6">
        <v>0.213457076566125</v>
      </c>
    </row>
    <row r="211" spans="1:7" x14ac:dyDescent="0.25">
      <c r="A211" s="6">
        <v>210</v>
      </c>
      <c r="B211" s="6" t="s">
        <v>74</v>
      </c>
      <c r="C211" s="6" t="s">
        <v>1150</v>
      </c>
      <c r="D211" s="6">
        <v>400</v>
      </c>
      <c r="E211" s="6">
        <v>83</v>
      </c>
      <c r="F211" s="6">
        <v>317</v>
      </c>
      <c r="G211" s="6">
        <v>0.20749999999999999</v>
      </c>
    </row>
    <row r="212" spans="1:7" x14ac:dyDescent="0.25">
      <c r="A212" s="6">
        <v>211</v>
      </c>
      <c r="B212" s="6" t="s">
        <v>77</v>
      </c>
      <c r="C212" s="6" t="s">
        <v>2584</v>
      </c>
      <c r="D212" s="6">
        <v>170</v>
      </c>
      <c r="E212" s="6">
        <v>43</v>
      </c>
      <c r="F212" s="6">
        <v>127</v>
      </c>
      <c r="G212" s="6">
        <v>0.252941176470588</v>
      </c>
    </row>
    <row r="213" spans="1:7" x14ac:dyDescent="0.25">
      <c r="A213" s="6">
        <v>212</v>
      </c>
      <c r="B213" s="6" t="s">
        <v>1177</v>
      </c>
      <c r="C213" s="6" t="s">
        <v>1150</v>
      </c>
      <c r="D213" s="6">
        <v>314</v>
      </c>
      <c r="E213" s="6">
        <v>57</v>
      </c>
      <c r="F213" s="6">
        <v>257</v>
      </c>
      <c r="G213" s="6">
        <v>0.18152866242038199</v>
      </c>
    </row>
    <row r="214" spans="1:7" x14ac:dyDescent="0.25">
      <c r="A214" s="6">
        <v>213</v>
      </c>
      <c r="B214" s="6" t="s">
        <v>326</v>
      </c>
      <c r="C214" s="6" t="s">
        <v>1150</v>
      </c>
      <c r="D214" s="6">
        <v>329</v>
      </c>
      <c r="E214" s="6">
        <v>96</v>
      </c>
      <c r="F214" s="6">
        <v>233</v>
      </c>
      <c r="G214" s="6">
        <v>0.29179331306990902</v>
      </c>
    </row>
    <row r="215" spans="1:7" x14ac:dyDescent="0.25">
      <c r="A215" s="6">
        <v>214</v>
      </c>
      <c r="B215" s="6" t="s">
        <v>912</v>
      </c>
      <c r="C215" s="6" t="s">
        <v>2623</v>
      </c>
      <c r="D215" s="6">
        <v>181</v>
      </c>
      <c r="E215" s="6">
        <v>44</v>
      </c>
      <c r="F215" s="6">
        <v>137</v>
      </c>
      <c r="G215" s="6">
        <v>0.243093922651934</v>
      </c>
    </row>
    <row r="216" spans="1:7" x14ac:dyDescent="0.25">
      <c r="A216" s="6">
        <v>215</v>
      </c>
      <c r="B216" s="6" t="s">
        <v>480</v>
      </c>
      <c r="C216" s="6" t="s">
        <v>1150</v>
      </c>
      <c r="D216" s="6">
        <v>765</v>
      </c>
      <c r="E216" s="6">
        <v>228</v>
      </c>
      <c r="F216" s="6">
        <v>537</v>
      </c>
      <c r="G216" s="6">
        <v>0.29803921568627501</v>
      </c>
    </row>
    <row r="217" spans="1:7" x14ac:dyDescent="0.25">
      <c r="A217" s="6">
        <v>216</v>
      </c>
      <c r="B217" s="6" t="s">
        <v>1196</v>
      </c>
      <c r="C217" s="6" t="s">
        <v>1150</v>
      </c>
      <c r="D217" s="6">
        <v>345</v>
      </c>
      <c r="E217" s="6">
        <v>132</v>
      </c>
      <c r="F217" s="6">
        <v>213</v>
      </c>
      <c r="G217" s="6">
        <v>0.38260869565217398</v>
      </c>
    </row>
    <row r="218" spans="1:7" x14ac:dyDescent="0.25">
      <c r="A218" s="6">
        <v>217</v>
      </c>
      <c r="B218" s="6" t="s">
        <v>456</v>
      </c>
      <c r="C218" s="6" t="s">
        <v>2604</v>
      </c>
      <c r="D218" s="6">
        <v>184</v>
      </c>
      <c r="E218" s="6">
        <v>64</v>
      </c>
      <c r="F218" s="6">
        <v>120</v>
      </c>
      <c r="G218" s="6">
        <v>0.34782608695652201</v>
      </c>
    </row>
    <row r="219" spans="1:7" x14ac:dyDescent="0.25">
      <c r="A219" s="6">
        <v>218</v>
      </c>
      <c r="B219" s="6" t="s">
        <v>490</v>
      </c>
      <c r="C219" s="6" t="s">
        <v>1150</v>
      </c>
      <c r="D219" s="6">
        <v>562</v>
      </c>
      <c r="E219" s="6">
        <v>83</v>
      </c>
      <c r="F219" s="6">
        <v>479</v>
      </c>
      <c r="G219" s="6">
        <v>0.14768683274021399</v>
      </c>
    </row>
    <row r="220" spans="1:7" x14ac:dyDescent="0.25">
      <c r="A220" s="6">
        <v>219</v>
      </c>
      <c r="B220" s="6" t="s">
        <v>851</v>
      </c>
      <c r="C220" s="6" t="s">
        <v>1150</v>
      </c>
      <c r="D220" s="6">
        <v>385</v>
      </c>
      <c r="E220" s="6">
        <v>79</v>
      </c>
      <c r="F220" s="6">
        <v>306</v>
      </c>
      <c r="G220" s="6">
        <v>0.20519480519480501</v>
      </c>
    </row>
    <row r="221" spans="1:7" x14ac:dyDescent="0.25">
      <c r="A221" s="6">
        <v>220</v>
      </c>
      <c r="B221" s="6" t="s">
        <v>1237</v>
      </c>
      <c r="C221" s="6" t="s">
        <v>2609</v>
      </c>
      <c r="D221" s="6">
        <v>186</v>
      </c>
      <c r="E221" s="6">
        <v>44</v>
      </c>
      <c r="F221" s="6">
        <v>142</v>
      </c>
      <c r="G221" s="6">
        <v>0.236559139784946</v>
      </c>
    </row>
    <row r="222" spans="1:7" x14ac:dyDescent="0.25">
      <c r="A222" s="6">
        <v>221</v>
      </c>
      <c r="B222" s="6" t="s">
        <v>262</v>
      </c>
      <c r="C222" s="6" t="s">
        <v>2593</v>
      </c>
      <c r="D222" s="6">
        <v>105</v>
      </c>
      <c r="E222" s="6">
        <v>23</v>
      </c>
      <c r="F222" s="6">
        <v>82</v>
      </c>
      <c r="G222" s="6">
        <v>0.21904761904761899</v>
      </c>
    </row>
    <row r="223" spans="1:7" x14ac:dyDescent="0.25">
      <c r="A223" s="6">
        <v>222</v>
      </c>
      <c r="B223" s="6" t="s">
        <v>101</v>
      </c>
      <c r="C223" s="6" t="s">
        <v>1150</v>
      </c>
      <c r="D223" s="6">
        <v>390</v>
      </c>
      <c r="E223" s="6">
        <v>64</v>
      </c>
      <c r="F223" s="6">
        <v>326</v>
      </c>
      <c r="G223" s="6">
        <v>0.16410256410256399</v>
      </c>
    </row>
    <row r="224" spans="1:7" x14ac:dyDescent="0.25">
      <c r="A224" s="6">
        <v>223</v>
      </c>
      <c r="B224" s="6" t="s">
        <v>526</v>
      </c>
      <c r="C224" s="6" t="s">
        <v>1150</v>
      </c>
      <c r="D224" s="6">
        <v>344</v>
      </c>
      <c r="E224" s="6">
        <v>75</v>
      </c>
      <c r="F224" s="6">
        <v>269</v>
      </c>
      <c r="G224" s="6">
        <v>0.21802325581395299</v>
      </c>
    </row>
    <row r="225" spans="1:7" x14ac:dyDescent="0.25">
      <c r="A225" s="6">
        <v>224</v>
      </c>
      <c r="B225" s="6" t="s">
        <v>43</v>
      </c>
      <c r="C225" s="6" t="s">
        <v>2687</v>
      </c>
      <c r="D225" s="6">
        <v>157</v>
      </c>
      <c r="E225" s="6">
        <v>36</v>
      </c>
      <c r="F225" s="6">
        <v>121</v>
      </c>
      <c r="G225" s="6">
        <v>0.22929936305732501</v>
      </c>
    </row>
    <row r="226" spans="1:7" x14ac:dyDescent="0.25">
      <c r="A226" s="6">
        <v>225</v>
      </c>
      <c r="B226" s="6" t="s">
        <v>527</v>
      </c>
      <c r="C226" s="6" t="s">
        <v>1150</v>
      </c>
      <c r="D226" s="6">
        <v>310</v>
      </c>
      <c r="E226" s="6">
        <v>77</v>
      </c>
      <c r="F226" s="6">
        <v>233</v>
      </c>
      <c r="G226" s="6">
        <v>0.24838709677419399</v>
      </c>
    </row>
    <row r="227" spans="1:7" x14ac:dyDescent="0.25">
      <c r="A227" s="6">
        <v>226</v>
      </c>
      <c r="B227" s="6" t="s">
        <v>575</v>
      </c>
      <c r="C227" s="6" t="s">
        <v>1150</v>
      </c>
      <c r="D227" s="6">
        <v>404</v>
      </c>
      <c r="E227" s="6">
        <v>87</v>
      </c>
      <c r="F227" s="6">
        <v>317</v>
      </c>
      <c r="G227" s="6">
        <v>0.21534653465346501</v>
      </c>
    </row>
    <row r="228" spans="1:7" x14ac:dyDescent="0.25">
      <c r="A228" s="6">
        <v>227</v>
      </c>
      <c r="B228" s="6" t="s">
        <v>1023</v>
      </c>
      <c r="C228" s="6" t="s">
        <v>2544</v>
      </c>
      <c r="D228" s="6">
        <v>136</v>
      </c>
      <c r="E228" s="6">
        <v>22</v>
      </c>
      <c r="F228" s="6">
        <v>114</v>
      </c>
      <c r="G228" s="6">
        <v>0.161764705882353</v>
      </c>
    </row>
    <row r="229" spans="1:7" x14ac:dyDescent="0.25">
      <c r="A229" s="6">
        <v>228</v>
      </c>
      <c r="B229" s="6" t="s">
        <v>1141</v>
      </c>
      <c r="C229" s="6" t="s">
        <v>2566</v>
      </c>
      <c r="D229" s="6">
        <v>94</v>
      </c>
      <c r="E229" s="6">
        <v>20</v>
      </c>
      <c r="F229" s="6">
        <v>74</v>
      </c>
      <c r="G229" s="6">
        <v>0.21276595744680901</v>
      </c>
    </row>
    <row r="230" spans="1:7" x14ac:dyDescent="0.25">
      <c r="A230" s="6">
        <v>229</v>
      </c>
      <c r="B230" s="6" t="s">
        <v>496</v>
      </c>
      <c r="C230" s="6" t="s">
        <v>2547</v>
      </c>
      <c r="D230" s="6">
        <v>254</v>
      </c>
      <c r="E230" s="6">
        <v>42</v>
      </c>
      <c r="F230" s="6">
        <v>212</v>
      </c>
      <c r="G230" s="6">
        <v>0.16535433070866101</v>
      </c>
    </row>
    <row r="231" spans="1:7" x14ac:dyDescent="0.25">
      <c r="A231" s="6">
        <v>230</v>
      </c>
      <c r="B231" s="6" t="s">
        <v>232</v>
      </c>
      <c r="C231" s="6" t="s">
        <v>1150</v>
      </c>
      <c r="D231" s="6">
        <v>394</v>
      </c>
      <c r="E231" s="6">
        <v>58</v>
      </c>
      <c r="F231" s="6">
        <v>336</v>
      </c>
      <c r="G231" s="6">
        <v>0.147208121827411</v>
      </c>
    </row>
    <row r="232" spans="1:7" x14ac:dyDescent="0.25">
      <c r="A232" s="6">
        <v>231</v>
      </c>
      <c r="B232" s="6" t="s">
        <v>670</v>
      </c>
      <c r="C232" s="6" t="s">
        <v>1150</v>
      </c>
      <c r="D232" s="6">
        <v>352</v>
      </c>
      <c r="E232" s="6">
        <v>109</v>
      </c>
      <c r="F232" s="6">
        <v>243</v>
      </c>
      <c r="G232" s="6">
        <v>0.30965909090909099</v>
      </c>
    </row>
    <row r="233" spans="1:7" x14ac:dyDescent="0.25">
      <c r="A233" s="6">
        <v>232</v>
      </c>
      <c r="B233" s="6" t="s">
        <v>369</v>
      </c>
      <c r="C233" s="6" t="s">
        <v>2544</v>
      </c>
      <c r="D233" s="6">
        <v>136</v>
      </c>
      <c r="E233" s="6">
        <v>23</v>
      </c>
      <c r="F233" s="6">
        <v>113</v>
      </c>
      <c r="G233" s="6">
        <v>0.16911764705882401</v>
      </c>
    </row>
    <row r="234" spans="1:7" x14ac:dyDescent="0.25">
      <c r="A234" s="6">
        <v>233</v>
      </c>
      <c r="B234" s="6" t="s">
        <v>128</v>
      </c>
      <c r="C234" s="6" t="s">
        <v>1150</v>
      </c>
      <c r="D234" s="6">
        <v>363</v>
      </c>
      <c r="E234" s="6">
        <v>66</v>
      </c>
      <c r="F234" s="6">
        <v>297</v>
      </c>
      <c r="G234" s="6">
        <v>0.18181818181818199</v>
      </c>
    </row>
    <row r="235" spans="1:7" x14ac:dyDescent="0.25">
      <c r="A235" s="6">
        <v>234</v>
      </c>
      <c r="B235" s="6" t="s">
        <v>445</v>
      </c>
      <c r="C235" s="6" t="s">
        <v>1150</v>
      </c>
      <c r="D235" s="6">
        <v>263</v>
      </c>
      <c r="E235" s="6">
        <v>48</v>
      </c>
      <c r="F235" s="6">
        <v>215</v>
      </c>
      <c r="G235" s="6">
        <v>0.182509505703422</v>
      </c>
    </row>
    <row r="236" spans="1:7" x14ac:dyDescent="0.25">
      <c r="A236" s="6">
        <v>235</v>
      </c>
      <c r="B236" s="6" t="s">
        <v>84</v>
      </c>
      <c r="C236" s="6" t="s">
        <v>1150</v>
      </c>
      <c r="D236" s="6">
        <v>422</v>
      </c>
      <c r="E236" s="6">
        <v>129</v>
      </c>
      <c r="F236" s="6">
        <v>293</v>
      </c>
      <c r="G236" s="6">
        <v>0.30568720379146902</v>
      </c>
    </row>
    <row r="237" spans="1:7" x14ac:dyDescent="0.25">
      <c r="A237" s="6">
        <v>236</v>
      </c>
      <c r="B237" s="6" t="s">
        <v>1036</v>
      </c>
      <c r="C237" s="6" t="s">
        <v>2552</v>
      </c>
      <c r="D237" s="6">
        <v>69</v>
      </c>
      <c r="E237" s="6">
        <v>11</v>
      </c>
      <c r="F237" s="6">
        <v>58</v>
      </c>
      <c r="G237" s="6">
        <v>0.15942028985507201</v>
      </c>
    </row>
    <row r="238" spans="1:7" x14ac:dyDescent="0.25">
      <c r="A238" s="6">
        <v>237</v>
      </c>
      <c r="B238" s="6" t="s">
        <v>796</v>
      </c>
      <c r="C238" s="6" t="s">
        <v>1150</v>
      </c>
      <c r="D238" s="6">
        <v>359</v>
      </c>
      <c r="E238" s="6">
        <v>101</v>
      </c>
      <c r="F238" s="6">
        <v>258</v>
      </c>
      <c r="G238" s="6">
        <v>0.28133704735375997</v>
      </c>
    </row>
    <row r="239" spans="1:7" x14ac:dyDescent="0.25">
      <c r="A239" s="6">
        <v>238</v>
      </c>
      <c r="B239" s="6" t="s">
        <v>1157</v>
      </c>
      <c r="C239" s="6" t="s">
        <v>2691</v>
      </c>
      <c r="D239" s="6">
        <v>223</v>
      </c>
      <c r="E239" s="6">
        <v>45</v>
      </c>
      <c r="F239" s="6">
        <v>178</v>
      </c>
      <c r="G239" s="6">
        <v>0.201793721973094</v>
      </c>
    </row>
    <row r="240" spans="1:7" x14ac:dyDescent="0.25">
      <c r="A240" s="6">
        <v>239</v>
      </c>
      <c r="B240" s="6" t="s">
        <v>1178</v>
      </c>
      <c r="C240" s="6" t="s">
        <v>2626</v>
      </c>
      <c r="D240" s="6">
        <v>208</v>
      </c>
      <c r="E240" s="6">
        <v>44</v>
      </c>
      <c r="F240" s="6">
        <v>164</v>
      </c>
      <c r="G240" s="6">
        <v>0.21153846153846201</v>
      </c>
    </row>
    <row r="241" spans="1:7" x14ac:dyDescent="0.25">
      <c r="A241" s="6">
        <v>240</v>
      </c>
      <c r="B241" s="6" t="s">
        <v>695</v>
      </c>
      <c r="C241" s="6" t="s">
        <v>2669</v>
      </c>
      <c r="D241" s="6">
        <v>75</v>
      </c>
      <c r="E241" s="6">
        <v>24</v>
      </c>
      <c r="F241" s="6">
        <v>51</v>
      </c>
      <c r="G241" s="6">
        <v>0.32</v>
      </c>
    </row>
    <row r="242" spans="1:7" x14ac:dyDescent="0.25">
      <c r="A242" s="6">
        <v>241</v>
      </c>
      <c r="B242" s="6" t="s">
        <v>252</v>
      </c>
      <c r="C242" s="6" t="s">
        <v>2600</v>
      </c>
      <c r="D242" s="6">
        <v>88</v>
      </c>
      <c r="E242" s="6">
        <v>30</v>
      </c>
      <c r="F242" s="6">
        <v>58</v>
      </c>
      <c r="G242" s="6">
        <v>0.34090909090909099</v>
      </c>
    </row>
    <row r="243" spans="1:7" x14ac:dyDescent="0.25">
      <c r="A243" s="6">
        <v>242</v>
      </c>
      <c r="B243" s="6" t="s">
        <v>1174</v>
      </c>
      <c r="C243" s="6" t="s">
        <v>1150</v>
      </c>
      <c r="D243" s="6">
        <v>315</v>
      </c>
      <c r="E243" s="6">
        <v>139</v>
      </c>
      <c r="F243" s="6">
        <v>176</v>
      </c>
      <c r="G243" s="6">
        <v>0.44126984126984098</v>
      </c>
    </row>
    <row r="244" spans="1:7" x14ac:dyDescent="0.25">
      <c r="A244" s="6">
        <v>243</v>
      </c>
      <c r="B244" s="6" t="s">
        <v>465</v>
      </c>
      <c r="C244" s="6" t="s">
        <v>2562</v>
      </c>
      <c r="D244" s="6">
        <v>211</v>
      </c>
      <c r="E244" s="6">
        <v>36</v>
      </c>
      <c r="F244" s="6">
        <v>175</v>
      </c>
      <c r="G244" s="6">
        <v>0.17061611374407601</v>
      </c>
    </row>
    <row r="245" spans="1:7" x14ac:dyDescent="0.25">
      <c r="A245" s="6">
        <v>244</v>
      </c>
      <c r="B245" s="6" t="s">
        <v>151</v>
      </c>
      <c r="C245" s="6" t="s">
        <v>1150</v>
      </c>
      <c r="D245" s="6">
        <v>274</v>
      </c>
      <c r="E245" s="6">
        <v>78</v>
      </c>
      <c r="F245" s="6">
        <v>196</v>
      </c>
      <c r="G245" s="6">
        <v>0.28467153284671498</v>
      </c>
    </row>
    <row r="246" spans="1:7" x14ac:dyDescent="0.25">
      <c r="A246" s="6">
        <v>245</v>
      </c>
      <c r="B246" s="6" t="s">
        <v>520</v>
      </c>
      <c r="C246" s="6" t="s">
        <v>2609</v>
      </c>
      <c r="D246" s="6">
        <v>186</v>
      </c>
      <c r="E246" s="6">
        <v>28</v>
      </c>
      <c r="F246" s="6">
        <v>158</v>
      </c>
      <c r="G246" s="6">
        <v>0.15053763440860199</v>
      </c>
    </row>
    <row r="247" spans="1:7" x14ac:dyDescent="0.25">
      <c r="A247" s="6">
        <v>246</v>
      </c>
      <c r="B247" s="6" t="s">
        <v>149</v>
      </c>
      <c r="C247" s="6" t="s">
        <v>1150</v>
      </c>
      <c r="D247" s="6">
        <v>296</v>
      </c>
      <c r="E247" s="6">
        <v>61</v>
      </c>
      <c r="F247" s="6">
        <v>235</v>
      </c>
      <c r="G247" s="6">
        <v>0.206081081081081</v>
      </c>
    </row>
    <row r="248" spans="1:7" x14ac:dyDescent="0.25">
      <c r="A248" s="6">
        <v>247</v>
      </c>
      <c r="B248" s="6" t="s">
        <v>993</v>
      </c>
      <c r="C248" s="6" t="s">
        <v>1150</v>
      </c>
      <c r="D248" s="6">
        <v>569</v>
      </c>
      <c r="E248" s="6">
        <v>80</v>
      </c>
      <c r="F248" s="6">
        <v>489</v>
      </c>
      <c r="G248" s="6">
        <v>0.14059753954305801</v>
      </c>
    </row>
    <row r="249" spans="1:7" x14ac:dyDescent="0.25">
      <c r="A249" s="6">
        <v>248</v>
      </c>
      <c r="B249" s="6" t="s">
        <v>391</v>
      </c>
      <c r="C249" s="6" t="s">
        <v>2618</v>
      </c>
      <c r="D249" s="6">
        <v>188</v>
      </c>
      <c r="E249" s="6">
        <v>56</v>
      </c>
      <c r="F249" s="6">
        <v>132</v>
      </c>
      <c r="G249" s="6">
        <v>0.29787234042553201</v>
      </c>
    </row>
    <row r="250" spans="1:7" x14ac:dyDescent="0.25">
      <c r="A250" s="6">
        <v>249</v>
      </c>
      <c r="B250" s="6" t="s">
        <v>794</v>
      </c>
      <c r="C250" s="6" t="s">
        <v>1150</v>
      </c>
      <c r="D250" s="6">
        <v>261</v>
      </c>
      <c r="E250" s="6">
        <v>43</v>
      </c>
      <c r="F250" s="6">
        <v>218</v>
      </c>
      <c r="G250" s="6">
        <v>0.16475095785440599</v>
      </c>
    </row>
    <row r="251" spans="1:7" x14ac:dyDescent="0.25">
      <c r="A251" s="6">
        <v>250</v>
      </c>
      <c r="B251" s="6" t="s">
        <v>880</v>
      </c>
      <c r="C251" s="6" t="s">
        <v>2646</v>
      </c>
      <c r="D251" s="6">
        <v>110</v>
      </c>
      <c r="E251" s="6">
        <v>22</v>
      </c>
      <c r="F251" s="6">
        <v>88</v>
      </c>
      <c r="G251" s="6">
        <v>0.2</v>
      </c>
    </row>
    <row r="252" spans="1:7" x14ac:dyDescent="0.25">
      <c r="A252" s="6">
        <v>251</v>
      </c>
      <c r="B252" s="6" t="s">
        <v>500</v>
      </c>
      <c r="C252" s="6" t="s">
        <v>2671</v>
      </c>
      <c r="D252" s="6">
        <v>224</v>
      </c>
      <c r="E252" s="6">
        <v>43</v>
      </c>
      <c r="F252" s="6">
        <v>181</v>
      </c>
      <c r="G252" s="6">
        <v>0.191964285714286</v>
      </c>
    </row>
    <row r="253" spans="1:7" x14ac:dyDescent="0.25">
      <c r="A253" s="6">
        <v>252</v>
      </c>
      <c r="B253" s="6" t="s">
        <v>381</v>
      </c>
      <c r="C253" s="6" t="s">
        <v>2611</v>
      </c>
      <c r="D253" s="6">
        <v>73</v>
      </c>
      <c r="E253" s="6">
        <v>17</v>
      </c>
      <c r="F253" s="6">
        <v>56</v>
      </c>
      <c r="G253" s="6">
        <v>0.232876712328767</v>
      </c>
    </row>
    <row r="254" spans="1:7" x14ac:dyDescent="0.25">
      <c r="A254" s="6">
        <v>253</v>
      </c>
      <c r="B254" s="6" t="s">
        <v>1199</v>
      </c>
      <c r="C254" s="6" t="s">
        <v>2546</v>
      </c>
      <c r="D254" s="6">
        <v>194</v>
      </c>
      <c r="E254" s="6">
        <v>28</v>
      </c>
      <c r="F254" s="6">
        <v>166</v>
      </c>
      <c r="G254" s="6">
        <v>0.14432989690721601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54"/>
  <sheetViews>
    <sheetView workbookViewId="0">
      <selection activeCell="G2" sqref="G2:G255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664</v>
      </c>
      <c r="C2" s="6" t="s">
        <v>1150</v>
      </c>
      <c r="D2" s="6">
        <v>339</v>
      </c>
      <c r="E2" s="6">
        <v>63</v>
      </c>
      <c r="F2" s="6">
        <v>276</v>
      </c>
      <c r="G2" s="6">
        <v>0.185840707964602</v>
      </c>
    </row>
    <row r="3" spans="1:7" x14ac:dyDescent="0.25">
      <c r="A3" s="6">
        <v>2</v>
      </c>
      <c r="B3" s="6" t="s">
        <v>15</v>
      </c>
      <c r="C3" s="6" t="s">
        <v>2548</v>
      </c>
      <c r="D3" s="6">
        <v>177</v>
      </c>
      <c r="E3" s="6">
        <v>53</v>
      </c>
      <c r="F3" s="6">
        <v>124</v>
      </c>
      <c r="G3" s="6">
        <v>0.29943502824858798</v>
      </c>
    </row>
    <row r="4" spans="1:7" x14ac:dyDescent="0.25">
      <c r="A4" s="6">
        <v>3</v>
      </c>
      <c r="B4" s="6" t="s">
        <v>955</v>
      </c>
      <c r="C4" s="6" t="s">
        <v>1150</v>
      </c>
      <c r="D4" s="6">
        <v>308</v>
      </c>
      <c r="E4" s="6">
        <v>72</v>
      </c>
      <c r="F4" s="6">
        <v>236</v>
      </c>
      <c r="G4" s="6">
        <v>0.23376623376623401</v>
      </c>
    </row>
    <row r="5" spans="1:7" x14ac:dyDescent="0.25">
      <c r="A5" s="6">
        <v>4</v>
      </c>
      <c r="B5" s="6" t="s">
        <v>1034</v>
      </c>
      <c r="C5" s="6" t="s">
        <v>2614</v>
      </c>
      <c r="D5" s="6">
        <v>164</v>
      </c>
      <c r="E5" s="6">
        <v>35</v>
      </c>
      <c r="F5" s="6">
        <v>129</v>
      </c>
      <c r="G5" s="6">
        <v>0.21341463414634099</v>
      </c>
    </row>
    <row r="6" spans="1:7" x14ac:dyDescent="0.25">
      <c r="A6" s="6">
        <v>5</v>
      </c>
      <c r="B6" s="6" t="s">
        <v>201</v>
      </c>
      <c r="C6" s="6" t="s">
        <v>1150</v>
      </c>
      <c r="D6" s="6">
        <v>276</v>
      </c>
      <c r="E6" s="6">
        <v>83</v>
      </c>
      <c r="F6" s="6">
        <v>193</v>
      </c>
      <c r="G6" s="6">
        <v>0.30072463768115898</v>
      </c>
    </row>
    <row r="7" spans="1:7" x14ac:dyDescent="0.25">
      <c r="A7" s="6">
        <v>6</v>
      </c>
      <c r="B7" s="6" t="s">
        <v>1006</v>
      </c>
      <c r="C7" s="6" t="s">
        <v>2548</v>
      </c>
      <c r="D7" s="6">
        <v>177</v>
      </c>
      <c r="E7" s="6">
        <v>48</v>
      </c>
      <c r="F7" s="6">
        <v>129</v>
      </c>
      <c r="G7" s="6">
        <v>0.27118644067796599</v>
      </c>
    </row>
    <row r="8" spans="1:7" x14ac:dyDescent="0.25">
      <c r="A8" s="6">
        <v>7</v>
      </c>
      <c r="B8" s="6" t="s">
        <v>636</v>
      </c>
      <c r="C8" s="6" t="s">
        <v>2582</v>
      </c>
      <c r="D8" s="6">
        <v>109</v>
      </c>
      <c r="E8" s="6">
        <v>19</v>
      </c>
      <c r="F8" s="6">
        <v>90</v>
      </c>
      <c r="G8" s="6">
        <v>0.17431192660550501</v>
      </c>
    </row>
    <row r="9" spans="1:7" x14ac:dyDescent="0.25">
      <c r="A9" s="6">
        <v>8</v>
      </c>
      <c r="B9" s="6" t="s">
        <v>569</v>
      </c>
      <c r="C9" s="6" t="s">
        <v>1150</v>
      </c>
      <c r="D9" s="6">
        <v>691</v>
      </c>
      <c r="E9" s="6">
        <v>148</v>
      </c>
      <c r="F9" s="6">
        <v>543</v>
      </c>
      <c r="G9" s="6">
        <v>0.21418234442836501</v>
      </c>
    </row>
    <row r="10" spans="1:7" x14ac:dyDescent="0.25">
      <c r="A10" s="6">
        <v>9</v>
      </c>
      <c r="B10" s="6" t="s">
        <v>1134</v>
      </c>
      <c r="C10" s="6" t="s">
        <v>2616</v>
      </c>
      <c r="D10" s="6">
        <v>220</v>
      </c>
      <c r="E10" s="6">
        <v>42</v>
      </c>
      <c r="F10" s="6">
        <v>178</v>
      </c>
      <c r="G10" s="6">
        <v>0.190909090909091</v>
      </c>
    </row>
    <row r="11" spans="1:7" x14ac:dyDescent="0.25">
      <c r="A11" s="6">
        <v>10</v>
      </c>
      <c r="B11" s="6" t="s">
        <v>11</v>
      </c>
      <c r="C11" s="6" t="s">
        <v>1150</v>
      </c>
      <c r="D11" s="6">
        <v>303</v>
      </c>
      <c r="E11" s="6">
        <v>65</v>
      </c>
      <c r="F11" s="6">
        <v>238</v>
      </c>
      <c r="G11" s="6">
        <v>0.21452145214521501</v>
      </c>
    </row>
    <row r="12" spans="1:7" x14ac:dyDescent="0.25">
      <c r="A12" s="6">
        <v>11</v>
      </c>
      <c r="B12" s="6" t="s">
        <v>73</v>
      </c>
      <c r="C12" s="6" t="s">
        <v>1150</v>
      </c>
      <c r="D12" s="6">
        <v>477</v>
      </c>
      <c r="E12" s="6">
        <v>97</v>
      </c>
      <c r="F12" s="6">
        <v>380</v>
      </c>
      <c r="G12" s="6">
        <v>0.20335429769391999</v>
      </c>
    </row>
    <row r="13" spans="1:7" x14ac:dyDescent="0.25">
      <c r="A13" s="6">
        <v>12</v>
      </c>
      <c r="B13" s="6" t="s">
        <v>312</v>
      </c>
      <c r="C13" s="6" t="s">
        <v>1150</v>
      </c>
      <c r="D13" s="6">
        <v>530</v>
      </c>
      <c r="E13" s="6">
        <v>114</v>
      </c>
      <c r="F13" s="6">
        <v>416</v>
      </c>
      <c r="G13" s="6">
        <v>0.21509433962264199</v>
      </c>
    </row>
    <row r="14" spans="1:7" x14ac:dyDescent="0.25">
      <c r="A14" s="6">
        <v>13</v>
      </c>
      <c r="B14" s="6" t="s">
        <v>675</v>
      </c>
      <c r="C14" s="6" t="s">
        <v>1150</v>
      </c>
      <c r="D14" s="6">
        <v>345</v>
      </c>
      <c r="E14" s="6">
        <v>59</v>
      </c>
      <c r="F14" s="6">
        <v>286</v>
      </c>
      <c r="G14" s="6">
        <v>0.17101449275362299</v>
      </c>
    </row>
    <row r="15" spans="1:7" x14ac:dyDescent="0.25">
      <c r="A15" s="6">
        <v>14</v>
      </c>
      <c r="B15" s="6" t="s">
        <v>1012</v>
      </c>
      <c r="C15" s="6" t="s">
        <v>1150</v>
      </c>
      <c r="D15" s="6">
        <v>406</v>
      </c>
      <c r="E15" s="6">
        <v>72</v>
      </c>
      <c r="F15" s="6">
        <v>334</v>
      </c>
      <c r="G15" s="6">
        <v>0.17733990147783299</v>
      </c>
    </row>
    <row r="16" spans="1:7" x14ac:dyDescent="0.25">
      <c r="A16" s="6">
        <v>15</v>
      </c>
      <c r="B16" s="6" t="s">
        <v>711</v>
      </c>
      <c r="C16" s="6" t="s">
        <v>1150</v>
      </c>
      <c r="D16" s="6">
        <v>281</v>
      </c>
      <c r="E16" s="6">
        <v>49</v>
      </c>
      <c r="F16" s="6">
        <v>232</v>
      </c>
      <c r="G16" s="6">
        <v>0.174377224199288</v>
      </c>
    </row>
    <row r="17" spans="1:7" x14ac:dyDescent="0.25">
      <c r="A17" s="6">
        <v>16</v>
      </c>
      <c r="B17" s="6" t="s">
        <v>1121</v>
      </c>
      <c r="C17" s="6" t="s">
        <v>2556</v>
      </c>
      <c r="D17" s="6">
        <v>116</v>
      </c>
      <c r="E17" s="6">
        <v>24</v>
      </c>
      <c r="F17" s="6">
        <v>92</v>
      </c>
      <c r="G17" s="6">
        <v>0.20689655172413801</v>
      </c>
    </row>
    <row r="18" spans="1:7" x14ac:dyDescent="0.25">
      <c r="A18" s="6">
        <v>17</v>
      </c>
      <c r="B18" s="6" t="s">
        <v>617</v>
      </c>
      <c r="C18" s="6" t="s">
        <v>1150</v>
      </c>
      <c r="D18" s="6">
        <v>412</v>
      </c>
      <c r="E18" s="6">
        <v>87</v>
      </c>
      <c r="F18" s="6">
        <v>325</v>
      </c>
      <c r="G18" s="6">
        <v>0.211165048543689</v>
      </c>
    </row>
    <row r="19" spans="1:7" x14ac:dyDescent="0.25">
      <c r="A19" s="6">
        <v>18</v>
      </c>
      <c r="B19" s="6" t="s">
        <v>66</v>
      </c>
      <c r="C19" s="6" t="s">
        <v>1150</v>
      </c>
      <c r="D19" s="6">
        <v>439</v>
      </c>
      <c r="E19" s="6">
        <v>111</v>
      </c>
      <c r="F19" s="6">
        <v>328</v>
      </c>
      <c r="G19" s="6">
        <v>0.25284738041002303</v>
      </c>
    </row>
    <row r="20" spans="1:7" x14ac:dyDescent="0.25">
      <c r="A20" s="6">
        <v>19</v>
      </c>
      <c r="B20" s="6" t="s">
        <v>298</v>
      </c>
      <c r="C20" s="6" t="s">
        <v>1150</v>
      </c>
      <c r="D20" s="6">
        <v>261</v>
      </c>
      <c r="E20" s="6">
        <v>44</v>
      </c>
      <c r="F20" s="6">
        <v>217</v>
      </c>
      <c r="G20" s="6">
        <v>0.16858237547892699</v>
      </c>
    </row>
    <row r="21" spans="1:7" x14ac:dyDescent="0.25">
      <c r="A21" s="6">
        <v>20</v>
      </c>
      <c r="B21" s="6" t="s">
        <v>191</v>
      </c>
      <c r="C21" s="6" t="s">
        <v>1150</v>
      </c>
      <c r="D21" s="6">
        <v>335</v>
      </c>
      <c r="E21" s="6">
        <v>61</v>
      </c>
      <c r="F21" s="6">
        <v>274</v>
      </c>
      <c r="G21" s="6">
        <v>0.18208955223880599</v>
      </c>
    </row>
    <row r="22" spans="1:7" x14ac:dyDescent="0.25">
      <c r="A22" s="6">
        <v>21</v>
      </c>
      <c r="B22" s="6" t="s">
        <v>1020</v>
      </c>
      <c r="C22" s="6" t="s">
        <v>2652</v>
      </c>
      <c r="D22" s="6">
        <v>191</v>
      </c>
      <c r="E22" s="6">
        <v>83</v>
      </c>
      <c r="F22" s="6">
        <v>108</v>
      </c>
      <c r="G22" s="6">
        <v>0.43455497382198999</v>
      </c>
    </row>
    <row r="23" spans="1:7" x14ac:dyDescent="0.25">
      <c r="A23" s="6">
        <v>22</v>
      </c>
      <c r="B23" s="6" t="s">
        <v>78</v>
      </c>
      <c r="C23" s="6" t="s">
        <v>2552</v>
      </c>
      <c r="D23" s="6">
        <v>69</v>
      </c>
      <c r="E23" s="6">
        <v>12</v>
      </c>
      <c r="F23" s="6">
        <v>57</v>
      </c>
      <c r="G23" s="6">
        <v>0.173913043478261</v>
      </c>
    </row>
    <row r="24" spans="1:7" x14ac:dyDescent="0.25">
      <c r="A24" s="6">
        <v>23</v>
      </c>
      <c r="B24" s="6" t="s">
        <v>423</v>
      </c>
      <c r="C24" s="6" t="s">
        <v>1150</v>
      </c>
      <c r="D24" s="6">
        <v>568</v>
      </c>
      <c r="E24" s="6">
        <v>79</v>
      </c>
      <c r="F24" s="6">
        <v>489</v>
      </c>
      <c r="G24" s="6">
        <v>0.139084507042254</v>
      </c>
    </row>
    <row r="25" spans="1:7" x14ac:dyDescent="0.25">
      <c r="A25" s="6">
        <v>24</v>
      </c>
      <c r="B25" s="6" t="s">
        <v>1235</v>
      </c>
      <c r="C25" s="6" t="s">
        <v>2645</v>
      </c>
      <c r="D25" s="6">
        <v>66</v>
      </c>
      <c r="E25" s="6">
        <v>17</v>
      </c>
      <c r="F25" s="6">
        <v>49</v>
      </c>
      <c r="G25" s="6">
        <v>0.25757575757575801</v>
      </c>
    </row>
    <row r="26" spans="1:7" x14ac:dyDescent="0.25">
      <c r="A26" s="6">
        <v>25</v>
      </c>
      <c r="B26" s="6" t="s">
        <v>393</v>
      </c>
      <c r="C26" s="6" t="s">
        <v>1150</v>
      </c>
      <c r="D26" s="6">
        <v>257</v>
      </c>
      <c r="E26" s="6">
        <v>54</v>
      </c>
      <c r="F26" s="6">
        <v>203</v>
      </c>
      <c r="G26" s="6">
        <v>0.21011673151751001</v>
      </c>
    </row>
    <row r="27" spans="1:7" x14ac:dyDescent="0.25">
      <c r="A27" s="6">
        <v>26</v>
      </c>
      <c r="B27" s="6" t="s">
        <v>504</v>
      </c>
      <c r="C27" s="6" t="s">
        <v>1150</v>
      </c>
      <c r="D27" s="6">
        <v>431</v>
      </c>
      <c r="E27" s="6">
        <v>97</v>
      </c>
      <c r="F27" s="6">
        <v>334</v>
      </c>
      <c r="G27" s="6">
        <v>0.22505800464037101</v>
      </c>
    </row>
    <row r="28" spans="1:7" x14ac:dyDescent="0.25">
      <c r="A28" s="6">
        <v>27</v>
      </c>
      <c r="B28" s="6" t="s">
        <v>1078</v>
      </c>
      <c r="C28" s="6" t="s">
        <v>2547</v>
      </c>
      <c r="D28" s="6">
        <v>254</v>
      </c>
      <c r="E28" s="6">
        <v>45</v>
      </c>
      <c r="F28" s="6">
        <v>209</v>
      </c>
      <c r="G28" s="6">
        <v>0.17716535433070901</v>
      </c>
    </row>
    <row r="29" spans="1:7" x14ac:dyDescent="0.25">
      <c r="A29" s="6">
        <v>28</v>
      </c>
      <c r="B29" s="6" t="s">
        <v>66</v>
      </c>
      <c r="C29" s="6" t="s">
        <v>1150</v>
      </c>
      <c r="D29" s="6">
        <v>439</v>
      </c>
      <c r="E29" s="6">
        <v>112</v>
      </c>
      <c r="F29" s="6">
        <v>327</v>
      </c>
      <c r="G29" s="6">
        <v>0.25512528473804102</v>
      </c>
    </row>
    <row r="30" spans="1:7" x14ac:dyDescent="0.25">
      <c r="A30" s="6">
        <v>29</v>
      </c>
      <c r="B30" s="6" t="s">
        <v>620</v>
      </c>
      <c r="C30" s="6" t="s">
        <v>1150</v>
      </c>
      <c r="D30" s="6">
        <v>580</v>
      </c>
      <c r="E30" s="6">
        <v>120</v>
      </c>
      <c r="F30" s="6">
        <v>460</v>
      </c>
      <c r="G30" s="6">
        <v>0.20689655172413801</v>
      </c>
    </row>
    <row r="31" spans="1:7" x14ac:dyDescent="0.25">
      <c r="A31" s="6">
        <v>30</v>
      </c>
      <c r="B31" s="6" t="s">
        <v>1128</v>
      </c>
      <c r="C31" s="6" t="s">
        <v>2579</v>
      </c>
      <c r="D31" s="6">
        <v>147</v>
      </c>
      <c r="E31" s="6">
        <v>35</v>
      </c>
      <c r="F31" s="6">
        <v>112</v>
      </c>
      <c r="G31" s="6">
        <v>0.238095238095238</v>
      </c>
    </row>
    <row r="32" spans="1:7" x14ac:dyDescent="0.25">
      <c r="A32" s="6">
        <v>31</v>
      </c>
      <c r="B32" s="6" t="s">
        <v>66</v>
      </c>
      <c r="C32" s="6" t="s">
        <v>1150</v>
      </c>
      <c r="D32" s="6">
        <v>439</v>
      </c>
      <c r="E32" s="6">
        <v>111</v>
      </c>
      <c r="F32" s="6">
        <v>328</v>
      </c>
      <c r="G32" s="6">
        <v>0.25284738041002303</v>
      </c>
    </row>
    <row r="33" spans="1:7" x14ac:dyDescent="0.25">
      <c r="A33" s="6">
        <v>32</v>
      </c>
      <c r="B33" s="6" t="s">
        <v>1077</v>
      </c>
      <c r="C33" s="6" t="s">
        <v>2589</v>
      </c>
      <c r="D33" s="6">
        <v>95</v>
      </c>
      <c r="E33" s="6">
        <v>27</v>
      </c>
      <c r="F33" s="6">
        <v>68</v>
      </c>
      <c r="G33" s="6">
        <v>0.28421052631578902</v>
      </c>
    </row>
    <row r="34" spans="1:7" x14ac:dyDescent="0.25">
      <c r="A34" s="6">
        <v>33</v>
      </c>
      <c r="B34" s="6" t="s">
        <v>1083</v>
      </c>
      <c r="C34" s="6" t="s">
        <v>1150</v>
      </c>
      <c r="D34" s="6">
        <v>260</v>
      </c>
      <c r="E34" s="6">
        <v>49</v>
      </c>
      <c r="F34" s="6">
        <v>211</v>
      </c>
      <c r="G34" s="6">
        <v>0.18846153846153799</v>
      </c>
    </row>
    <row r="35" spans="1:7" x14ac:dyDescent="0.25">
      <c r="A35" s="6">
        <v>34</v>
      </c>
      <c r="B35" s="6" t="s">
        <v>650</v>
      </c>
      <c r="C35" s="6" t="s">
        <v>2551</v>
      </c>
      <c r="D35" s="6">
        <v>103</v>
      </c>
      <c r="E35" s="6">
        <v>24</v>
      </c>
      <c r="F35" s="6">
        <v>79</v>
      </c>
      <c r="G35" s="6">
        <v>0.233009708737864</v>
      </c>
    </row>
    <row r="36" spans="1:7" x14ac:dyDescent="0.25">
      <c r="A36" s="6">
        <v>35</v>
      </c>
      <c r="B36" s="6" t="s">
        <v>761</v>
      </c>
      <c r="C36" s="6" t="s">
        <v>1150</v>
      </c>
      <c r="D36" s="6">
        <v>552</v>
      </c>
      <c r="E36" s="6">
        <v>140</v>
      </c>
      <c r="F36" s="6">
        <v>412</v>
      </c>
      <c r="G36" s="6">
        <v>0.25362318840579701</v>
      </c>
    </row>
    <row r="37" spans="1:7" x14ac:dyDescent="0.25">
      <c r="A37" s="6">
        <v>36</v>
      </c>
      <c r="B37" s="6" t="s">
        <v>853</v>
      </c>
      <c r="C37" s="6" t="s">
        <v>1150</v>
      </c>
      <c r="D37" s="6">
        <v>437</v>
      </c>
      <c r="E37" s="6">
        <v>103</v>
      </c>
      <c r="F37" s="6">
        <v>334</v>
      </c>
      <c r="G37" s="6">
        <v>0.23569794050343201</v>
      </c>
    </row>
    <row r="38" spans="1:7" x14ac:dyDescent="0.25">
      <c r="A38" s="6">
        <v>37</v>
      </c>
      <c r="B38" s="6" t="s">
        <v>528</v>
      </c>
      <c r="C38" s="6" t="s">
        <v>2573</v>
      </c>
      <c r="D38" s="6">
        <v>124</v>
      </c>
      <c r="E38" s="6">
        <v>25</v>
      </c>
      <c r="F38" s="6">
        <v>99</v>
      </c>
      <c r="G38" s="6">
        <v>0.20161290322580599</v>
      </c>
    </row>
    <row r="39" spans="1:7" x14ac:dyDescent="0.25">
      <c r="A39" s="6">
        <v>38</v>
      </c>
      <c r="B39" s="6" t="s">
        <v>697</v>
      </c>
      <c r="C39" s="6" t="s">
        <v>2555</v>
      </c>
      <c r="D39" s="6">
        <v>244</v>
      </c>
      <c r="E39" s="6">
        <v>68</v>
      </c>
      <c r="F39" s="6">
        <v>176</v>
      </c>
      <c r="G39" s="6">
        <v>0.27868852459016402</v>
      </c>
    </row>
    <row r="40" spans="1:7" x14ac:dyDescent="0.25">
      <c r="A40" s="6">
        <v>39</v>
      </c>
      <c r="B40" s="6" t="s">
        <v>475</v>
      </c>
      <c r="C40" s="6" t="s">
        <v>2584</v>
      </c>
      <c r="D40" s="6">
        <v>170</v>
      </c>
      <c r="E40" s="6">
        <v>37</v>
      </c>
      <c r="F40" s="6">
        <v>133</v>
      </c>
      <c r="G40" s="6">
        <v>0.217647058823529</v>
      </c>
    </row>
    <row r="41" spans="1:7" x14ac:dyDescent="0.25">
      <c r="A41" s="6">
        <v>40</v>
      </c>
      <c r="B41" s="6" t="s">
        <v>764</v>
      </c>
      <c r="C41" s="6" t="s">
        <v>1150</v>
      </c>
      <c r="D41" s="6">
        <v>351</v>
      </c>
      <c r="E41" s="6">
        <v>67</v>
      </c>
      <c r="F41" s="6">
        <v>284</v>
      </c>
      <c r="G41" s="6">
        <v>0.190883190883191</v>
      </c>
    </row>
    <row r="42" spans="1:7" x14ac:dyDescent="0.25">
      <c r="A42" s="6">
        <v>41</v>
      </c>
      <c r="B42" s="6" t="s">
        <v>638</v>
      </c>
      <c r="C42" s="6" t="s">
        <v>2663</v>
      </c>
      <c r="D42" s="6">
        <v>187</v>
      </c>
      <c r="E42" s="6">
        <v>37</v>
      </c>
      <c r="F42" s="6">
        <v>150</v>
      </c>
      <c r="G42" s="6">
        <v>0.19786096256684499</v>
      </c>
    </row>
    <row r="43" spans="1:7" x14ac:dyDescent="0.25">
      <c r="A43" s="6">
        <v>42</v>
      </c>
      <c r="B43" s="6" t="s">
        <v>12</v>
      </c>
      <c r="C43" s="6" t="s">
        <v>1150</v>
      </c>
      <c r="D43" s="6">
        <v>500</v>
      </c>
      <c r="E43" s="6">
        <v>97</v>
      </c>
      <c r="F43" s="6">
        <v>403</v>
      </c>
      <c r="G43" s="6">
        <v>0.19400000000000001</v>
      </c>
    </row>
    <row r="44" spans="1:7" x14ac:dyDescent="0.25">
      <c r="A44" s="6">
        <v>43</v>
      </c>
      <c r="B44" s="6" t="s">
        <v>1050</v>
      </c>
      <c r="C44" s="6" t="s">
        <v>1150</v>
      </c>
      <c r="D44" s="6">
        <v>339</v>
      </c>
      <c r="E44" s="6">
        <v>64</v>
      </c>
      <c r="F44" s="6">
        <v>275</v>
      </c>
      <c r="G44" s="6">
        <v>0.18879056047197601</v>
      </c>
    </row>
    <row r="45" spans="1:7" x14ac:dyDescent="0.25">
      <c r="A45" s="6">
        <v>44</v>
      </c>
      <c r="B45" s="6" t="s">
        <v>823</v>
      </c>
      <c r="C45" s="6" t="s">
        <v>1150</v>
      </c>
      <c r="D45" s="6">
        <v>278</v>
      </c>
      <c r="E45" s="6">
        <v>60</v>
      </c>
      <c r="F45" s="6">
        <v>218</v>
      </c>
      <c r="G45" s="6">
        <v>0.215827338129496</v>
      </c>
    </row>
    <row r="46" spans="1:7" x14ac:dyDescent="0.25">
      <c r="A46" s="6">
        <v>45</v>
      </c>
      <c r="B46" s="6" t="s">
        <v>728</v>
      </c>
      <c r="C46" s="6" t="s">
        <v>1150</v>
      </c>
      <c r="D46" s="6">
        <v>350</v>
      </c>
      <c r="E46" s="6">
        <v>98</v>
      </c>
      <c r="F46" s="6">
        <v>252</v>
      </c>
      <c r="G46" s="6">
        <v>0.28000000000000003</v>
      </c>
    </row>
    <row r="47" spans="1:7" x14ac:dyDescent="0.25">
      <c r="A47" s="6">
        <v>46</v>
      </c>
      <c r="B47" s="6" t="s">
        <v>145</v>
      </c>
      <c r="C47" s="6" t="s">
        <v>1150</v>
      </c>
      <c r="D47" s="6">
        <v>359</v>
      </c>
      <c r="E47" s="6">
        <v>66</v>
      </c>
      <c r="F47" s="6">
        <v>293</v>
      </c>
      <c r="G47" s="6">
        <v>0.183844011142061</v>
      </c>
    </row>
    <row r="48" spans="1:7" x14ac:dyDescent="0.25">
      <c r="A48" s="6">
        <v>47</v>
      </c>
      <c r="B48" s="6" t="s">
        <v>1039</v>
      </c>
      <c r="C48" s="6" t="s">
        <v>1150</v>
      </c>
      <c r="D48" s="6">
        <v>309</v>
      </c>
      <c r="E48" s="6">
        <v>60</v>
      </c>
      <c r="F48" s="6">
        <v>249</v>
      </c>
      <c r="G48" s="6">
        <v>0.19417475728155301</v>
      </c>
    </row>
    <row r="49" spans="1:7" x14ac:dyDescent="0.25">
      <c r="A49" s="6">
        <v>48</v>
      </c>
      <c r="B49" s="6" t="s">
        <v>415</v>
      </c>
      <c r="C49" s="6" t="s">
        <v>1150</v>
      </c>
      <c r="D49" s="6">
        <v>391</v>
      </c>
      <c r="E49" s="6">
        <v>94</v>
      </c>
      <c r="F49" s="6">
        <v>297</v>
      </c>
      <c r="G49" s="6">
        <v>0.24040920716112499</v>
      </c>
    </row>
    <row r="50" spans="1:7" x14ac:dyDescent="0.25">
      <c r="A50" s="6">
        <v>49</v>
      </c>
      <c r="B50" s="6" t="s">
        <v>140</v>
      </c>
      <c r="C50" s="6" t="s">
        <v>2551</v>
      </c>
      <c r="D50" s="6">
        <v>103</v>
      </c>
      <c r="E50" s="6">
        <v>12</v>
      </c>
      <c r="F50" s="6">
        <v>91</v>
      </c>
      <c r="G50" s="6">
        <v>0.116504854368932</v>
      </c>
    </row>
    <row r="51" spans="1:7" x14ac:dyDescent="0.25">
      <c r="A51" s="6">
        <v>50</v>
      </c>
      <c r="B51" s="6" t="s">
        <v>560</v>
      </c>
      <c r="C51" s="6" t="s">
        <v>1150</v>
      </c>
      <c r="D51" s="6">
        <v>280</v>
      </c>
      <c r="E51" s="6">
        <v>76</v>
      </c>
      <c r="F51" s="6">
        <v>204</v>
      </c>
      <c r="G51" s="6">
        <v>0.27142857142857102</v>
      </c>
    </row>
    <row r="52" spans="1:7" x14ac:dyDescent="0.25">
      <c r="A52" s="6">
        <v>51</v>
      </c>
      <c r="B52" s="6" t="s">
        <v>1095</v>
      </c>
      <c r="C52" s="6" t="s">
        <v>2633</v>
      </c>
      <c r="D52" s="6">
        <v>58</v>
      </c>
      <c r="E52" s="6">
        <v>10</v>
      </c>
      <c r="F52" s="6">
        <v>48</v>
      </c>
      <c r="G52" s="6">
        <v>0.17241379310344801</v>
      </c>
    </row>
    <row r="53" spans="1:7" x14ac:dyDescent="0.25">
      <c r="A53" s="6">
        <v>52</v>
      </c>
      <c r="B53" s="6" t="s">
        <v>721</v>
      </c>
      <c r="C53" s="6" t="s">
        <v>1150</v>
      </c>
      <c r="D53" s="6">
        <v>376</v>
      </c>
      <c r="E53" s="6">
        <v>78</v>
      </c>
      <c r="F53" s="6">
        <v>298</v>
      </c>
      <c r="G53" s="6">
        <v>0.20744680851063799</v>
      </c>
    </row>
    <row r="54" spans="1:7" x14ac:dyDescent="0.25">
      <c r="A54" s="6">
        <v>53</v>
      </c>
      <c r="B54" s="6" t="s">
        <v>1225</v>
      </c>
      <c r="C54" s="6" t="s">
        <v>1150</v>
      </c>
      <c r="D54" s="6">
        <v>578</v>
      </c>
      <c r="E54" s="6">
        <v>141</v>
      </c>
      <c r="F54" s="6">
        <v>437</v>
      </c>
      <c r="G54" s="6">
        <v>0.24394463667820099</v>
      </c>
    </row>
    <row r="55" spans="1:7" x14ac:dyDescent="0.25">
      <c r="A55" s="6">
        <v>54</v>
      </c>
      <c r="B55" s="6" t="s">
        <v>97</v>
      </c>
      <c r="C55" s="6" t="s">
        <v>1150</v>
      </c>
      <c r="D55" s="6">
        <v>368</v>
      </c>
      <c r="E55" s="6">
        <v>62</v>
      </c>
      <c r="F55" s="6">
        <v>306</v>
      </c>
      <c r="G55" s="6">
        <v>0.16847826086956499</v>
      </c>
    </row>
    <row r="56" spans="1:7" x14ac:dyDescent="0.25">
      <c r="A56" s="6">
        <v>55</v>
      </c>
      <c r="B56" s="6" t="s">
        <v>1010</v>
      </c>
      <c r="C56" s="6" t="s">
        <v>1150</v>
      </c>
      <c r="D56" s="6">
        <v>261</v>
      </c>
      <c r="E56" s="6">
        <v>50</v>
      </c>
      <c r="F56" s="6">
        <v>211</v>
      </c>
      <c r="G56" s="6">
        <v>0.19157088122605401</v>
      </c>
    </row>
    <row r="57" spans="1:7" x14ac:dyDescent="0.25">
      <c r="A57" s="6">
        <v>56</v>
      </c>
      <c r="B57" s="6" t="s">
        <v>443</v>
      </c>
      <c r="C57" s="6" t="s">
        <v>2600</v>
      </c>
      <c r="D57" s="6">
        <v>88</v>
      </c>
      <c r="E57" s="6">
        <v>16</v>
      </c>
      <c r="F57" s="6">
        <v>72</v>
      </c>
      <c r="G57" s="6">
        <v>0.18181818181818199</v>
      </c>
    </row>
    <row r="58" spans="1:7" x14ac:dyDescent="0.25">
      <c r="A58" s="6">
        <v>57</v>
      </c>
      <c r="B58" s="6" t="s">
        <v>945</v>
      </c>
      <c r="C58" s="6" t="s">
        <v>1150</v>
      </c>
      <c r="D58" s="6">
        <v>345</v>
      </c>
      <c r="E58" s="6">
        <v>55</v>
      </c>
      <c r="F58" s="6">
        <v>290</v>
      </c>
      <c r="G58" s="6">
        <v>0.15942028985507201</v>
      </c>
    </row>
    <row r="59" spans="1:7" x14ac:dyDescent="0.25">
      <c r="A59" s="6">
        <v>58</v>
      </c>
      <c r="B59" s="6" t="s">
        <v>893</v>
      </c>
      <c r="C59" s="6" t="s">
        <v>1150</v>
      </c>
      <c r="D59" s="6">
        <v>296</v>
      </c>
      <c r="E59" s="6">
        <v>58</v>
      </c>
      <c r="F59" s="6">
        <v>238</v>
      </c>
      <c r="G59" s="6">
        <v>0.195945945945946</v>
      </c>
    </row>
    <row r="60" spans="1:7" x14ac:dyDescent="0.25">
      <c r="A60" s="6">
        <v>59</v>
      </c>
      <c r="B60" s="6" t="s">
        <v>1088</v>
      </c>
      <c r="C60" s="6" t="s">
        <v>2544</v>
      </c>
      <c r="D60" s="6">
        <v>136</v>
      </c>
      <c r="E60" s="6">
        <v>22</v>
      </c>
      <c r="F60" s="6">
        <v>114</v>
      </c>
      <c r="G60" s="6">
        <v>0.161764705882353</v>
      </c>
    </row>
    <row r="61" spans="1:7" x14ac:dyDescent="0.25">
      <c r="A61" s="6">
        <v>60</v>
      </c>
      <c r="B61" s="6" t="s">
        <v>37</v>
      </c>
      <c r="C61" s="6" t="s">
        <v>1150</v>
      </c>
      <c r="D61" s="6">
        <v>350</v>
      </c>
      <c r="E61" s="6">
        <v>145</v>
      </c>
      <c r="F61" s="6">
        <v>205</v>
      </c>
      <c r="G61" s="6">
        <v>0.41428571428571398</v>
      </c>
    </row>
    <row r="62" spans="1:7" x14ac:dyDescent="0.25">
      <c r="A62" s="6">
        <v>61</v>
      </c>
      <c r="B62" s="6" t="s">
        <v>929</v>
      </c>
      <c r="C62" s="6" t="s">
        <v>2557</v>
      </c>
      <c r="D62" s="6">
        <v>137</v>
      </c>
      <c r="E62" s="6">
        <v>27</v>
      </c>
      <c r="F62" s="6">
        <v>110</v>
      </c>
      <c r="G62" s="6">
        <v>0.19708029197080301</v>
      </c>
    </row>
    <row r="63" spans="1:7" x14ac:dyDescent="0.25">
      <c r="A63" s="6">
        <v>62</v>
      </c>
      <c r="B63" s="6" t="s">
        <v>935</v>
      </c>
      <c r="C63" s="6" t="s">
        <v>1150</v>
      </c>
      <c r="D63" s="6">
        <v>305</v>
      </c>
      <c r="E63" s="6">
        <v>43</v>
      </c>
      <c r="F63" s="6">
        <v>262</v>
      </c>
      <c r="G63" s="6">
        <v>0.14098360655737699</v>
      </c>
    </row>
    <row r="64" spans="1:7" x14ac:dyDescent="0.25">
      <c r="A64" s="6">
        <v>63</v>
      </c>
      <c r="B64" s="6" t="s">
        <v>1213</v>
      </c>
      <c r="C64" s="6" t="s">
        <v>1150</v>
      </c>
      <c r="D64" s="6">
        <v>395</v>
      </c>
      <c r="E64" s="6">
        <v>68</v>
      </c>
      <c r="F64" s="6">
        <v>327</v>
      </c>
      <c r="G64" s="6">
        <v>0.17215189873417699</v>
      </c>
    </row>
    <row r="65" spans="1:7" x14ac:dyDescent="0.25">
      <c r="A65" s="6">
        <v>64</v>
      </c>
      <c r="B65" s="6" t="s">
        <v>484</v>
      </c>
      <c r="C65" s="6" t="s">
        <v>1150</v>
      </c>
      <c r="D65" s="6">
        <v>385</v>
      </c>
      <c r="E65" s="6">
        <v>51</v>
      </c>
      <c r="F65" s="6">
        <v>334</v>
      </c>
      <c r="G65" s="6">
        <v>0.13246753246753201</v>
      </c>
    </row>
    <row r="66" spans="1:7" x14ac:dyDescent="0.25">
      <c r="A66" s="6">
        <v>65</v>
      </c>
      <c r="B66" s="6" t="s">
        <v>835</v>
      </c>
      <c r="C66" s="6" t="s">
        <v>2651</v>
      </c>
      <c r="D66" s="6">
        <v>70</v>
      </c>
      <c r="E66" s="6">
        <v>21</v>
      </c>
      <c r="F66" s="6">
        <v>49</v>
      </c>
      <c r="G66" s="6">
        <v>0.3</v>
      </c>
    </row>
    <row r="67" spans="1:7" x14ac:dyDescent="0.25">
      <c r="A67" s="6">
        <v>66</v>
      </c>
      <c r="B67" s="6" t="s">
        <v>1005</v>
      </c>
      <c r="C67" s="6" t="s">
        <v>2603</v>
      </c>
      <c r="D67" s="6">
        <v>159</v>
      </c>
      <c r="E67" s="6">
        <v>28</v>
      </c>
      <c r="F67" s="6">
        <v>131</v>
      </c>
      <c r="G67" s="6">
        <v>0.17610062893081799</v>
      </c>
    </row>
    <row r="68" spans="1:7" x14ac:dyDescent="0.25">
      <c r="A68" s="6">
        <v>67</v>
      </c>
      <c r="B68" s="6" t="s">
        <v>355</v>
      </c>
      <c r="C68" s="6" t="s">
        <v>2560</v>
      </c>
      <c r="D68" s="6">
        <v>235</v>
      </c>
      <c r="E68" s="6">
        <v>43</v>
      </c>
      <c r="F68" s="6">
        <v>192</v>
      </c>
      <c r="G68" s="6">
        <v>0.182978723404255</v>
      </c>
    </row>
    <row r="69" spans="1:7" x14ac:dyDescent="0.25">
      <c r="A69" s="6">
        <v>68</v>
      </c>
      <c r="B69" s="6" t="s">
        <v>795</v>
      </c>
      <c r="C69" s="6" t="s">
        <v>1150</v>
      </c>
      <c r="D69" s="6">
        <v>603</v>
      </c>
      <c r="E69" s="6">
        <v>126</v>
      </c>
      <c r="F69" s="6">
        <v>477</v>
      </c>
      <c r="G69" s="6">
        <v>0.20895522388059701</v>
      </c>
    </row>
    <row r="70" spans="1:7" x14ac:dyDescent="0.25">
      <c r="A70" s="6">
        <v>69</v>
      </c>
      <c r="B70" s="6" t="s">
        <v>552</v>
      </c>
      <c r="C70" s="6" t="s">
        <v>2584</v>
      </c>
      <c r="D70" s="6">
        <v>170</v>
      </c>
      <c r="E70" s="6">
        <v>48</v>
      </c>
      <c r="F70" s="6">
        <v>122</v>
      </c>
      <c r="G70" s="6">
        <v>0.28235294117647097</v>
      </c>
    </row>
    <row r="71" spans="1:7" x14ac:dyDescent="0.25">
      <c r="A71" s="6">
        <v>70</v>
      </c>
      <c r="B71" s="6" t="s">
        <v>1133</v>
      </c>
      <c r="C71" s="6" t="s">
        <v>1150</v>
      </c>
      <c r="D71" s="6">
        <v>323</v>
      </c>
      <c r="E71" s="6">
        <v>45</v>
      </c>
      <c r="F71" s="6">
        <v>278</v>
      </c>
      <c r="G71" s="6">
        <v>0.13931888544891599</v>
      </c>
    </row>
    <row r="72" spans="1:7" x14ac:dyDescent="0.25">
      <c r="A72" s="6">
        <v>71</v>
      </c>
      <c r="B72" s="6" t="s">
        <v>735</v>
      </c>
      <c r="C72" s="6" t="s">
        <v>1150</v>
      </c>
      <c r="D72" s="6">
        <v>257</v>
      </c>
      <c r="E72" s="6">
        <v>54</v>
      </c>
      <c r="F72" s="6">
        <v>203</v>
      </c>
      <c r="G72" s="6">
        <v>0.21011673151751001</v>
      </c>
    </row>
    <row r="73" spans="1:7" x14ac:dyDescent="0.25">
      <c r="A73" s="6">
        <v>72</v>
      </c>
      <c r="B73" s="6" t="s">
        <v>731</v>
      </c>
      <c r="C73" s="6" t="s">
        <v>1150</v>
      </c>
      <c r="D73" s="6">
        <v>404</v>
      </c>
      <c r="E73" s="6">
        <v>88</v>
      </c>
      <c r="F73" s="6">
        <v>316</v>
      </c>
      <c r="G73" s="6">
        <v>0.21782178217821799</v>
      </c>
    </row>
    <row r="74" spans="1:7" x14ac:dyDescent="0.25">
      <c r="A74" s="6">
        <v>73</v>
      </c>
      <c r="B74" s="6" t="s">
        <v>693</v>
      </c>
      <c r="C74" s="6" t="s">
        <v>1150</v>
      </c>
      <c r="D74" s="6">
        <v>438</v>
      </c>
      <c r="E74" s="6">
        <v>81</v>
      </c>
      <c r="F74" s="6">
        <v>357</v>
      </c>
      <c r="G74" s="6">
        <v>0.184931506849315</v>
      </c>
    </row>
    <row r="75" spans="1:7" x14ac:dyDescent="0.25">
      <c r="A75" s="6">
        <v>74</v>
      </c>
      <c r="B75" s="6" t="s">
        <v>777</v>
      </c>
      <c r="C75" s="6" t="s">
        <v>2544</v>
      </c>
      <c r="D75" s="6">
        <v>136</v>
      </c>
      <c r="E75" s="6">
        <v>35</v>
      </c>
      <c r="F75" s="6">
        <v>101</v>
      </c>
      <c r="G75" s="6">
        <v>0.25735294117647101</v>
      </c>
    </row>
    <row r="76" spans="1:7" x14ac:dyDescent="0.25">
      <c r="A76" s="6">
        <v>75</v>
      </c>
      <c r="B76" s="6" t="s">
        <v>133</v>
      </c>
      <c r="C76" s="6" t="s">
        <v>1150</v>
      </c>
      <c r="D76" s="6">
        <v>271</v>
      </c>
      <c r="E76" s="6">
        <v>55</v>
      </c>
      <c r="F76" s="6">
        <v>216</v>
      </c>
      <c r="G76" s="6">
        <v>0.20295202952029501</v>
      </c>
    </row>
    <row r="77" spans="1:7" x14ac:dyDescent="0.25">
      <c r="A77" s="6">
        <v>76</v>
      </c>
      <c r="B77" s="6" t="s">
        <v>567</v>
      </c>
      <c r="C77" s="6" t="s">
        <v>2608</v>
      </c>
      <c r="D77" s="6">
        <v>133</v>
      </c>
      <c r="E77" s="6">
        <v>32</v>
      </c>
      <c r="F77" s="6">
        <v>101</v>
      </c>
      <c r="G77" s="6">
        <v>0.24060150375939801</v>
      </c>
    </row>
    <row r="78" spans="1:7" x14ac:dyDescent="0.25">
      <c r="A78" s="6">
        <v>77</v>
      </c>
      <c r="B78" s="6" t="s">
        <v>772</v>
      </c>
      <c r="C78" s="6" t="s">
        <v>1150</v>
      </c>
      <c r="D78" s="6">
        <v>691</v>
      </c>
      <c r="E78" s="6">
        <v>218</v>
      </c>
      <c r="F78" s="6">
        <v>473</v>
      </c>
      <c r="G78" s="6">
        <v>0.31548480463097001</v>
      </c>
    </row>
    <row r="79" spans="1:7" x14ac:dyDescent="0.25">
      <c r="A79" s="6">
        <v>78</v>
      </c>
      <c r="B79" s="6" t="s">
        <v>1168</v>
      </c>
      <c r="C79" s="6" t="s">
        <v>2594</v>
      </c>
      <c r="D79" s="6">
        <v>166</v>
      </c>
      <c r="E79" s="6">
        <v>27</v>
      </c>
      <c r="F79" s="6">
        <v>139</v>
      </c>
      <c r="G79" s="6">
        <v>0.16265060240963899</v>
      </c>
    </row>
    <row r="80" spans="1:7" x14ac:dyDescent="0.25">
      <c r="A80" s="6">
        <v>79</v>
      </c>
      <c r="B80" s="6" t="s">
        <v>1024</v>
      </c>
      <c r="C80" s="6" t="s">
        <v>1150</v>
      </c>
      <c r="D80" s="6">
        <v>394</v>
      </c>
      <c r="E80" s="6">
        <v>55</v>
      </c>
      <c r="F80" s="6">
        <v>339</v>
      </c>
      <c r="G80" s="6">
        <v>0.13959390862944199</v>
      </c>
    </row>
    <row r="81" spans="1:7" x14ac:dyDescent="0.25">
      <c r="A81" s="6">
        <v>80</v>
      </c>
      <c r="B81" s="6" t="s">
        <v>319</v>
      </c>
      <c r="C81" s="6" t="s">
        <v>2550</v>
      </c>
      <c r="D81" s="6">
        <v>207</v>
      </c>
      <c r="E81" s="6">
        <v>44</v>
      </c>
      <c r="F81" s="6">
        <v>163</v>
      </c>
      <c r="G81" s="6">
        <v>0.21256038647343001</v>
      </c>
    </row>
    <row r="82" spans="1:7" x14ac:dyDescent="0.25">
      <c r="A82" s="6">
        <v>81</v>
      </c>
      <c r="B82" s="6" t="s">
        <v>249</v>
      </c>
      <c r="C82" s="6" t="s">
        <v>1150</v>
      </c>
      <c r="D82" s="6">
        <v>475</v>
      </c>
      <c r="E82" s="6">
        <v>112</v>
      </c>
      <c r="F82" s="6">
        <v>363</v>
      </c>
      <c r="G82" s="6">
        <v>0.23578947368421099</v>
      </c>
    </row>
    <row r="83" spans="1:7" x14ac:dyDescent="0.25">
      <c r="A83" s="6">
        <v>82</v>
      </c>
      <c r="B83" s="6" t="s">
        <v>802</v>
      </c>
      <c r="C83" s="6" t="s">
        <v>1150</v>
      </c>
      <c r="D83" s="6">
        <v>286</v>
      </c>
      <c r="E83" s="6">
        <v>54</v>
      </c>
      <c r="F83" s="6">
        <v>232</v>
      </c>
      <c r="G83" s="6">
        <v>0.188811188811189</v>
      </c>
    </row>
    <row r="84" spans="1:7" x14ac:dyDescent="0.25">
      <c r="A84" s="6">
        <v>83</v>
      </c>
      <c r="B84" s="6" t="s">
        <v>589</v>
      </c>
      <c r="C84" s="6" t="s">
        <v>2584</v>
      </c>
      <c r="D84" s="6">
        <v>170</v>
      </c>
      <c r="E84" s="6">
        <v>41</v>
      </c>
      <c r="F84" s="6">
        <v>129</v>
      </c>
      <c r="G84" s="6">
        <v>0.24117647058823499</v>
      </c>
    </row>
    <row r="85" spans="1:7" x14ac:dyDescent="0.25">
      <c r="A85" s="6">
        <v>84</v>
      </c>
      <c r="B85" s="6" t="s">
        <v>253</v>
      </c>
      <c r="C85" s="6" t="s">
        <v>1150</v>
      </c>
      <c r="D85" s="6">
        <v>288</v>
      </c>
      <c r="E85" s="6">
        <v>66</v>
      </c>
      <c r="F85" s="6">
        <v>222</v>
      </c>
      <c r="G85" s="6">
        <v>0.22916666666666699</v>
      </c>
    </row>
    <row r="86" spans="1:7" x14ac:dyDescent="0.25">
      <c r="A86" s="6">
        <v>85</v>
      </c>
      <c r="B86" s="6" t="s">
        <v>760</v>
      </c>
      <c r="C86" s="6" t="s">
        <v>2587</v>
      </c>
      <c r="D86" s="6">
        <v>156</v>
      </c>
      <c r="E86" s="6">
        <v>26</v>
      </c>
      <c r="F86" s="6">
        <v>130</v>
      </c>
      <c r="G86" s="6">
        <v>0.16666666666666699</v>
      </c>
    </row>
    <row r="87" spans="1:7" x14ac:dyDescent="0.25">
      <c r="A87" s="6">
        <v>86</v>
      </c>
      <c r="B87" s="6" t="s">
        <v>480</v>
      </c>
      <c r="C87" s="6" t="s">
        <v>1150</v>
      </c>
      <c r="D87" s="6">
        <v>765</v>
      </c>
      <c r="E87" s="6">
        <v>231</v>
      </c>
      <c r="F87" s="6">
        <v>534</v>
      </c>
      <c r="G87" s="6">
        <v>0.30196078431372497</v>
      </c>
    </row>
    <row r="88" spans="1:7" x14ac:dyDescent="0.25">
      <c r="A88" s="6">
        <v>87</v>
      </c>
      <c r="B88" s="6" t="s">
        <v>294</v>
      </c>
      <c r="C88" s="6" t="s">
        <v>1150</v>
      </c>
      <c r="D88" s="6">
        <v>332</v>
      </c>
      <c r="E88" s="6">
        <v>86</v>
      </c>
      <c r="F88" s="6">
        <v>246</v>
      </c>
      <c r="G88" s="6">
        <v>0.25903614457831298</v>
      </c>
    </row>
    <row r="89" spans="1:7" x14ac:dyDescent="0.25">
      <c r="A89" s="6">
        <v>88</v>
      </c>
      <c r="B89" s="6" t="s">
        <v>451</v>
      </c>
      <c r="C89" s="6" t="s">
        <v>2574</v>
      </c>
      <c r="D89" s="6">
        <v>219</v>
      </c>
      <c r="E89" s="6">
        <v>44</v>
      </c>
      <c r="F89" s="6">
        <v>175</v>
      </c>
      <c r="G89" s="6">
        <v>0.20091324200913199</v>
      </c>
    </row>
    <row r="90" spans="1:7" x14ac:dyDescent="0.25">
      <c r="A90" s="6">
        <v>89</v>
      </c>
      <c r="B90" s="6" t="s">
        <v>786</v>
      </c>
      <c r="C90" s="6" t="s">
        <v>2563</v>
      </c>
      <c r="D90" s="6">
        <v>198</v>
      </c>
      <c r="E90" s="6">
        <v>41</v>
      </c>
      <c r="F90" s="6">
        <v>157</v>
      </c>
      <c r="G90" s="6">
        <v>0.20707070707070699</v>
      </c>
    </row>
    <row r="91" spans="1:7" x14ac:dyDescent="0.25">
      <c r="A91" s="6">
        <v>90</v>
      </c>
      <c r="B91" s="6" t="s">
        <v>600</v>
      </c>
      <c r="C91" s="6" t="s">
        <v>2563</v>
      </c>
      <c r="D91" s="6">
        <v>198</v>
      </c>
      <c r="E91" s="6">
        <v>44</v>
      </c>
      <c r="F91" s="6">
        <v>154</v>
      </c>
      <c r="G91" s="6">
        <v>0.22222222222222199</v>
      </c>
    </row>
    <row r="92" spans="1:7" x14ac:dyDescent="0.25">
      <c r="A92" s="6">
        <v>91</v>
      </c>
      <c r="B92" s="6" t="s">
        <v>379</v>
      </c>
      <c r="C92" s="6" t="s">
        <v>1150</v>
      </c>
      <c r="D92" s="6">
        <v>381</v>
      </c>
      <c r="E92" s="6">
        <v>86</v>
      </c>
      <c r="F92" s="6">
        <v>295</v>
      </c>
      <c r="G92" s="6">
        <v>0.225721784776903</v>
      </c>
    </row>
    <row r="93" spans="1:7" x14ac:dyDescent="0.25">
      <c r="A93" s="6">
        <v>92</v>
      </c>
      <c r="B93" s="6" t="s">
        <v>308</v>
      </c>
      <c r="C93" s="6" t="s">
        <v>2653</v>
      </c>
      <c r="D93" s="6">
        <v>152</v>
      </c>
      <c r="E93" s="6">
        <v>27</v>
      </c>
      <c r="F93" s="6">
        <v>125</v>
      </c>
      <c r="G93" s="6">
        <v>0.177631578947368</v>
      </c>
    </row>
    <row r="94" spans="1:7" x14ac:dyDescent="0.25">
      <c r="A94" s="6">
        <v>93</v>
      </c>
      <c r="B94" s="6" t="s">
        <v>881</v>
      </c>
      <c r="C94" s="6" t="s">
        <v>1150</v>
      </c>
      <c r="D94" s="6">
        <v>265</v>
      </c>
      <c r="E94" s="6">
        <v>65</v>
      </c>
      <c r="F94" s="6">
        <v>200</v>
      </c>
      <c r="G94" s="6">
        <v>0.245283018867925</v>
      </c>
    </row>
    <row r="95" spans="1:7" x14ac:dyDescent="0.25">
      <c r="A95" s="6">
        <v>94</v>
      </c>
      <c r="B95" s="6" t="s">
        <v>1042</v>
      </c>
      <c r="C95" s="6" t="s">
        <v>2612</v>
      </c>
      <c r="D95" s="6">
        <v>106</v>
      </c>
      <c r="E95" s="6">
        <v>16</v>
      </c>
      <c r="F95" s="6">
        <v>90</v>
      </c>
      <c r="G95" s="6">
        <v>0.15094339622641501</v>
      </c>
    </row>
    <row r="96" spans="1:7" x14ac:dyDescent="0.25">
      <c r="A96" s="6">
        <v>95</v>
      </c>
      <c r="B96" s="6" t="s">
        <v>323</v>
      </c>
      <c r="C96" s="6" t="s">
        <v>2584</v>
      </c>
      <c r="D96" s="6">
        <v>170</v>
      </c>
      <c r="E96" s="6">
        <v>44</v>
      </c>
      <c r="F96" s="6">
        <v>126</v>
      </c>
      <c r="G96" s="6">
        <v>0.25882352941176501</v>
      </c>
    </row>
    <row r="97" spans="1:7" x14ac:dyDescent="0.25">
      <c r="A97" s="6">
        <v>96</v>
      </c>
      <c r="B97" s="6" t="s">
        <v>320</v>
      </c>
      <c r="C97" s="6" t="s">
        <v>2689</v>
      </c>
      <c r="D97" s="6">
        <v>236</v>
      </c>
      <c r="E97" s="6">
        <v>84</v>
      </c>
      <c r="F97" s="6">
        <v>152</v>
      </c>
      <c r="G97" s="6">
        <v>0.355932203389831</v>
      </c>
    </row>
    <row r="98" spans="1:7" x14ac:dyDescent="0.25">
      <c r="A98" s="6">
        <v>97</v>
      </c>
      <c r="B98" s="6" t="s">
        <v>184</v>
      </c>
      <c r="C98" s="6" t="s">
        <v>1150</v>
      </c>
      <c r="D98" s="6">
        <v>568</v>
      </c>
      <c r="E98" s="6">
        <v>99</v>
      </c>
      <c r="F98" s="6">
        <v>469</v>
      </c>
      <c r="G98" s="6">
        <v>0.17429577464788701</v>
      </c>
    </row>
    <row r="99" spans="1:7" x14ac:dyDescent="0.25">
      <c r="A99" s="6">
        <v>98</v>
      </c>
      <c r="B99" s="6" t="s">
        <v>327</v>
      </c>
      <c r="C99" s="6" t="s">
        <v>2600</v>
      </c>
      <c r="D99" s="6">
        <v>88</v>
      </c>
      <c r="E99" s="6">
        <v>38</v>
      </c>
      <c r="F99" s="6">
        <v>50</v>
      </c>
      <c r="G99" s="6">
        <v>0.43181818181818199</v>
      </c>
    </row>
    <row r="100" spans="1:7" x14ac:dyDescent="0.25">
      <c r="A100" s="6">
        <v>99</v>
      </c>
      <c r="B100" s="6" t="s">
        <v>914</v>
      </c>
      <c r="C100" s="6" t="s">
        <v>2584</v>
      </c>
      <c r="D100" s="6">
        <v>170</v>
      </c>
      <c r="E100" s="6">
        <v>43</v>
      </c>
      <c r="F100" s="6">
        <v>127</v>
      </c>
      <c r="G100" s="6">
        <v>0.252941176470588</v>
      </c>
    </row>
    <row r="101" spans="1:7" x14ac:dyDescent="0.25">
      <c r="A101" s="6">
        <v>100</v>
      </c>
      <c r="B101" s="6" t="s">
        <v>1111</v>
      </c>
      <c r="C101" s="6" t="s">
        <v>1150</v>
      </c>
      <c r="D101" s="6">
        <v>691</v>
      </c>
      <c r="E101" s="6">
        <v>147</v>
      </c>
      <c r="F101" s="6">
        <v>544</v>
      </c>
      <c r="G101" s="6">
        <v>0.21273516642547</v>
      </c>
    </row>
    <row r="102" spans="1:7" x14ac:dyDescent="0.25">
      <c r="A102" s="6">
        <v>101</v>
      </c>
      <c r="B102" s="6" t="s">
        <v>522</v>
      </c>
      <c r="C102" s="6" t="s">
        <v>1150</v>
      </c>
      <c r="D102" s="6">
        <v>568</v>
      </c>
      <c r="E102" s="6">
        <v>78</v>
      </c>
      <c r="F102" s="6">
        <v>490</v>
      </c>
      <c r="G102" s="6">
        <v>0.13732394366197201</v>
      </c>
    </row>
    <row r="103" spans="1:7" x14ac:dyDescent="0.25">
      <c r="A103" s="6">
        <v>102</v>
      </c>
      <c r="B103" s="6" t="s">
        <v>185</v>
      </c>
      <c r="C103" s="6" t="s">
        <v>2545</v>
      </c>
      <c r="D103" s="6">
        <v>100</v>
      </c>
      <c r="E103" s="6">
        <v>15</v>
      </c>
      <c r="F103" s="6">
        <v>85</v>
      </c>
      <c r="G103" s="6">
        <v>0.15</v>
      </c>
    </row>
    <row r="104" spans="1:7" x14ac:dyDescent="0.25">
      <c r="A104" s="6">
        <v>103</v>
      </c>
      <c r="B104" s="6" t="s">
        <v>289</v>
      </c>
      <c r="C104" s="6" t="s">
        <v>1150</v>
      </c>
      <c r="D104" s="6">
        <v>301</v>
      </c>
      <c r="E104" s="6">
        <v>80</v>
      </c>
      <c r="F104" s="6">
        <v>221</v>
      </c>
      <c r="G104" s="6">
        <v>0.26578073089700999</v>
      </c>
    </row>
    <row r="105" spans="1:7" x14ac:dyDescent="0.25">
      <c r="A105" s="6">
        <v>104</v>
      </c>
      <c r="B105" s="6" t="s">
        <v>1198</v>
      </c>
      <c r="C105" s="6" t="s">
        <v>1150</v>
      </c>
      <c r="D105" s="6">
        <v>569</v>
      </c>
      <c r="E105" s="6">
        <v>79</v>
      </c>
      <c r="F105" s="6">
        <v>490</v>
      </c>
      <c r="G105" s="6">
        <v>0.13884007029876999</v>
      </c>
    </row>
    <row r="106" spans="1:7" x14ac:dyDescent="0.25">
      <c r="A106" s="6">
        <v>105</v>
      </c>
      <c r="B106" s="6" t="s">
        <v>179</v>
      </c>
      <c r="C106" s="6" t="s">
        <v>2621</v>
      </c>
      <c r="D106" s="6">
        <v>80</v>
      </c>
      <c r="E106" s="6">
        <v>18</v>
      </c>
      <c r="F106" s="6">
        <v>62</v>
      </c>
      <c r="G106" s="6">
        <v>0.22500000000000001</v>
      </c>
    </row>
    <row r="107" spans="1:7" x14ac:dyDescent="0.25">
      <c r="A107" s="6">
        <v>106</v>
      </c>
      <c r="B107" s="6" t="s">
        <v>438</v>
      </c>
      <c r="C107" s="6" t="s">
        <v>1150</v>
      </c>
      <c r="D107" s="6">
        <v>389</v>
      </c>
      <c r="E107" s="6">
        <v>65</v>
      </c>
      <c r="F107" s="6">
        <v>324</v>
      </c>
      <c r="G107" s="6">
        <v>0.167095115681234</v>
      </c>
    </row>
    <row r="108" spans="1:7" x14ac:dyDescent="0.25">
      <c r="A108" s="6">
        <v>107</v>
      </c>
      <c r="B108" s="6" t="s">
        <v>666</v>
      </c>
      <c r="C108" s="6" t="s">
        <v>1150</v>
      </c>
      <c r="D108" s="6">
        <v>267</v>
      </c>
      <c r="E108" s="6">
        <v>47</v>
      </c>
      <c r="F108" s="6">
        <v>220</v>
      </c>
      <c r="G108" s="6">
        <v>0.17602996254681599</v>
      </c>
    </row>
    <row r="109" spans="1:7" x14ac:dyDescent="0.25">
      <c r="A109" s="6">
        <v>108</v>
      </c>
      <c r="B109" s="6" t="s">
        <v>1241</v>
      </c>
      <c r="C109" s="6" t="s">
        <v>1150</v>
      </c>
      <c r="D109" s="6">
        <v>301</v>
      </c>
      <c r="E109" s="6">
        <v>79</v>
      </c>
      <c r="F109" s="6">
        <v>222</v>
      </c>
      <c r="G109" s="6">
        <v>0.26245847176079701</v>
      </c>
    </row>
    <row r="110" spans="1:7" x14ac:dyDescent="0.25">
      <c r="A110" s="6">
        <v>109</v>
      </c>
      <c r="B110" s="6" t="s">
        <v>61</v>
      </c>
      <c r="C110" s="6" t="s">
        <v>1150</v>
      </c>
      <c r="D110" s="6">
        <v>286</v>
      </c>
      <c r="E110" s="6">
        <v>77</v>
      </c>
      <c r="F110" s="6">
        <v>209</v>
      </c>
      <c r="G110" s="6">
        <v>0.269230769230769</v>
      </c>
    </row>
    <row r="111" spans="1:7" x14ac:dyDescent="0.25">
      <c r="A111" s="6">
        <v>110</v>
      </c>
      <c r="B111" s="6" t="s">
        <v>409</v>
      </c>
      <c r="C111" s="6" t="s">
        <v>2589</v>
      </c>
      <c r="D111" s="6">
        <v>95</v>
      </c>
      <c r="E111" s="6">
        <v>18</v>
      </c>
      <c r="F111" s="6">
        <v>77</v>
      </c>
      <c r="G111" s="6">
        <v>0.18947368421052599</v>
      </c>
    </row>
    <row r="112" spans="1:7" x14ac:dyDescent="0.25">
      <c r="A112" s="6">
        <v>111</v>
      </c>
      <c r="B112" s="6" t="s">
        <v>1203</v>
      </c>
      <c r="C112" s="6" t="s">
        <v>2629</v>
      </c>
      <c r="D112" s="6">
        <v>71</v>
      </c>
      <c r="E112" s="6">
        <v>24</v>
      </c>
      <c r="F112" s="6">
        <v>47</v>
      </c>
      <c r="G112" s="6">
        <v>0.338028169014085</v>
      </c>
    </row>
    <row r="113" spans="1:7" x14ac:dyDescent="0.25">
      <c r="A113" s="6">
        <v>112</v>
      </c>
      <c r="B113" s="6" t="s">
        <v>498</v>
      </c>
      <c r="C113" s="6" t="s">
        <v>1150</v>
      </c>
      <c r="D113" s="6">
        <v>618</v>
      </c>
      <c r="E113" s="6">
        <v>130</v>
      </c>
      <c r="F113" s="6">
        <v>488</v>
      </c>
      <c r="G113" s="6">
        <v>0.21035598705501601</v>
      </c>
    </row>
    <row r="114" spans="1:7" x14ac:dyDescent="0.25">
      <c r="A114" s="6">
        <v>113</v>
      </c>
      <c r="B114" s="6" t="s">
        <v>120</v>
      </c>
      <c r="C114" s="6" t="s">
        <v>1150</v>
      </c>
      <c r="D114" s="6">
        <v>516</v>
      </c>
      <c r="E114" s="6">
        <v>104</v>
      </c>
      <c r="F114" s="6">
        <v>412</v>
      </c>
      <c r="G114" s="6">
        <v>0.201550387596899</v>
      </c>
    </row>
    <row r="115" spans="1:7" x14ac:dyDescent="0.25">
      <c r="A115" s="6">
        <v>114</v>
      </c>
      <c r="B115" s="6" t="s">
        <v>75</v>
      </c>
      <c r="C115" s="6" t="s">
        <v>2600</v>
      </c>
      <c r="D115" s="6">
        <v>88</v>
      </c>
      <c r="E115" s="6">
        <v>15</v>
      </c>
      <c r="F115" s="6">
        <v>73</v>
      </c>
      <c r="G115" s="6">
        <v>0.170454545454545</v>
      </c>
    </row>
    <row r="116" spans="1:7" x14ac:dyDescent="0.25">
      <c r="A116" s="6">
        <v>115</v>
      </c>
      <c r="B116" s="6" t="s">
        <v>238</v>
      </c>
      <c r="C116" s="6" t="s">
        <v>1150</v>
      </c>
      <c r="D116" s="6">
        <v>319</v>
      </c>
      <c r="E116" s="6">
        <v>68</v>
      </c>
      <c r="F116" s="6">
        <v>251</v>
      </c>
      <c r="G116" s="6">
        <v>0.21316614420062699</v>
      </c>
    </row>
    <row r="117" spans="1:7" x14ac:dyDescent="0.25">
      <c r="A117" s="6">
        <v>116</v>
      </c>
      <c r="B117" s="6" t="s">
        <v>283</v>
      </c>
      <c r="C117" s="6" t="s">
        <v>2675</v>
      </c>
      <c r="D117" s="6">
        <v>62</v>
      </c>
      <c r="E117" s="6">
        <v>21</v>
      </c>
      <c r="F117" s="6">
        <v>41</v>
      </c>
      <c r="G117" s="6">
        <v>0.33870967741935498</v>
      </c>
    </row>
    <row r="118" spans="1:7" x14ac:dyDescent="0.25">
      <c r="A118" s="6">
        <v>117</v>
      </c>
      <c r="B118" s="6" t="s">
        <v>691</v>
      </c>
      <c r="C118" s="6" t="s">
        <v>2579</v>
      </c>
      <c r="D118" s="6">
        <v>147</v>
      </c>
      <c r="E118" s="6">
        <v>11</v>
      </c>
      <c r="F118" s="6">
        <v>136</v>
      </c>
      <c r="G118" s="6">
        <v>7.4829931972789102E-2</v>
      </c>
    </row>
    <row r="119" spans="1:7" x14ac:dyDescent="0.25">
      <c r="A119" s="6">
        <v>118</v>
      </c>
      <c r="B119" s="6" t="s">
        <v>841</v>
      </c>
      <c r="C119" s="6" t="s">
        <v>2563</v>
      </c>
      <c r="D119" s="6">
        <v>198</v>
      </c>
      <c r="E119" s="6">
        <v>44</v>
      </c>
      <c r="F119" s="6">
        <v>154</v>
      </c>
      <c r="G119" s="6">
        <v>0.22222222222222199</v>
      </c>
    </row>
    <row r="120" spans="1:7" x14ac:dyDescent="0.25">
      <c r="A120" s="6">
        <v>119</v>
      </c>
      <c r="B120" s="6" t="s">
        <v>1206</v>
      </c>
      <c r="C120" s="6" t="s">
        <v>1150</v>
      </c>
      <c r="D120" s="6">
        <v>315</v>
      </c>
      <c r="E120" s="6">
        <v>130</v>
      </c>
      <c r="F120" s="6">
        <v>185</v>
      </c>
      <c r="G120" s="6">
        <v>0.41269841269841301</v>
      </c>
    </row>
    <row r="121" spans="1:7" x14ac:dyDescent="0.25">
      <c r="A121" s="6">
        <v>120</v>
      </c>
      <c r="B121" s="6" t="s">
        <v>501</v>
      </c>
      <c r="C121" s="6" t="s">
        <v>1150</v>
      </c>
      <c r="D121" s="6">
        <v>267</v>
      </c>
      <c r="E121" s="6">
        <v>48</v>
      </c>
      <c r="F121" s="6">
        <v>219</v>
      </c>
      <c r="G121" s="6">
        <v>0.17977528089887601</v>
      </c>
    </row>
    <row r="122" spans="1:7" x14ac:dyDescent="0.25">
      <c r="A122" s="6">
        <v>121</v>
      </c>
      <c r="B122" s="6" t="s">
        <v>861</v>
      </c>
      <c r="C122" s="6" t="s">
        <v>2550</v>
      </c>
      <c r="D122" s="6">
        <v>207</v>
      </c>
      <c r="E122" s="6">
        <v>39</v>
      </c>
      <c r="F122" s="6">
        <v>168</v>
      </c>
      <c r="G122" s="6">
        <v>0.188405797101449</v>
      </c>
    </row>
    <row r="123" spans="1:7" x14ac:dyDescent="0.25">
      <c r="A123" s="6">
        <v>122</v>
      </c>
      <c r="B123" s="6" t="s">
        <v>406</v>
      </c>
      <c r="C123" s="6" t="s">
        <v>2549</v>
      </c>
      <c r="D123" s="6">
        <v>135</v>
      </c>
      <c r="E123" s="6">
        <v>34</v>
      </c>
      <c r="F123" s="6">
        <v>101</v>
      </c>
      <c r="G123" s="6">
        <v>0.25185185185185199</v>
      </c>
    </row>
    <row r="124" spans="1:7" x14ac:dyDescent="0.25">
      <c r="A124" s="6">
        <v>123</v>
      </c>
      <c r="B124" s="6" t="s">
        <v>386</v>
      </c>
      <c r="C124" s="6" t="s">
        <v>2628</v>
      </c>
      <c r="D124" s="6">
        <v>64</v>
      </c>
      <c r="E124" s="6">
        <v>8</v>
      </c>
      <c r="F124" s="6">
        <v>56</v>
      </c>
      <c r="G124" s="6">
        <v>0.125</v>
      </c>
    </row>
    <row r="125" spans="1:7" x14ac:dyDescent="0.25">
      <c r="A125" s="6">
        <v>124</v>
      </c>
      <c r="B125" s="6" t="s">
        <v>280</v>
      </c>
      <c r="C125" s="6" t="s">
        <v>1150</v>
      </c>
      <c r="D125" s="6">
        <v>473</v>
      </c>
      <c r="E125" s="6">
        <v>94</v>
      </c>
      <c r="F125" s="6">
        <v>379</v>
      </c>
      <c r="G125" s="6">
        <v>0.19873150105708201</v>
      </c>
    </row>
    <row r="126" spans="1:7" x14ac:dyDescent="0.25">
      <c r="A126" s="6">
        <v>125</v>
      </c>
      <c r="B126" s="6" t="s">
        <v>139</v>
      </c>
      <c r="C126" s="6" t="s">
        <v>2627</v>
      </c>
      <c r="D126" s="6">
        <v>228</v>
      </c>
      <c r="E126" s="6">
        <v>56</v>
      </c>
      <c r="F126" s="6">
        <v>172</v>
      </c>
      <c r="G126" s="6">
        <v>0.24561403508771901</v>
      </c>
    </row>
    <row r="127" spans="1:7" x14ac:dyDescent="0.25">
      <c r="A127" s="6">
        <v>126</v>
      </c>
      <c r="B127" s="6" t="s">
        <v>992</v>
      </c>
      <c r="C127" s="6" t="s">
        <v>1150</v>
      </c>
      <c r="D127" s="6">
        <v>290</v>
      </c>
      <c r="E127" s="6">
        <v>72</v>
      </c>
      <c r="F127" s="6">
        <v>218</v>
      </c>
      <c r="G127" s="6">
        <v>0.24827586206896601</v>
      </c>
    </row>
    <row r="128" spans="1:7" x14ac:dyDescent="0.25">
      <c r="A128" s="6">
        <v>127</v>
      </c>
      <c r="B128" s="6" t="s">
        <v>87</v>
      </c>
      <c r="C128" s="6" t="s">
        <v>1150</v>
      </c>
      <c r="D128" s="6">
        <v>330</v>
      </c>
      <c r="E128" s="6">
        <v>40</v>
      </c>
      <c r="F128" s="6">
        <v>290</v>
      </c>
      <c r="G128" s="6">
        <v>0.12121212121212099</v>
      </c>
    </row>
    <row r="129" spans="1:7" x14ac:dyDescent="0.25">
      <c r="A129" s="6">
        <v>128</v>
      </c>
      <c r="B129" s="6" t="s">
        <v>452</v>
      </c>
      <c r="C129" s="6" t="s">
        <v>2547</v>
      </c>
      <c r="D129" s="6">
        <v>254</v>
      </c>
      <c r="E129" s="6">
        <v>47</v>
      </c>
      <c r="F129" s="6">
        <v>207</v>
      </c>
      <c r="G129" s="6">
        <v>0.18503937007874</v>
      </c>
    </row>
    <row r="130" spans="1:7" x14ac:dyDescent="0.25">
      <c r="A130" s="6">
        <v>129</v>
      </c>
      <c r="B130" s="6" t="s">
        <v>1153</v>
      </c>
      <c r="C130" s="6" t="s">
        <v>2687</v>
      </c>
      <c r="D130" s="6">
        <v>157</v>
      </c>
      <c r="E130" s="6">
        <v>43</v>
      </c>
      <c r="F130" s="6">
        <v>114</v>
      </c>
      <c r="G130" s="6">
        <v>0.273885350318471</v>
      </c>
    </row>
    <row r="131" spans="1:7" x14ac:dyDescent="0.25">
      <c r="A131" s="6">
        <v>130</v>
      </c>
      <c r="B131" s="6" t="s">
        <v>302</v>
      </c>
      <c r="C131" s="6" t="s">
        <v>1150</v>
      </c>
      <c r="D131" s="6">
        <v>267</v>
      </c>
      <c r="E131" s="6">
        <v>52</v>
      </c>
      <c r="F131" s="6">
        <v>215</v>
      </c>
      <c r="G131" s="6">
        <v>0.194756554307116</v>
      </c>
    </row>
    <row r="132" spans="1:7" x14ac:dyDescent="0.25">
      <c r="A132" s="6">
        <v>131</v>
      </c>
      <c r="B132" s="6" t="s">
        <v>925</v>
      </c>
      <c r="C132" s="6" t="s">
        <v>2550</v>
      </c>
      <c r="D132" s="6">
        <v>207</v>
      </c>
      <c r="E132" s="6">
        <v>54</v>
      </c>
      <c r="F132" s="6">
        <v>153</v>
      </c>
      <c r="G132" s="6">
        <v>0.26086956521739102</v>
      </c>
    </row>
    <row r="133" spans="1:7" x14ac:dyDescent="0.25">
      <c r="A133" s="6">
        <v>132</v>
      </c>
      <c r="B133" s="6" t="s">
        <v>1215</v>
      </c>
      <c r="C133" s="6" t="s">
        <v>1150</v>
      </c>
      <c r="D133" s="6">
        <v>345</v>
      </c>
      <c r="E133" s="6">
        <v>75</v>
      </c>
      <c r="F133" s="6">
        <v>270</v>
      </c>
      <c r="G133" s="6">
        <v>0.217391304347826</v>
      </c>
    </row>
    <row r="134" spans="1:7" x14ac:dyDescent="0.25">
      <c r="A134" s="6">
        <v>133</v>
      </c>
      <c r="B134" s="6" t="s">
        <v>1068</v>
      </c>
      <c r="C134" s="6" t="s">
        <v>2583</v>
      </c>
      <c r="D134" s="6">
        <v>178</v>
      </c>
      <c r="E134" s="6">
        <v>31</v>
      </c>
      <c r="F134" s="6">
        <v>147</v>
      </c>
      <c r="G134" s="6">
        <v>0.174157303370787</v>
      </c>
    </row>
    <row r="135" spans="1:7" x14ac:dyDescent="0.25">
      <c r="A135" s="6">
        <v>134</v>
      </c>
      <c r="B135" s="6" t="s">
        <v>696</v>
      </c>
      <c r="C135" s="6" t="s">
        <v>2612</v>
      </c>
      <c r="D135" s="6">
        <v>106</v>
      </c>
      <c r="E135" s="6">
        <v>17</v>
      </c>
      <c r="F135" s="6">
        <v>89</v>
      </c>
      <c r="G135" s="6">
        <v>0.160377358490566</v>
      </c>
    </row>
    <row r="136" spans="1:7" x14ac:dyDescent="0.25">
      <c r="A136" s="6">
        <v>135</v>
      </c>
      <c r="B136" s="6" t="s">
        <v>107</v>
      </c>
      <c r="C136" s="6" t="s">
        <v>2550</v>
      </c>
      <c r="D136" s="6">
        <v>207</v>
      </c>
      <c r="E136" s="6">
        <v>64</v>
      </c>
      <c r="F136" s="6">
        <v>143</v>
      </c>
      <c r="G136" s="6">
        <v>0.30917874396135298</v>
      </c>
    </row>
    <row r="137" spans="1:7" x14ac:dyDescent="0.25">
      <c r="A137" s="6">
        <v>136</v>
      </c>
      <c r="B137" s="6" t="s">
        <v>1179</v>
      </c>
      <c r="C137" s="6" t="s">
        <v>1150</v>
      </c>
      <c r="D137" s="6">
        <v>332</v>
      </c>
      <c r="E137" s="6">
        <v>64</v>
      </c>
      <c r="F137" s="6">
        <v>268</v>
      </c>
      <c r="G137" s="6">
        <v>0.19277108433734899</v>
      </c>
    </row>
    <row r="138" spans="1:7" x14ac:dyDescent="0.25">
      <c r="A138" s="6">
        <v>137</v>
      </c>
      <c r="B138" s="6" t="s">
        <v>781</v>
      </c>
      <c r="C138" s="6" t="s">
        <v>1150</v>
      </c>
      <c r="D138" s="6">
        <v>333</v>
      </c>
      <c r="E138" s="6">
        <v>100</v>
      </c>
      <c r="F138" s="6">
        <v>233</v>
      </c>
      <c r="G138" s="6">
        <v>0.30030030030030003</v>
      </c>
    </row>
    <row r="139" spans="1:7" x14ac:dyDescent="0.25">
      <c r="A139" s="6">
        <v>138</v>
      </c>
      <c r="B139" s="6" t="s">
        <v>837</v>
      </c>
      <c r="C139" s="6" t="s">
        <v>2580</v>
      </c>
      <c r="D139" s="6">
        <v>130</v>
      </c>
      <c r="E139" s="6">
        <v>20</v>
      </c>
      <c r="F139" s="6">
        <v>110</v>
      </c>
      <c r="G139" s="6">
        <v>0.15384615384615399</v>
      </c>
    </row>
    <row r="140" spans="1:7" x14ac:dyDescent="0.25">
      <c r="A140" s="6">
        <v>139</v>
      </c>
      <c r="B140" s="6" t="s">
        <v>1142</v>
      </c>
      <c r="C140" s="6" t="s">
        <v>1150</v>
      </c>
      <c r="D140" s="6">
        <v>421</v>
      </c>
      <c r="E140" s="6">
        <v>71</v>
      </c>
      <c r="F140" s="6">
        <v>350</v>
      </c>
      <c r="G140" s="6">
        <v>0.16864608076009499</v>
      </c>
    </row>
    <row r="141" spans="1:7" x14ac:dyDescent="0.25">
      <c r="A141" s="6">
        <v>140</v>
      </c>
      <c r="B141" s="6" t="s">
        <v>829</v>
      </c>
      <c r="C141" s="6" t="s">
        <v>1150</v>
      </c>
      <c r="D141" s="6">
        <v>418</v>
      </c>
      <c r="E141" s="6">
        <v>89</v>
      </c>
      <c r="F141" s="6">
        <v>329</v>
      </c>
      <c r="G141" s="6">
        <v>0.21291866028708101</v>
      </c>
    </row>
    <row r="142" spans="1:7" x14ac:dyDescent="0.25">
      <c r="A142" s="6">
        <v>141</v>
      </c>
      <c r="B142" s="6" t="s">
        <v>995</v>
      </c>
      <c r="C142" s="6" t="s">
        <v>1150</v>
      </c>
      <c r="D142" s="6">
        <v>568</v>
      </c>
      <c r="E142" s="6">
        <v>77</v>
      </c>
      <c r="F142" s="6">
        <v>491</v>
      </c>
      <c r="G142" s="6">
        <v>0.13556338028168999</v>
      </c>
    </row>
    <row r="143" spans="1:7" x14ac:dyDescent="0.25">
      <c r="A143" s="6">
        <v>142</v>
      </c>
      <c r="B143" s="6" t="s">
        <v>964</v>
      </c>
      <c r="C143" s="6" t="s">
        <v>1150</v>
      </c>
      <c r="D143" s="6">
        <v>367</v>
      </c>
      <c r="E143" s="6">
        <v>75</v>
      </c>
      <c r="F143" s="6">
        <v>292</v>
      </c>
      <c r="G143" s="6">
        <v>0.20435967302452299</v>
      </c>
    </row>
    <row r="144" spans="1:7" x14ac:dyDescent="0.25">
      <c r="A144" s="6">
        <v>143</v>
      </c>
      <c r="B144" s="6" t="s">
        <v>118</v>
      </c>
      <c r="C144" s="6" t="s">
        <v>1150</v>
      </c>
      <c r="D144" s="6">
        <v>382</v>
      </c>
      <c r="E144" s="6">
        <v>123</v>
      </c>
      <c r="F144" s="6">
        <v>259</v>
      </c>
      <c r="G144" s="6">
        <v>0.321989528795811</v>
      </c>
    </row>
    <row r="145" spans="1:7" x14ac:dyDescent="0.25">
      <c r="A145" s="6">
        <v>144</v>
      </c>
      <c r="B145" s="6" t="s">
        <v>1137</v>
      </c>
      <c r="C145" s="6" t="s">
        <v>1150</v>
      </c>
      <c r="D145" s="6">
        <v>377</v>
      </c>
      <c r="E145" s="6">
        <v>69</v>
      </c>
      <c r="F145" s="6">
        <v>308</v>
      </c>
      <c r="G145" s="6">
        <v>0.18302387267904499</v>
      </c>
    </row>
    <row r="146" spans="1:7" x14ac:dyDescent="0.25">
      <c r="A146" s="6">
        <v>145</v>
      </c>
      <c r="B146" s="6" t="s">
        <v>940</v>
      </c>
      <c r="C146" s="6" t="s">
        <v>1150</v>
      </c>
      <c r="D146" s="6">
        <v>665</v>
      </c>
      <c r="E146" s="6">
        <v>103</v>
      </c>
      <c r="F146" s="6">
        <v>562</v>
      </c>
      <c r="G146" s="6">
        <v>0.15488721804511299</v>
      </c>
    </row>
    <row r="147" spans="1:7" x14ac:dyDescent="0.25">
      <c r="A147" s="6">
        <v>146</v>
      </c>
      <c r="B147" s="6" t="s">
        <v>399</v>
      </c>
      <c r="C147" s="6" t="s">
        <v>2648</v>
      </c>
      <c r="D147" s="6">
        <v>87</v>
      </c>
      <c r="E147" s="6">
        <v>24</v>
      </c>
      <c r="F147" s="6">
        <v>63</v>
      </c>
      <c r="G147" s="6">
        <v>0.27586206896551702</v>
      </c>
    </row>
    <row r="148" spans="1:7" x14ac:dyDescent="0.25">
      <c r="A148" s="6">
        <v>147</v>
      </c>
      <c r="B148" s="6" t="s">
        <v>337</v>
      </c>
      <c r="C148" s="6" t="s">
        <v>2620</v>
      </c>
      <c r="D148" s="6">
        <v>24</v>
      </c>
      <c r="E148" s="6">
        <v>7</v>
      </c>
      <c r="F148" s="6">
        <v>17</v>
      </c>
      <c r="G148" s="6">
        <v>0.29166666666666702</v>
      </c>
    </row>
    <row r="149" spans="1:7" x14ac:dyDescent="0.25">
      <c r="A149" s="6">
        <v>148</v>
      </c>
      <c r="B149" s="6" t="s">
        <v>267</v>
      </c>
      <c r="C149" s="6" t="s">
        <v>2548</v>
      </c>
      <c r="D149" s="6">
        <v>177</v>
      </c>
      <c r="E149" s="6">
        <v>52</v>
      </c>
      <c r="F149" s="6">
        <v>125</v>
      </c>
      <c r="G149" s="6">
        <v>0.29378531073446301</v>
      </c>
    </row>
    <row r="150" spans="1:7" x14ac:dyDescent="0.25">
      <c r="A150" s="6">
        <v>149</v>
      </c>
      <c r="B150" s="6" t="s">
        <v>414</v>
      </c>
      <c r="C150" s="6" t="s">
        <v>2572</v>
      </c>
      <c r="D150" s="6">
        <v>119</v>
      </c>
      <c r="E150" s="6">
        <v>15</v>
      </c>
      <c r="F150" s="6">
        <v>104</v>
      </c>
      <c r="G150" s="6">
        <v>0.126050420168067</v>
      </c>
    </row>
    <row r="151" spans="1:7" x14ac:dyDescent="0.25">
      <c r="A151" s="6">
        <v>150</v>
      </c>
      <c r="B151" s="6" t="s">
        <v>278</v>
      </c>
      <c r="C151" s="6" t="s">
        <v>2567</v>
      </c>
      <c r="D151" s="6">
        <v>239</v>
      </c>
      <c r="E151" s="6">
        <v>37</v>
      </c>
      <c r="F151" s="6">
        <v>202</v>
      </c>
      <c r="G151" s="6">
        <v>0.15481171548117201</v>
      </c>
    </row>
    <row r="152" spans="1:7" x14ac:dyDescent="0.25">
      <c r="A152" s="6">
        <v>151</v>
      </c>
      <c r="B152" s="6" t="s">
        <v>739</v>
      </c>
      <c r="C152" s="6" t="s">
        <v>1150</v>
      </c>
      <c r="D152" s="6">
        <v>516</v>
      </c>
      <c r="E152" s="6">
        <v>106</v>
      </c>
      <c r="F152" s="6">
        <v>410</v>
      </c>
      <c r="G152" s="6">
        <v>0.20542635658914701</v>
      </c>
    </row>
    <row r="153" spans="1:7" x14ac:dyDescent="0.25">
      <c r="A153" s="6">
        <v>152</v>
      </c>
      <c r="B153" s="6" t="s">
        <v>407</v>
      </c>
      <c r="C153" s="6" t="s">
        <v>1150</v>
      </c>
      <c r="D153" s="6">
        <v>821</v>
      </c>
      <c r="E153" s="6">
        <v>155</v>
      </c>
      <c r="F153" s="6">
        <v>666</v>
      </c>
      <c r="G153" s="6">
        <v>0.18879415347137599</v>
      </c>
    </row>
    <row r="154" spans="1:7" x14ac:dyDescent="0.25">
      <c r="A154" s="6">
        <v>153</v>
      </c>
      <c r="B154" s="6" t="s">
        <v>511</v>
      </c>
      <c r="C154" s="6" t="s">
        <v>1150</v>
      </c>
      <c r="D154" s="6">
        <v>260</v>
      </c>
      <c r="E154" s="6">
        <v>55</v>
      </c>
      <c r="F154" s="6">
        <v>205</v>
      </c>
      <c r="G154" s="6">
        <v>0.21153846153846201</v>
      </c>
    </row>
    <row r="155" spans="1:7" x14ac:dyDescent="0.25">
      <c r="A155" s="6">
        <v>154</v>
      </c>
      <c r="B155" s="6" t="s">
        <v>741</v>
      </c>
      <c r="C155" s="6" t="s">
        <v>1150</v>
      </c>
      <c r="D155" s="6">
        <v>432</v>
      </c>
      <c r="E155" s="6">
        <v>99</v>
      </c>
      <c r="F155" s="6">
        <v>333</v>
      </c>
      <c r="G155" s="6">
        <v>0.22916666666666699</v>
      </c>
    </row>
    <row r="156" spans="1:7" x14ac:dyDescent="0.25">
      <c r="A156" s="6">
        <v>155</v>
      </c>
      <c r="B156" s="6" t="s">
        <v>1094</v>
      </c>
      <c r="C156" s="6" t="s">
        <v>1150</v>
      </c>
      <c r="D156" s="6">
        <v>481</v>
      </c>
      <c r="E156" s="6">
        <v>76</v>
      </c>
      <c r="F156" s="6">
        <v>405</v>
      </c>
      <c r="G156" s="6">
        <v>0.15800415800415801</v>
      </c>
    </row>
    <row r="157" spans="1:7" x14ac:dyDescent="0.25">
      <c r="A157" s="6">
        <v>156</v>
      </c>
      <c r="B157" s="6" t="s">
        <v>357</v>
      </c>
      <c r="C157" s="6" t="s">
        <v>2673</v>
      </c>
      <c r="D157" s="6">
        <v>120</v>
      </c>
      <c r="E157" s="6">
        <v>26</v>
      </c>
      <c r="F157" s="6">
        <v>94</v>
      </c>
      <c r="G157" s="6">
        <v>0.21666666666666701</v>
      </c>
    </row>
    <row r="158" spans="1:7" x14ac:dyDescent="0.25">
      <c r="A158" s="6">
        <v>157</v>
      </c>
      <c r="B158" s="6" t="s">
        <v>1081</v>
      </c>
      <c r="C158" s="6" t="s">
        <v>2638</v>
      </c>
      <c r="D158" s="6">
        <v>190</v>
      </c>
      <c r="E158" s="6">
        <v>22</v>
      </c>
      <c r="F158" s="6">
        <v>168</v>
      </c>
      <c r="G158" s="6">
        <v>0.115789473684211</v>
      </c>
    </row>
    <row r="159" spans="1:7" x14ac:dyDescent="0.25">
      <c r="A159" s="6">
        <v>158</v>
      </c>
      <c r="B159" s="6" t="s">
        <v>774</v>
      </c>
      <c r="C159" s="6" t="s">
        <v>1150</v>
      </c>
      <c r="D159" s="6">
        <v>439</v>
      </c>
      <c r="E159" s="6">
        <v>109</v>
      </c>
      <c r="F159" s="6">
        <v>330</v>
      </c>
      <c r="G159" s="6">
        <v>0.248291571753986</v>
      </c>
    </row>
    <row r="160" spans="1:7" x14ac:dyDescent="0.25">
      <c r="A160" s="6">
        <v>159</v>
      </c>
      <c r="B160" s="6" t="s">
        <v>1032</v>
      </c>
      <c r="C160" s="6" t="s">
        <v>2547</v>
      </c>
      <c r="D160" s="6">
        <v>254</v>
      </c>
      <c r="E160" s="6">
        <v>58</v>
      </c>
      <c r="F160" s="6">
        <v>196</v>
      </c>
      <c r="G160" s="6">
        <v>0.22834645669291301</v>
      </c>
    </row>
    <row r="161" spans="1:7" x14ac:dyDescent="0.25">
      <c r="A161" s="6">
        <v>160</v>
      </c>
      <c r="B161" s="6" t="s">
        <v>876</v>
      </c>
      <c r="C161" s="6" t="s">
        <v>2687</v>
      </c>
      <c r="D161" s="6">
        <v>157</v>
      </c>
      <c r="E161" s="6">
        <v>37</v>
      </c>
      <c r="F161" s="6">
        <v>120</v>
      </c>
      <c r="G161" s="6">
        <v>0.23566878980891701</v>
      </c>
    </row>
    <row r="162" spans="1:7" x14ac:dyDescent="0.25">
      <c r="A162" s="6">
        <v>161</v>
      </c>
      <c r="B162" s="6" t="s">
        <v>1057</v>
      </c>
      <c r="C162" s="6" t="s">
        <v>2550</v>
      </c>
      <c r="D162" s="6">
        <v>207</v>
      </c>
      <c r="E162" s="6">
        <v>40</v>
      </c>
      <c r="F162" s="6">
        <v>167</v>
      </c>
      <c r="G162" s="6">
        <v>0.19323671497584499</v>
      </c>
    </row>
    <row r="163" spans="1:7" x14ac:dyDescent="0.25">
      <c r="A163" s="6">
        <v>162</v>
      </c>
      <c r="B163" s="6" t="s">
        <v>473</v>
      </c>
      <c r="C163" s="6" t="s">
        <v>1150</v>
      </c>
      <c r="D163" s="6">
        <v>508</v>
      </c>
      <c r="E163" s="6">
        <v>161</v>
      </c>
      <c r="F163" s="6">
        <v>347</v>
      </c>
      <c r="G163" s="6">
        <v>0.31692913385826799</v>
      </c>
    </row>
    <row r="164" spans="1:7" x14ac:dyDescent="0.25">
      <c r="A164" s="6">
        <v>163</v>
      </c>
      <c r="B164" s="6" t="s">
        <v>361</v>
      </c>
      <c r="C164" s="6" t="s">
        <v>2563</v>
      </c>
      <c r="D164" s="6">
        <v>198</v>
      </c>
      <c r="E164" s="6">
        <v>53</v>
      </c>
      <c r="F164" s="6">
        <v>145</v>
      </c>
      <c r="G164" s="6">
        <v>0.26767676767676801</v>
      </c>
    </row>
    <row r="165" spans="1:7" x14ac:dyDescent="0.25">
      <c r="A165" s="6">
        <v>164</v>
      </c>
      <c r="B165" s="6" t="s">
        <v>225</v>
      </c>
      <c r="C165" s="6" t="s">
        <v>1150</v>
      </c>
      <c r="D165" s="6">
        <v>268</v>
      </c>
      <c r="E165" s="6">
        <v>80</v>
      </c>
      <c r="F165" s="6">
        <v>188</v>
      </c>
      <c r="G165" s="6">
        <v>0.29850746268656703</v>
      </c>
    </row>
    <row r="166" spans="1:7" x14ac:dyDescent="0.25">
      <c r="A166" s="6">
        <v>165</v>
      </c>
      <c r="B166" s="6" t="s">
        <v>63</v>
      </c>
      <c r="C166" s="6" t="s">
        <v>2567</v>
      </c>
      <c r="D166" s="6">
        <v>239</v>
      </c>
      <c r="E166" s="6">
        <v>61</v>
      </c>
      <c r="F166" s="6">
        <v>178</v>
      </c>
      <c r="G166" s="6">
        <v>0.255230125523013</v>
      </c>
    </row>
    <row r="167" spans="1:7" x14ac:dyDescent="0.25">
      <c r="A167" s="6">
        <v>166</v>
      </c>
      <c r="B167" s="6" t="s">
        <v>367</v>
      </c>
      <c r="C167" s="6" t="s">
        <v>2601</v>
      </c>
      <c r="D167" s="6">
        <v>92</v>
      </c>
      <c r="E167" s="6">
        <v>24</v>
      </c>
      <c r="F167" s="6">
        <v>68</v>
      </c>
      <c r="G167" s="6">
        <v>0.26086956521739102</v>
      </c>
    </row>
    <row r="168" spans="1:7" x14ac:dyDescent="0.25">
      <c r="A168" s="6">
        <v>167</v>
      </c>
      <c r="B168" s="6" t="s">
        <v>464</v>
      </c>
      <c r="C168" s="6" t="s">
        <v>1150</v>
      </c>
      <c r="D168" s="6">
        <v>443</v>
      </c>
      <c r="E168" s="6">
        <v>123</v>
      </c>
      <c r="F168" s="6">
        <v>320</v>
      </c>
      <c r="G168" s="6">
        <v>0.27765237020316003</v>
      </c>
    </row>
    <row r="169" spans="1:7" x14ac:dyDescent="0.25">
      <c r="A169" s="6">
        <v>168</v>
      </c>
      <c r="B169" s="6" t="s">
        <v>36</v>
      </c>
      <c r="C169" s="6" t="s">
        <v>1150</v>
      </c>
      <c r="D169" s="6">
        <v>400</v>
      </c>
      <c r="E169" s="6">
        <v>67</v>
      </c>
      <c r="F169" s="6">
        <v>333</v>
      </c>
      <c r="G169" s="6">
        <v>0.16750000000000001</v>
      </c>
    </row>
    <row r="170" spans="1:7" x14ac:dyDescent="0.25">
      <c r="A170" s="6">
        <v>169</v>
      </c>
      <c r="B170" s="6" t="s">
        <v>85</v>
      </c>
      <c r="C170" s="6" t="s">
        <v>1150</v>
      </c>
      <c r="D170" s="6">
        <v>327</v>
      </c>
      <c r="E170" s="6">
        <v>55</v>
      </c>
      <c r="F170" s="6">
        <v>272</v>
      </c>
      <c r="G170" s="6">
        <v>0.168195718654434</v>
      </c>
    </row>
    <row r="171" spans="1:7" x14ac:dyDescent="0.25">
      <c r="A171" s="6">
        <v>170</v>
      </c>
      <c r="B171" s="6" t="s">
        <v>780</v>
      </c>
      <c r="C171" s="6" t="s">
        <v>1150</v>
      </c>
      <c r="D171" s="6">
        <v>349</v>
      </c>
      <c r="E171" s="6">
        <v>59</v>
      </c>
      <c r="F171" s="6">
        <v>290</v>
      </c>
      <c r="G171" s="6">
        <v>0.16905444126074501</v>
      </c>
    </row>
    <row r="172" spans="1:7" x14ac:dyDescent="0.25">
      <c r="A172" s="6">
        <v>171</v>
      </c>
      <c r="B172" s="6" t="s">
        <v>947</v>
      </c>
      <c r="C172" s="6" t="s">
        <v>1150</v>
      </c>
      <c r="D172" s="6">
        <v>375</v>
      </c>
      <c r="E172" s="6">
        <v>70</v>
      </c>
      <c r="F172" s="6">
        <v>305</v>
      </c>
      <c r="G172" s="6">
        <v>0.18666666666666701</v>
      </c>
    </row>
    <row r="173" spans="1:7" x14ac:dyDescent="0.25">
      <c r="A173" s="6">
        <v>172</v>
      </c>
      <c r="B173" s="6" t="s">
        <v>467</v>
      </c>
      <c r="C173" s="6" t="s">
        <v>1150</v>
      </c>
      <c r="D173" s="6">
        <v>310</v>
      </c>
      <c r="E173" s="6">
        <v>45</v>
      </c>
      <c r="F173" s="6">
        <v>265</v>
      </c>
      <c r="G173" s="6">
        <v>0.14516129032258099</v>
      </c>
    </row>
    <row r="174" spans="1:7" x14ac:dyDescent="0.25">
      <c r="A174" s="6">
        <v>173</v>
      </c>
      <c r="B174" s="6" t="s">
        <v>42</v>
      </c>
      <c r="C174" s="6" t="s">
        <v>1150</v>
      </c>
      <c r="D174" s="6">
        <v>350</v>
      </c>
      <c r="E174" s="6">
        <v>147</v>
      </c>
      <c r="F174" s="6">
        <v>203</v>
      </c>
      <c r="G174" s="6">
        <v>0.42</v>
      </c>
    </row>
    <row r="175" spans="1:7" x14ac:dyDescent="0.25">
      <c r="A175" s="6">
        <v>174</v>
      </c>
      <c r="B175" s="6" t="s">
        <v>153</v>
      </c>
      <c r="C175" s="6" t="s">
        <v>2616</v>
      </c>
      <c r="D175" s="6">
        <v>220</v>
      </c>
      <c r="E175" s="6">
        <v>42</v>
      </c>
      <c r="F175" s="6">
        <v>178</v>
      </c>
      <c r="G175" s="6">
        <v>0.190909090909091</v>
      </c>
    </row>
    <row r="176" spans="1:7" x14ac:dyDescent="0.25">
      <c r="A176" s="6">
        <v>175</v>
      </c>
      <c r="B176" s="6" t="s">
        <v>329</v>
      </c>
      <c r="C176" s="6" t="s">
        <v>1150</v>
      </c>
      <c r="D176" s="6">
        <v>666</v>
      </c>
      <c r="E176" s="6">
        <v>150</v>
      </c>
      <c r="F176" s="6">
        <v>516</v>
      </c>
      <c r="G176" s="6">
        <v>0.22522522522522501</v>
      </c>
    </row>
    <row r="177" spans="1:7" x14ac:dyDescent="0.25">
      <c r="A177" s="6">
        <v>176</v>
      </c>
      <c r="B177" s="6" t="s">
        <v>1173</v>
      </c>
      <c r="C177" s="6" t="s">
        <v>1150</v>
      </c>
      <c r="D177" s="6">
        <v>420</v>
      </c>
      <c r="E177" s="6">
        <v>97</v>
      </c>
      <c r="F177" s="6">
        <v>323</v>
      </c>
      <c r="G177" s="6">
        <v>0.23095238095238099</v>
      </c>
    </row>
    <row r="178" spans="1:7" x14ac:dyDescent="0.25">
      <c r="A178" s="6">
        <v>177</v>
      </c>
      <c r="B178" s="6" t="s">
        <v>523</v>
      </c>
      <c r="C178" s="6" t="s">
        <v>2551</v>
      </c>
      <c r="D178" s="6">
        <v>103</v>
      </c>
      <c r="E178" s="6">
        <v>31</v>
      </c>
      <c r="F178" s="6">
        <v>72</v>
      </c>
      <c r="G178" s="6">
        <v>0.30097087378640802</v>
      </c>
    </row>
    <row r="179" spans="1:7" x14ac:dyDescent="0.25">
      <c r="A179" s="6">
        <v>178</v>
      </c>
      <c r="B179" s="6" t="s">
        <v>777</v>
      </c>
      <c r="C179" s="6" t="s">
        <v>2544</v>
      </c>
      <c r="D179" s="6">
        <v>136</v>
      </c>
      <c r="E179" s="6">
        <v>35</v>
      </c>
      <c r="F179" s="6">
        <v>101</v>
      </c>
      <c r="G179" s="6">
        <v>0.25735294117647101</v>
      </c>
    </row>
    <row r="180" spans="1:7" x14ac:dyDescent="0.25">
      <c r="A180" s="6">
        <v>179</v>
      </c>
      <c r="B180" s="6" t="s">
        <v>472</v>
      </c>
      <c r="C180" s="6" t="s">
        <v>2602</v>
      </c>
      <c r="D180" s="6">
        <v>129</v>
      </c>
      <c r="E180" s="6">
        <v>25</v>
      </c>
      <c r="F180" s="6">
        <v>104</v>
      </c>
      <c r="G180" s="6">
        <v>0.193798449612403</v>
      </c>
    </row>
    <row r="181" spans="1:7" x14ac:dyDescent="0.25">
      <c r="A181" s="6">
        <v>180</v>
      </c>
      <c r="B181" s="6" t="s">
        <v>110</v>
      </c>
      <c r="C181" s="6" t="s">
        <v>1150</v>
      </c>
      <c r="D181" s="6">
        <v>516</v>
      </c>
      <c r="E181" s="6">
        <v>104</v>
      </c>
      <c r="F181" s="6">
        <v>412</v>
      </c>
      <c r="G181" s="6">
        <v>0.201550387596899</v>
      </c>
    </row>
    <row r="182" spans="1:7" x14ac:dyDescent="0.25">
      <c r="A182" s="6">
        <v>181</v>
      </c>
      <c r="B182" s="6" t="s">
        <v>742</v>
      </c>
      <c r="C182" s="6" t="s">
        <v>1150</v>
      </c>
      <c r="D182" s="6">
        <v>413</v>
      </c>
      <c r="E182" s="6">
        <v>85</v>
      </c>
      <c r="F182" s="6">
        <v>328</v>
      </c>
      <c r="G182" s="6">
        <v>0.20581113801452799</v>
      </c>
    </row>
    <row r="183" spans="1:7" x14ac:dyDescent="0.25">
      <c r="A183" s="6">
        <v>182</v>
      </c>
      <c r="B183" s="6" t="s">
        <v>68</v>
      </c>
      <c r="C183" s="6" t="s">
        <v>1150</v>
      </c>
      <c r="D183" s="6">
        <v>417</v>
      </c>
      <c r="E183" s="6">
        <v>86</v>
      </c>
      <c r="F183" s="6">
        <v>331</v>
      </c>
      <c r="G183" s="6">
        <v>0.206235011990408</v>
      </c>
    </row>
    <row r="184" spans="1:7" x14ac:dyDescent="0.25">
      <c r="A184" s="6">
        <v>183</v>
      </c>
      <c r="B184" s="6" t="s">
        <v>392</v>
      </c>
      <c r="C184" s="6" t="s">
        <v>1150</v>
      </c>
      <c r="D184" s="6">
        <v>578</v>
      </c>
      <c r="E184" s="6">
        <v>100</v>
      </c>
      <c r="F184" s="6">
        <v>478</v>
      </c>
      <c r="G184" s="6">
        <v>0.173010380622837</v>
      </c>
    </row>
    <row r="185" spans="1:7" x14ac:dyDescent="0.25">
      <c r="A185" s="6">
        <v>184</v>
      </c>
      <c r="B185" s="6" t="s">
        <v>403</v>
      </c>
      <c r="C185" s="6" t="s">
        <v>2640</v>
      </c>
      <c r="D185" s="6">
        <v>229</v>
      </c>
      <c r="E185" s="6">
        <v>53</v>
      </c>
      <c r="F185" s="6">
        <v>176</v>
      </c>
      <c r="G185" s="6">
        <v>0.23144104803493501</v>
      </c>
    </row>
    <row r="186" spans="1:7" x14ac:dyDescent="0.25">
      <c r="A186" s="6">
        <v>185</v>
      </c>
      <c r="B186" s="6" t="s">
        <v>890</v>
      </c>
      <c r="C186" s="6" t="s">
        <v>1150</v>
      </c>
      <c r="D186" s="6">
        <v>503</v>
      </c>
      <c r="E186" s="6">
        <v>135</v>
      </c>
      <c r="F186" s="6">
        <v>368</v>
      </c>
      <c r="G186" s="6">
        <v>0.26838966202783299</v>
      </c>
    </row>
    <row r="187" spans="1:7" x14ac:dyDescent="0.25">
      <c r="A187" s="6">
        <v>186</v>
      </c>
      <c r="B187" s="6" t="s">
        <v>1080</v>
      </c>
      <c r="C187" s="6" t="s">
        <v>2550</v>
      </c>
      <c r="D187" s="6">
        <v>207</v>
      </c>
      <c r="E187" s="6">
        <v>45</v>
      </c>
      <c r="F187" s="6">
        <v>162</v>
      </c>
      <c r="G187" s="6">
        <v>0.217391304347826</v>
      </c>
    </row>
    <row r="188" spans="1:7" x14ac:dyDescent="0.25">
      <c r="A188" s="6">
        <v>187</v>
      </c>
      <c r="B188" s="6" t="s">
        <v>1132</v>
      </c>
      <c r="C188" s="6" t="s">
        <v>1150</v>
      </c>
      <c r="D188" s="6">
        <v>387</v>
      </c>
      <c r="E188" s="6">
        <v>87</v>
      </c>
      <c r="F188" s="6">
        <v>300</v>
      </c>
      <c r="G188" s="6">
        <v>0.224806201550388</v>
      </c>
    </row>
    <row r="189" spans="1:7" x14ac:dyDescent="0.25">
      <c r="A189" s="6">
        <v>188</v>
      </c>
      <c r="B189" s="6" t="s">
        <v>872</v>
      </c>
      <c r="C189" s="6" t="s">
        <v>2550</v>
      </c>
      <c r="D189" s="6">
        <v>207</v>
      </c>
      <c r="E189" s="6">
        <v>49</v>
      </c>
      <c r="F189" s="6">
        <v>158</v>
      </c>
      <c r="G189" s="6">
        <v>0.23671497584541101</v>
      </c>
    </row>
    <row r="190" spans="1:7" x14ac:dyDescent="0.25">
      <c r="A190" s="6">
        <v>189</v>
      </c>
      <c r="B190" s="6" t="s">
        <v>1118</v>
      </c>
      <c r="C190" s="6" t="s">
        <v>2568</v>
      </c>
      <c r="D190" s="6">
        <v>158</v>
      </c>
      <c r="E190" s="6">
        <v>34</v>
      </c>
      <c r="F190" s="6">
        <v>124</v>
      </c>
      <c r="G190" s="6">
        <v>0.215189873417722</v>
      </c>
    </row>
    <row r="191" spans="1:7" x14ac:dyDescent="0.25">
      <c r="A191" s="6">
        <v>190</v>
      </c>
      <c r="B191" s="6" t="s">
        <v>462</v>
      </c>
      <c r="C191" s="6" t="s">
        <v>2557</v>
      </c>
      <c r="D191" s="6">
        <v>137</v>
      </c>
      <c r="E191" s="6">
        <v>33</v>
      </c>
      <c r="F191" s="6">
        <v>104</v>
      </c>
      <c r="G191" s="6">
        <v>0.240875912408759</v>
      </c>
    </row>
    <row r="192" spans="1:7" x14ac:dyDescent="0.25">
      <c r="A192" s="6">
        <v>191</v>
      </c>
      <c r="B192" s="6" t="s">
        <v>186</v>
      </c>
      <c r="C192" s="6" t="s">
        <v>2583</v>
      </c>
      <c r="D192" s="6">
        <v>178</v>
      </c>
      <c r="E192" s="6">
        <v>31</v>
      </c>
      <c r="F192" s="6">
        <v>147</v>
      </c>
      <c r="G192" s="6">
        <v>0.174157303370787</v>
      </c>
    </row>
    <row r="193" spans="1:7" x14ac:dyDescent="0.25">
      <c r="A193" s="6">
        <v>192</v>
      </c>
      <c r="B193" s="6" t="s">
        <v>519</v>
      </c>
      <c r="C193" s="6" t="s">
        <v>2572</v>
      </c>
      <c r="D193" s="6">
        <v>119</v>
      </c>
      <c r="E193" s="6">
        <v>23</v>
      </c>
      <c r="F193" s="6">
        <v>96</v>
      </c>
      <c r="G193" s="6">
        <v>0.19327731092437</v>
      </c>
    </row>
    <row r="194" spans="1:7" x14ac:dyDescent="0.25">
      <c r="A194" s="6">
        <v>193</v>
      </c>
      <c r="B194" s="6" t="s">
        <v>737</v>
      </c>
      <c r="C194" s="6" t="s">
        <v>2560</v>
      </c>
      <c r="D194" s="6">
        <v>235</v>
      </c>
      <c r="E194" s="6">
        <v>54</v>
      </c>
      <c r="F194" s="6">
        <v>181</v>
      </c>
      <c r="G194" s="6">
        <v>0.229787234042553</v>
      </c>
    </row>
    <row r="195" spans="1:7" x14ac:dyDescent="0.25">
      <c r="A195" s="6">
        <v>194</v>
      </c>
      <c r="B195" s="6" t="s">
        <v>1097</v>
      </c>
      <c r="C195" s="6" t="s">
        <v>1150</v>
      </c>
      <c r="D195" s="6">
        <v>312</v>
      </c>
      <c r="E195" s="6">
        <v>61</v>
      </c>
      <c r="F195" s="6">
        <v>251</v>
      </c>
      <c r="G195" s="6">
        <v>0.19551282051282101</v>
      </c>
    </row>
    <row r="196" spans="1:7" x14ac:dyDescent="0.25">
      <c r="A196" s="6">
        <v>195</v>
      </c>
      <c r="B196" s="6" t="s">
        <v>503</v>
      </c>
      <c r="C196" s="6" t="s">
        <v>1150</v>
      </c>
      <c r="D196" s="6">
        <v>290</v>
      </c>
      <c r="E196" s="6">
        <v>64</v>
      </c>
      <c r="F196" s="6">
        <v>226</v>
      </c>
      <c r="G196" s="6">
        <v>0.22068965517241401</v>
      </c>
    </row>
    <row r="197" spans="1:7" x14ac:dyDescent="0.25">
      <c r="A197" s="6">
        <v>196</v>
      </c>
      <c r="B197" s="6" t="s">
        <v>729</v>
      </c>
      <c r="C197" s="6" t="s">
        <v>2563</v>
      </c>
      <c r="D197" s="6">
        <v>198</v>
      </c>
      <c r="E197" s="6">
        <v>34</v>
      </c>
      <c r="F197" s="6">
        <v>164</v>
      </c>
      <c r="G197" s="6">
        <v>0.17171717171717199</v>
      </c>
    </row>
    <row r="198" spans="1:7" x14ac:dyDescent="0.25">
      <c r="A198" s="6">
        <v>197</v>
      </c>
      <c r="B198" s="6" t="s">
        <v>692</v>
      </c>
      <c r="C198" s="6" t="s">
        <v>2600</v>
      </c>
      <c r="D198" s="6">
        <v>88</v>
      </c>
      <c r="E198" s="6">
        <v>13</v>
      </c>
      <c r="F198" s="6">
        <v>75</v>
      </c>
      <c r="G198" s="6">
        <v>0.14772727272727301</v>
      </c>
    </row>
    <row r="199" spans="1:7" x14ac:dyDescent="0.25">
      <c r="A199" s="6">
        <v>198</v>
      </c>
      <c r="B199" s="6" t="s">
        <v>681</v>
      </c>
      <c r="C199" s="6" t="s">
        <v>1150</v>
      </c>
      <c r="D199" s="6">
        <v>494</v>
      </c>
      <c r="E199" s="6">
        <v>131</v>
      </c>
      <c r="F199" s="6">
        <v>363</v>
      </c>
      <c r="G199" s="6">
        <v>0.26518218623481798</v>
      </c>
    </row>
    <row r="200" spans="1:7" x14ac:dyDescent="0.25">
      <c r="A200" s="6">
        <v>199</v>
      </c>
      <c r="B200" s="6" t="s">
        <v>376</v>
      </c>
      <c r="C200" s="6" t="s">
        <v>2609</v>
      </c>
      <c r="D200" s="6">
        <v>186</v>
      </c>
      <c r="E200" s="6">
        <v>42</v>
      </c>
      <c r="F200" s="6">
        <v>144</v>
      </c>
      <c r="G200" s="6">
        <v>0.225806451612903</v>
      </c>
    </row>
    <row r="201" spans="1:7" x14ac:dyDescent="0.25">
      <c r="A201" s="6">
        <v>200</v>
      </c>
      <c r="B201" s="6" t="s">
        <v>988</v>
      </c>
      <c r="C201" s="6" t="s">
        <v>2684</v>
      </c>
      <c r="D201" s="6">
        <v>96</v>
      </c>
      <c r="E201" s="6">
        <v>29</v>
      </c>
      <c r="F201" s="6">
        <v>67</v>
      </c>
      <c r="G201" s="6">
        <v>0.30208333333333298</v>
      </c>
    </row>
    <row r="202" spans="1:7" x14ac:dyDescent="0.25">
      <c r="A202" s="6">
        <v>201</v>
      </c>
      <c r="B202" s="6" t="s">
        <v>390</v>
      </c>
      <c r="C202" s="6" t="s">
        <v>1150</v>
      </c>
      <c r="D202" s="6">
        <v>568</v>
      </c>
      <c r="E202" s="6">
        <v>82</v>
      </c>
      <c r="F202" s="6">
        <v>486</v>
      </c>
      <c r="G202" s="6">
        <v>0.14436619718309901</v>
      </c>
    </row>
    <row r="203" spans="1:7" x14ac:dyDescent="0.25">
      <c r="A203" s="6">
        <v>202</v>
      </c>
      <c r="B203" s="6" t="s">
        <v>896</v>
      </c>
      <c r="C203" s="6" t="s">
        <v>2674</v>
      </c>
      <c r="D203" s="6">
        <v>134</v>
      </c>
      <c r="E203" s="6">
        <v>27</v>
      </c>
      <c r="F203" s="6">
        <v>107</v>
      </c>
      <c r="G203" s="6">
        <v>0.201492537313433</v>
      </c>
    </row>
    <row r="204" spans="1:7" x14ac:dyDescent="0.25">
      <c r="A204" s="6">
        <v>203</v>
      </c>
      <c r="B204" s="6" t="s">
        <v>550</v>
      </c>
      <c r="C204" s="6" t="s">
        <v>1150</v>
      </c>
      <c r="D204" s="6">
        <v>311</v>
      </c>
      <c r="E204" s="6">
        <v>70</v>
      </c>
      <c r="F204" s="6">
        <v>241</v>
      </c>
      <c r="G204" s="6">
        <v>0.22508038585209</v>
      </c>
    </row>
    <row r="205" spans="1:7" x14ac:dyDescent="0.25">
      <c r="A205" s="6">
        <v>204</v>
      </c>
      <c r="B205" s="6" t="s">
        <v>502</v>
      </c>
      <c r="C205" s="6" t="s">
        <v>1150</v>
      </c>
      <c r="D205" s="6">
        <v>310</v>
      </c>
      <c r="E205" s="6">
        <v>44</v>
      </c>
      <c r="F205" s="6">
        <v>266</v>
      </c>
      <c r="G205" s="6">
        <v>0.14193548387096799</v>
      </c>
    </row>
    <row r="206" spans="1:7" x14ac:dyDescent="0.25">
      <c r="A206" s="6">
        <v>205</v>
      </c>
      <c r="B206" s="6" t="s">
        <v>767</v>
      </c>
      <c r="C206" s="6" t="s">
        <v>1150</v>
      </c>
      <c r="D206" s="6">
        <v>406</v>
      </c>
      <c r="E206" s="6">
        <v>73</v>
      </c>
      <c r="F206" s="6">
        <v>333</v>
      </c>
      <c r="G206" s="6">
        <v>0.17980295566502499</v>
      </c>
    </row>
    <row r="207" spans="1:7" x14ac:dyDescent="0.25">
      <c r="A207" s="6">
        <v>206</v>
      </c>
      <c r="B207" s="6" t="s">
        <v>1186</v>
      </c>
      <c r="C207" s="6" t="s">
        <v>1150</v>
      </c>
      <c r="D207" s="6">
        <v>385</v>
      </c>
      <c r="E207" s="6">
        <v>84</v>
      </c>
      <c r="F207" s="6">
        <v>301</v>
      </c>
      <c r="G207" s="6">
        <v>0.218181818181818</v>
      </c>
    </row>
    <row r="208" spans="1:7" x14ac:dyDescent="0.25">
      <c r="A208" s="6">
        <v>207</v>
      </c>
      <c r="B208" s="6" t="s">
        <v>951</v>
      </c>
      <c r="C208" s="6" t="s">
        <v>2666</v>
      </c>
      <c r="D208" s="6">
        <v>238</v>
      </c>
      <c r="E208" s="6">
        <v>49</v>
      </c>
      <c r="F208" s="6">
        <v>189</v>
      </c>
      <c r="G208" s="6">
        <v>0.20588235294117599</v>
      </c>
    </row>
    <row r="209" spans="1:7" x14ac:dyDescent="0.25">
      <c r="A209" s="6">
        <v>208</v>
      </c>
      <c r="B209" s="6" t="s">
        <v>973</v>
      </c>
      <c r="C209" s="6" t="s">
        <v>1150</v>
      </c>
      <c r="D209" s="6">
        <v>821</v>
      </c>
      <c r="E209" s="6">
        <v>155</v>
      </c>
      <c r="F209" s="6">
        <v>666</v>
      </c>
      <c r="G209" s="6">
        <v>0.18879415347137599</v>
      </c>
    </row>
    <row r="210" spans="1:7" x14ac:dyDescent="0.25">
      <c r="A210" s="6">
        <v>209</v>
      </c>
      <c r="B210" s="6" t="s">
        <v>251</v>
      </c>
      <c r="C210" s="6" t="s">
        <v>2557</v>
      </c>
      <c r="D210" s="6">
        <v>137</v>
      </c>
      <c r="E210" s="6">
        <v>34</v>
      </c>
      <c r="F210" s="6">
        <v>103</v>
      </c>
      <c r="G210" s="6">
        <v>0.24817518248175199</v>
      </c>
    </row>
    <row r="211" spans="1:7" x14ac:dyDescent="0.25">
      <c r="A211" s="6">
        <v>210</v>
      </c>
      <c r="B211" s="6" t="s">
        <v>425</v>
      </c>
      <c r="C211" s="6" t="s">
        <v>2694</v>
      </c>
      <c r="D211" s="6">
        <v>245</v>
      </c>
      <c r="E211" s="6">
        <v>40</v>
      </c>
      <c r="F211" s="6">
        <v>205</v>
      </c>
      <c r="G211" s="6">
        <v>0.16326530612244899</v>
      </c>
    </row>
    <row r="212" spans="1:7" x14ac:dyDescent="0.25">
      <c r="A212" s="6">
        <v>211</v>
      </c>
      <c r="B212" s="6" t="s">
        <v>558</v>
      </c>
      <c r="C212" s="6" t="s">
        <v>1150</v>
      </c>
      <c r="D212" s="6">
        <v>568</v>
      </c>
      <c r="E212" s="6">
        <v>80</v>
      </c>
      <c r="F212" s="6">
        <v>488</v>
      </c>
      <c r="G212" s="6">
        <v>0.140845070422535</v>
      </c>
    </row>
    <row r="213" spans="1:7" x14ac:dyDescent="0.25">
      <c r="A213" s="6">
        <v>212</v>
      </c>
      <c r="B213" s="6" t="s">
        <v>271</v>
      </c>
      <c r="C213" s="6" t="s">
        <v>2625</v>
      </c>
      <c r="D213" s="6">
        <v>85</v>
      </c>
      <c r="E213" s="6">
        <v>15</v>
      </c>
      <c r="F213" s="6">
        <v>70</v>
      </c>
      <c r="G213" s="6">
        <v>0.17647058823529399</v>
      </c>
    </row>
    <row r="214" spans="1:7" x14ac:dyDescent="0.25">
      <c r="A214" s="6">
        <v>213</v>
      </c>
      <c r="B214" s="6" t="s">
        <v>997</v>
      </c>
      <c r="C214" s="6" t="s">
        <v>1150</v>
      </c>
      <c r="D214" s="6">
        <v>468</v>
      </c>
      <c r="E214" s="6">
        <v>100</v>
      </c>
      <c r="F214" s="6">
        <v>368</v>
      </c>
      <c r="G214" s="6">
        <v>0.213675213675214</v>
      </c>
    </row>
    <row r="215" spans="1:7" x14ac:dyDescent="0.25">
      <c r="A215" s="6">
        <v>214</v>
      </c>
      <c r="B215" s="6" t="s">
        <v>60</v>
      </c>
      <c r="C215" s="6" t="s">
        <v>1150</v>
      </c>
      <c r="D215" s="6">
        <v>516</v>
      </c>
      <c r="E215" s="6">
        <v>105</v>
      </c>
      <c r="F215" s="6">
        <v>411</v>
      </c>
      <c r="G215" s="6">
        <v>0.20348837209302301</v>
      </c>
    </row>
    <row r="216" spans="1:7" x14ac:dyDescent="0.25">
      <c r="A216" s="6">
        <v>215</v>
      </c>
      <c r="B216" s="6" t="s">
        <v>985</v>
      </c>
      <c r="C216" s="6" t="s">
        <v>1150</v>
      </c>
      <c r="D216" s="6">
        <v>303</v>
      </c>
      <c r="E216" s="6">
        <v>66</v>
      </c>
      <c r="F216" s="6">
        <v>237</v>
      </c>
      <c r="G216" s="6">
        <v>0.21782178217821799</v>
      </c>
    </row>
    <row r="217" spans="1:7" x14ac:dyDescent="0.25">
      <c r="A217" s="6">
        <v>216</v>
      </c>
      <c r="B217" s="6" t="s">
        <v>845</v>
      </c>
      <c r="C217" s="6" t="s">
        <v>1150</v>
      </c>
      <c r="D217" s="6">
        <v>562</v>
      </c>
      <c r="E217" s="6">
        <v>152</v>
      </c>
      <c r="F217" s="6">
        <v>410</v>
      </c>
      <c r="G217" s="6">
        <v>0.27046263345195698</v>
      </c>
    </row>
    <row r="218" spans="1:7" x14ac:dyDescent="0.25">
      <c r="A218" s="6">
        <v>217</v>
      </c>
      <c r="B218" s="6" t="s">
        <v>397</v>
      </c>
      <c r="C218" s="6" t="s">
        <v>2653</v>
      </c>
      <c r="D218" s="6">
        <v>152</v>
      </c>
      <c r="E218" s="6">
        <v>26</v>
      </c>
      <c r="F218" s="6">
        <v>126</v>
      </c>
      <c r="G218" s="6">
        <v>0.17105263157894701</v>
      </c>
    </row>
    <row r="219" spans="1:7" x14ac:dyDescent="0.25">
      <c r="A219" s="6">
        <v>218</v>
      </c>
      <c r="B219" s="6" t="s">
        <v>768</v>
      </c>
      <c r="C219" s="6" t="s">
        <v>1150</v>
      </c>
      <c r="D219" s="6">
        <v>316</v>
      </c>
      <c r="E219" s="6">
        <v>60</v>
      </c>
      <c r="F219" s="6">
        <v>256</v>
      </c>
      <c r="G219" s="6">
        <v>0.189873417721519</v>
      </c>
    </row>
    <row r="220" spans="1:7" x14ac:dyDescent="0.25">
      <c r="A220" s="6">
        <v>219</v>
      </c>
      <c r="B220" s="6" t="s">
        <v>1167</v>
      </c>
      <c r="C220" s="6" t="s">
        <v>1150</v>
      </c>
      <c r="D220" s="6">
        <v>280</v>
      </c>
      <c r="E220" s="6">
        <v>76</v>
      </c>
      <c r="F220" s="6">
        <v>204</v>
      </c>
      <c r="G220" s="6">
        <v>0.27142857142857102</v>
      </c>
    </row>
    <row r="221" spans="1:7" x14ac:dyDescent="0.25">
      <c r="A221" s="6">
        <v>220</v>
      </c>
      <c r="B221" s="6" t="s">
        <v>718</v>
      </c>
      <c r="C221" s="6" t="s">
        <v>1150</v>
      </c>
      <c r="D221" s="6">
        <v>261</v>
      </c>
      <c r="E221" s="6">
        <v>50</v>
      </c>
      <c r="F221" s="6">
        <v>211</v>
      </c>
      <c r="G221" s="6">
        <v>0.19157088122605401</v>
      </c>
    </row>
    <row r="222" spans="1:7" x14ac:dyDescent="0.25">
      <c r="A222" s="6">
        <v>221</v>
      </c>
      <c r="B222" s="6" t="s">
        <v>64</v>
      </c>
      <c r="C222" s="6" t="s">
        <v>2605</v>
      </c>
      <c r="D222" s="6">
        <v>210</v>
      </c>
      <c r="E222" s="6">
        <v>38</v>
      </c>
      <c r="F222" s="6">
        <v>172</v>
      </c>
      <c r="G222" s="6">
        <v>0.180952380952381</v>
      </c>
    </row>
    <row r="223" spans="1:7" x14ac:dyDescent="0.25">
      <c r="A223" s="6">
        <v>222</v>
      </c>
      <c r="B223" s="6" t="s">
        <v>351</v>
      </c>
      <c r="C223" s="6" t="s">
        <v>2673</v>
      </c>
      <c r="D223" s="6">
        <v>120</v>
      </c>
      <c r="E223" s="6">
        <v>21</v>
      </c>
      <c r="F223" s="6">
        <v>99</v>
      </c>
      <c r="G223" s="6">
        <v>0.17499999999999999</v>
      </c>
    </row>
    <row r="224" spans="1:7" x14ac:dyDescent="0.25">
      <c r="A224" s="6">
        <v>223</v>
      </c>
      <c r="B224" s="6" t="s">
        <v>661</v>
      </c>
      <c r="C224" s="6" t="s">
        <v>2556</v>
      </c>
      <c r="D224" s="6">
        <v>116</v>
      </c>
      <c r="E224" s="6">
        <v>42</v>
      </c>
      <c r="F224" s="6">
        <v>74</v>
      </c>
      <c r="G224" s="6">
        <v>0.36206896551724099</v>
      </c>
    </row>
    <row r="225" spans="1:7" x14ac:dyDescent="0.25">
      <c r="A225" s="6">
        <v>224</v>
      </c>
      <c r="B225" s="6" t="s">
        <v>825</v>
      </c>
      <c r="C225" s="6" t="s">
        <v>2581</v>
      </c>
      <c r="D225" s="6">
        <v>149</v>
      </c>
      <c r="E225" s="6">
        <v>29</v>
      </c>
      <c r="F225" s="6">
        <v>120</v>
      </c>
      <c r="G225" s="6">
        <v>0.194630872483221</v>
      </c>
    </row>
    <row r="226" spans="1:7" x14ac:dyDescent="0.25">
      <c r="A226" s="6">
        <v>225</v>
      </c>
      <c r="B226" s="6" t="s">
        <v>1061</v>
      </c>
      <c r="C226" s="6" t="s">
        <v>1150</v>
      </c>
      <c r="D226" s="6">
        <v>541</v>
      </c>
      <c r="E226" s="6">
        <v>124</v>
      </c>
      <c r="F226" s="6">
        <v>417</v>
      </c>
      <c r="G226" s="6">
        <v>0.229205175600739</v>
      </c>
    </row>
    <row r="227" spans="1:7" x14ac:dyDescent="0.25">
      <c r="A227" s="6">
        <v>226</v>
      </c>
      <c r="B227" s="6" t="s">
        <v>665</v>
      </c>
      <c r="C227" s="6" t="s">
        <v>1150</v>
      </c>
      <c r="D227" s="6">
        <v>263</v>
      </c>
      <c r="E227" s="6">
        <v>47</v>
      </c>
      <c r="F227" s="6">
        <v>216</v>
      </c>
      <c r="G227" s="6">
        <v>0.17870722433460101</v>
      </c>
    </row>
    <row r="228" spans="1:7" x14ac:dyDescent="0.25">
      <c r="A228" s="6">
        <v>227</v>
      </c>
      <c r="B228" s="6" t="s">
        <v>1000</v>
      </c>
      <c r="C228" s="6" t="s">
        <v>2594</v>
      </c>
      <c r="D228" s="6">
        <v>166</v>
      </c>
      <c r="E228" s="6">
        <v>48</v>
      </c>
      <c r="F228" s="6">
        <v>118</v>
      </c>
      <c r="G228" s="6">
        <v>0.28915662650602397</v>
      </c>
    </row>
    <row r="229" spans="1:7" x14ac:dyDescent="0.25">
      <c r="A229" s="6">
        <v>228</v>
      </c>
      <c r="B229" s="6" t="s">
        <v>180</v>
      </c>
      <c r="C229" s="6" t="s">
        <v>1150</v>
      </c>
      <c r="D229" s="6">
        <v>439</v>
      </c>
      <c r="E229" s="6">
        <v>109</v>
      </c>
      <c r="F229" s="6">
        <v>330</v>
      </c>
      <c r="G229" s="6">
        <v>0.248291571753986</v>
      </c>
    </row>
    <row r="230" spans="1:7" x14ac:dyDescent="0.25">
      <c r="A230" s="6">
        <v>229</v>
      </c>
      <c r="B230" s="6" t="s">
        <v>791</v>
      </c>
      <c r="C230" s="6" t="s">
        <v>1150</v>
      </c>
      <c r="D230" s="6">
        <v>305</v>
      </c>
      <c r="E230" s="6">
        <v>121</v>
      </c>
      <c r="F230" s="6">
        <v>184</v>
      </c>
      <c r="G230" s="6">
        <v>0.39672131147541001</v>
      </c>
    </row>
    <row r="231" spans="1:7" x14ac:dyDescent="0.25">
      <c r="A231" s="6">
        <v>230</v>
      </c>
      <c r="B231" s="6" t="s">
        <v>744</v>
      </c>
      <c r="C231" s="6" t="s">
        <v>2561</v>
      </c>
      <c r="D231" s="6">
        <v>112</v>
      </c>
      <c r="E231" s="6">
        <v>37</v>
      </c>
      <c r="F231" s="6">
        <v>75</v>
      </c>
      <c r="G231" s="6">
        <v>0.33035714285714302</v>
      </c>
    </row>
    <row r="232" spans="1:7" x14ac:dyDescent="0.25">
      <c r="A232" s="6">
        <v>231</v>
      </c>
      <c r="B232" s="6" t="s">
        <v>481</v>
      </c>
      <c r="C232" s="6" t="s">
        <v>2676</v>
      </c>
      <c r="D232" s="6">
        <v>232</v>
      </c>
      <c r="E232" s="6">
        <v>39</v>
      </c>
      <c r="F232" s="6">
        <v>193</v>
      </c>
      <c r="G232" s="6">
        <v>0.16810344827586199</v>
      </c>
    </row>
    <row r="233" spans="1:7" x14ac:dyDescent="0.25">
      <c r="A233" s="6">
        <v>232</v>
      </c>
      <c r="B233" s="6" t="s">
        <v>454</v>
      </c>
      <c r="C233" s="6" t="s">
        <v>1150</v>
      </c>
      <c r="D233" s="6">
        <v>263</v>
      </c>
      <c r="E233" s="6">
        <v>55</v>
      </c>
      <c r="F233" s="6">
        <v>208</v>
      </c>
      <c r="G233" s="6">
        <v>0.209125475285171</v>
      </c>
    </row>
    <row r="234" spans="1:7" x14ac:dyDescent="0.25">
      <c r="A234" s="6">
        <v>233</v>
      </c>
      <c r="B234" s="6" t="s">
        <v>862</v>
      </c>
      <c r="C234" s="6" t="s">
        <v>1150</v>
      </c>
      <c r="D234" s="6">
        <v>569</v>
      </c>
      <c r="E234" s="6">
        <v>85</v>
      </c>
      <c r="F234" s="6">
        <v>484</v>
      </c>
      <c r="G234" s="6">
        <v>0.14938488576449899</v>
      </c>
    </row>
    <row r="235" spans="1:7" x14ac:dyDescent="0.25">
      <c r="A235" s="6">
        <v>234</v>
      </c>
      <c r="B235" s="6" t="s">
        <v>48</v>
      </c>
      <c r="C235" s="6" t="s">
        <v>1150</v>
      </c>
      <c r="D235" s="6">
        <v>691</v>
      </c>
      <c r="E235" s="6">
        <v>155</v>
      </c>
      <c r="F235" s="6">
        <v>536</v>
      </c>
      <c r="G235" s="6">
        <v>0.224312590448625</v>
      </c>
    </row>
    <row r="236" spans="1:7" x14ac:dyDescent="0.25">
      <c r="A236" s="6">
        <v>235</v>
      </c>
      <c r="B236" s="6" t="s">
        <v>375</v>
      </c>
      <c r="C236" s="6" t="s">
        <v>2552</v>
      </c>
      <c r="D236" s="6">
        <v>69</v>
      </c>
      <c r="E236" s="6">
        <v>15</v>
      </c>
      <c r="F236" s="6">
        <v>54</v>
      </c>
      <c r="G236" s="6">
        <v>0.217391304347826</v>
      </c>
    </row>
    <row r="237" spans="1:7" x14ac:dyDescent="0.25">
      <c r="A237" s="6">
        <v>236</v>
      </c>
      <c r="B237" s="6" t="s">
        <v>592</v>
      </c>
      <c r="C237" s="6" t="s">
        <v>1150</v>
      </c>
      <c r="D237" s="6">
        <v>503</v>
      </c>
      <c r="E237" s="6">
        <v>113</v>
      </c>
      <c r="F237" s="6">
        <v>390</v>
      </c>
      <c r="G237" s="6">
        <v>0.224652087475149</v>
      </c>
    </row>
    <row r="238" spans="1:7" x14ac:dyDescent="0.25">
      <c r="A238" s="6">
        <v>237</v>
      </c>
      <c r="B238" s="6" t="s">
        <v>66</v>
      </c>
      <c r="C238" s="6" t="s">
        <v>1150</v>
      </c>
      <c r="D238" s="6">
        <v>439</v>
      </c>
      <c r="E238" s="6">
        <v>112</v>
      </c>
      <c r="F238" s="6">
        <v>327</v>
      </c>
      <c r="G238" s="6">
        <v>0.25512528473804102</v>
      </c>
    </row>
    <row r="239" spans="1:7" x14ac:dyDescent="0.25">
      <c r="A239" s="6">
        <v>238</v>
      </c>
      <c r="B239" s="6" t="s">
        <v>956</v>
      </c>
      <c r="C239" s="6" t="s">
        <v>2668</v>
      </c>
      <c r="D239" s="6">
        <v>185</v>
      </c>
      <c r="E239" s="6">
        <v>21</v>
      </c>
      <c r="F239" s="6">
        <v>164</v>
      </c>
      <c r="G239" s="6">
        <v>0.11351351351351401</v>
      </c>
    </row>
    <row r="240" spans="1:7" x14ac:dyDescent="0.25">
      <c r="A240" s="6">
        <v>239</v>
      </c>
      <c r="B240" s="6" t="s">
        <v>260</v>
      </c>
      <c r="C240" s="6" t="s">
        <v>1150</v>
      </c>
      <c r="D240" s="6">
        <v>406</v>
      </c>
      <c r="E240" s="6">
        <v>73</v>
      </c>
      <c r="F240" s="6">
        <v>333</v>
      </c>
      <c r="G240" s="6">
        <v>0.17980295566502499</v>
      </c>
    </row>
    <row r="241" spans="1:7" x14ac:dyDescent="0.25">
      <c r="A241" s="6">
        <v>240</v>
      </c>
      <c r="B241" s="6" t="s">
        <v>469</v>
      </c>
      <c r="C241" s="6" t="s">
        <v>2547</v>
      </c>
      <c r="D241" s="6">
        <v>254</v>
      </c>
      <c r="E241" s="6">
        <v>50</v>
      </c>
      <c r="F241" s="6">
        <v>204</v>
      </c>
      <c r="G241" s="6">
        <v>0.196850393700787</v>
      </c>
    </row>
    <row r="242" spans="1:7" x14ac:dyDescent="0.25">
      <c r="A242" s="6">
        <v>241</v>
      </c>
      <c r="B242" s="6" t="s">
        <v>696</v>
      </c>
      <c r="C242" s="6" t="s">
        <v>2612</v>
      </c>
      <c r="D242" s="6">
        <v>106</v>
      </c>
      <c r="E242" s="6">
        <v>17</v>
      </c>
      <c r="F242" s="6">
        <v>89</v>
      </c>
      <c r="G242" s="6">
        <v>0.160377358490566</v>
      </c>
    </row>
    <row r="243" spans="1:7" x14ac:dyDescent="0.25">
      <c r="A243" s="6">
        <v>242</v>
      </c>
      <c r="B243" s="6" t="s">
        <v>491</v>
      </c>
      <c r="C243" s="6" t="s">
        <v>2636</v>
      </c>
      <c r="D243" s="6">
        <v>83</v>
      </c>
      <c r="E243" s="6">
        <v>16</v>
      </c>
      <c r="F243" s="6">
        <v>67</v>
      </c>
      <c r="G243" s="6">
        <v>0.19277108433734899</v>
      </c>
    </row>
    <row r="244" spans="1:7" x14ac:dyDescent="0.25">
      <c r="A244" s="6">
        <v>243</v>
      </c>
      <c r="B244" s="6" t="s">
        <v>542</v>
      </c>
      <c r="C244" s="6" t="s">
        <v>1150</v>
      </c>
      <c r="D244" s="6">
        <v>578</v>
      </c>
      <c r="E244" s="6">
        <v>130</v>
      </c>
      <c r="F244" s="6">
        <v>448</v>
      </c>
      <c r="G244" s="6">
        <v>0.224913494809689</v>
      </c>
    </row>
    <row r="245" spans="1:7" x14ac:dyDescent="0.25">
      <c r="A245" s="6">
        <v>244</v>
      </c>
      <c r="B245" s="6" t="s">
        <v>453</v>
      </c>
      <c r="C245" s="6" t="s">
        <v>2554</v>
      </c>
      <c r="D245" s="6">
        <v>141</v>
      </c>
      <c r="E245" s="6">
        <v>42</v>
      </c>
      <c r="F245" s="6">
        <v>99</v>
      </c>
      <c r="G245" s="6">
        <v>0.29787234042553201</v>
      </c>
    </row>
    <row r="246" spans="1:7" x14ac:dyDescent="0.25">
      <c r="A246" s="6">
        <v>245</v>
      </c>
      <c r="B246" s="6" t="s">
        <v>331</v>
      </c>
      <c r="C246" s="6" t="s">
        <v>2623</v>
      </c>
      <c r="D246" s="6">
        <v>181</v>
      </c>
      <c r="E246" s="6">
        <v>61</v>
      </c>
      <c r="F246" s="6">
        <v>120</v>
      </c>
      <c r="G246" s="6">
        <v>0.337016574585635</v>
      </c>
    </row>
    <row r="247" spans="1:7" x14ac:dyDescent="0.25">
      <c r="A247" s="6">
        <v>246</v>
      </c>
      <c r="B247" s="6" t="s">
        <v>246</v>
      </c>
      <c r="C247" s="6" t="s">
        <v>1150</v>
      </c>
      <c r="D247" s="6">
        <v>332</v>
      </c>
      <c r="E247" s="6">
        <v>84</v>
      </c>
      <c r="F247" s="6">
        <v>248</v>
      </c>
      <c r="G247" s="6">
        <v>0.25301204819277101</v>
      </c>
    </row>
    <row r="248" spans="1:7" x14ac:dyDescent="0.25">
      <c r="A248" s="6">
        <v>247</v>
      </c>
      <c r="B248" s="6" t="s">
        <v>193</v>
      </c>
      <c r="C248" s="6" t="s">
        <v>2548</v>
      </c>
      <c r="D248" s="6">
        <v>177</v>
      </c>
      <c r="E248" s="6">
        <v>54</v>
      </c>
      <c r="F248" s="6">
        <v>123</v>
      </c>
      <c r="G248" s="6">
        <v>0.305084745762712</v>
      </c>
    </row>
    <row r="249" spans="1:7" x14ac:dyDescent="0.25">
      <c r="A249" s="6">
        <v>248</v>
      </c>
      <c r="B249" s="6" t="s">
        <v>1230</v>
      </c>
      <c r="C249" s="6" t="s">
        <v>2684</v>
      </c>
      <c r="D249" s="6">
        <v>96</v>
      </c>
      <c r="E249" s="6">
        <v>33</v>
      </c>
      <c r="F249" s="6">
        <v>63</v>
      </c>
      <c r="G249" s="6">
        <v>0.34375</v>
      </c>
    </row>
    <row r="250" spans="1:7" x14ac:dyDescent="0.25">
      <c r="A250" s="6">
        <v>249</v>
      </c>
      <c r="B250" s="6" t="s">
        <v>972</v>
      </c>
      <c r="C250" s="6" t="s">
        <v>2650</v>
      </c>
      <c r="D250" s="6">
        <v>216</v>
      </c>
      <c r="E250" s="6">
        <v>31</v>
      </c>
      <c r="F250" s="6">
        <v>185</v>
      </c>
      <c r="G250" s="6">
        <v>0.14351851851851899</v>
      </c>
    </row>
    <row r="251" spans="1:7" x14ac:dyDescent="0.25">
      <c r="A251" s="6">
        <v>250</v>
      </c>
      <c r="B251" s="6" t="s">
        <v>1110</v>
      </c>
      <c r="C251" s="6" t="s">
        <v>1150</v>
      </c>
      <c r="D251" s="6">
        <v>297</v>
      </c>
      <c r="E251" s="6">
        <v>119</v>
      </c>
      <c r="F251" s="6">
        <v>178</v>
      </c>
      <c r="G251" s="6">
        <v>0.40067340067340101</v>
      </c>
    </row>
    <row r="252" spans="1:7" x14ac:dyDescent="0.25">
      <c r="A252" s="6">
        <v>251</v>
      </c>
      <c r="B252" s="6" t="s">
        <v>366</v>
      </c>
      <c r="C252" s="6" t="s">
        <v>1150</v>
      </c>
      <c r="D252" s="6">
        <v>301</v>
      </c>
      <c r="E252" s="6">
        <v>82</v>
      </c>
      <c r="F252" s="6">
        <v>219</v>
      </c>
      <c r="G252" s="6">
        <v>0.272425249169435</v>
      </c>
    </row>
    <row r="253" spans="1:7" x14ac:dyDescent="0.25">
      <c r="A253" s="6">
        <v>252</v>
      </c>
      <c r="B253" s="6" t="s">
        <v>115</v>
      </c>
      <c r="C253" s="6" t="s">
        <v>1150</v>
      </c>
      <c r="D253" s="6">
        <v>317</v>
      </c>
      <c r="E253" s="6">
        <v>55</v>
      </c>
      <c r="F253" s="6">
        <v>262</v>
      </c>
      <c r="G253" s="6">
        <v>0.173501577287066</v>
      </c>
    </row>
    <row r="254" spans="1:7" x14ac:dyDescent="0.25">
      <c r="A254" s="6">
        <v>253</v>
      </c>
      <c r="B254" s="6" t="s">
        <v>224</v>
      </c>
      <c r="C254" s="6" t="s">
        <v>1150</v>
      </c>
      <c r="D254" s="6">
        <v>575</v>
      </c>
      <c r="E254" s="6">
        <v>93</v>
      </c>
      <c r="F254" s="6">
        <v>482</v>
      </c>
      <c r="G254" s="6">
        <v>0.161739130434783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54"/>
  <sheetViews>
    <sheetView workbookViewId="0">
      <selection activeCell="L19" sqref="L19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330</v>
      </c>
      <c r="C2" s="6" t="s">
        <v>2617</v>
      </c>
      <c r="D2" s="6">
        <v>182</v>
      </c>
      <c r="E2" s="6">
        <v>41</v>
      </c>
      <c r="F2" s="6">
        <v>141</v>
      </c>
      <c r="G2" s="6">
        <v>0.225274725274725</v>
      </c>
    </row>
    <row r="3" spans="1:7" x14ac:dyDescent="0.25">
      <c r="A3" s="6">
        <v>2</v>
      </c>
      <c r="B3" s="6" t="s">
        <v>1207</v>
      </c>
      <c r="C3" s="6" t="s">
        <v>2590</v>
      </c>
      <c r="D3" s="6">
        <v>84</v>
      </c>
      <c r="E3" s="6">
        <v>17</v>
      </c>
      <c r="F3" s="6">
        <v>67</v>
      </c>
      <c r="G3" s="6">
        <v>0.202380952380952</v>
      </c>
    </row>
    <row r="4" spans="1:7" x14ac:dyDescent="0.25">
      <c r="A4" s="6">
        <v>3</v>
      </c>
      <c r="B4" s="6" t="s">
        <v>631</v>
      </c>
      <c r="C4" s="6" t="s">
        <v>1150</v>
      </c>
      <c r="D4" s="6">
        <v>438</v>
      </c>
      <c r="E4" s="6">
        <v>108</v>
      </c>
      <c r="F4" s="6">
        <v>330</v>
      </c>
      <c r="G4" s="6">
        <v>0.24657534246575299</v>
      </c>
    </row>
    <row r="5" spans="1:7" x14ac:dyDescent="0.25">
      <c r="A5" s="6">
        <v>4</v>
      </c>
      <c r="B5" s="6" t="s">
        <v>1028</v>
      </c>
      <c r="C5" s="6" t="s">
        <v>2552</v>
      </c>
      <c r="D5" s="6">
        <v>69</v>
      </c>
      <c r="E5" s="6">
        <v>19</v>
      </c>
      <c r="F5" s="6">
        <v>50</v>
      </c>
      <c r="G5" s="6">
        <v>0.27536231884057999</v>
      </c>
    </row>
    <row r="6" spans="1:7" x14ac:dyDescent="0.25">
      <c r="A6" s="6">
        <v>5</v>
      </c>
      <c r="B6" s="6" t="s">
        <v>177</v>
      </c>
      <c r="C6" s="6" t="s">
        <v>1150</v>
      </c>
      <c r="D6" s="6">
        <v>392</v>
      </c>
      <c r="E6" s="6">
        <v>80</v>
      </c>
      <c r="F6" s="6">
        <v>312</v>
      </c>
      <c r="G6" s="6">
        <v>0.20408163265306101</v>
      </c>
    </row>
    <row r="7" spans="1:7" x14ac:dyDescent="0.25">
      <c r="A7" s="6">
        <v>6</v>
      </c>
      <c r="B7" s="6" t="s">
        <v>350</v>
      </c>
      <c r="C7" s="6" t="s">
        <v>1150</v>
      </c>
      <c r="D7" s="6">
        <v>541</v>
      </c>
      <c r="E7" s="6">
        <v>156</v>
      </c>
      <c r="F7" s="6">
        <v>385</v>
      </c>
      <c r="G7" s="6">
        <v>0.28835489833641398</v>
      </c>
    </row>
    <row r="8" spans="1:7" x14ac:dyDescent="0.25">
      <c r="A8" s="6">
        <v>7</v>
      </c>
      <c r="B8" s="6" t="s">
        <v>404</v>
      </c>
      <c r="C8" s="6" t="s">
        <v>1150</v>
      </c>
      <c r="D8" s="6">
        <v>505</v>
      </c>
      <c r="E8" s="6">
        <v>150</v>
      </c>
      <c r="F8" s="6">
        <v>355</v>
      </c>
      <c r="G8" s="6">
        <v>0.29702970297029702</v>
      </c>
    </row>
    <row r="9" spans="1:7" x14ac:dyDescent="0.25">
      <c r="A9" s="6">
        <v>8</v>
      </c>
      <c r="B9" s="6" t="s">
        <v>137</v>
      </c>
      <c r="C9" s="6" t="s">
        <v>1150</v>
      </c>
      <c r="D9" s="6">
        <v>308</v>
      </c>
      <c r="E9" s="6">
        <v>45</v>
      </c>
      <c r="F9" s="6">
        <v>263</v>
      </c>
      <c r="G9" s="6">
        <v>0.14610389610389601</v>
      </c>
    </row>
    <row r="10" spans="1:7" x14ac:dyDescent="0.25">
      <c r="A10" s="6">
        <v>9</v>
      </c>
      <c r="B10" s="6" t="s">
        <v>114</v>
      </c>
      <c r="C10" s="6" t="s">
        <v>1150</v>
      </c>
      <c r="D10" s="6">
        <v>272</v>
      </c>
      <c r="E10" s="6">
        <v>41</v>
      </c>
      <c r="F10" s="6">
        <v>231</v>
      </c>
      <c r="G10" s="6">
        <v>0.150735294117647</v>
      </c>
    </row>
    <row r="11" spans="1:7" x14ac:dyDescent="0.25">
      <c r="A11" s="6">
        <v>10</v>
      </c>
      <c r="B11" s="6" t="s">
        <v>258</v>
      </c>
      <c r="C11" s="6" t="s">
        <v>1150</v>
      </c>
      <c r="D11" s="6">
        <v>562</v>
      </c>
      <c r="E11" s="6">
        <v>149</v>
      </c>
      <c r="F11" s="6">
        <v>413</v>
      </c>
      <c r="G11" s="6">
        <v>0.26512455516014199</v>
      </c>
    </row>
    <row r="12" spans="1:7" x14ac:dyDescent="0.25">
      <c r="A12" s="6">
        <v>11</v>
      </c>
      <c r="B12" s="6" t="s">
        <v>1236</v>
      </c>
      <c r="C12" s="6" t="s">
        <v>2555</v>
      </c>
      <c r="D12" s="6">
        <v>244</v>
      </c>
      <c r="E12" s="6">
        <v>78</v>
      </c>
      <c r="F12" s="6">
        <v>166</v>
      </c>
      <c r="G12" s="6">
        <v>0.31967213114754101</v>
      </c>
    </row>
    <row r="13" spans="1:7" x14ac:dyDescent="0.25">
      <c r="A13" s="6">
        <v>12</v>
      </c>
      <c r="B13" s="6" t="s">
        <v>187</v>
      </c>
      <c r="C13" s="6" t="s">
        <v>1150</v>
      </c>
      <c r="D13" s="6">
        <v>311</v>
      </c>
      <c r="E13" s="6">
        <v>59</v>
      </c>
      <c r="F13" s="6">
        <v>252</v>
      </c>
      <c r="G13" s="6">
        <v>0.18971061093247599</v>
      </c>
    </row>
    <row r="14" spans="1:7" x14ac:dyDescent="0.25">
      <c r="A14" s="6">
        <v>13</v>
      </c>
      <c r="B14" s="6" t="s">
        <v>713</v>
      </c>
      <c r="C14" s="6" t="s">
        <v>2548</v>
      </c>
      <c r="D14" s="6">
        <v>177</v>
      </c>
      <c r="E14" s="6">
        <v>52</v>
      </c>
      <c r="F14" s="6">
        <v>125</v>
      </c>
      <c r="G14" s="6">
        <v>0.29378531073446301</v>
      </c>
    </row>
    <row r="15" spans="1:7" x14ac:dyDescent="0.25">
      <c r="A15" s="6">
        <v>14</v>
      </c>
      <c r="B15" s="6" t="s">
        <v>147</v>
      </c>
      <c r="C15" s="6" t="s">
        <v>2569</v>
      </c>
      <c r="D15" s="6">
        <v>165</v>
      </c>
      <c r="E15" s="6">
        <v>30</v>
      </c>
      <c r="F15" s="6">
        <v>135</v>
      </c>
      <c r="G15" s="6">
        <v>0.18181818181818199</v>
      </c>
    </row>
    <row r="16" spans="1:7" x14ac:dyDescent="0.25">
      <c r="A16" s="6">
        <v>15</v>
      </c>
      <c r="B16" s="6" t="s">
        <v>1100</v>
      </c>
      <c r="C16" s="6" t="s">
        <v>2618</v>
      </c>
      <c r="D16" s="6">
        <v>188</v>
      </c>
      <c r="E16" s="6">
        <v>56</v>
      </c>
      <c r="F16" s="6">
        <v>132</v>
      </c>
      <c r="G16" s="6">
        <v>0.29787234042553201</v>
      </c>
    </row>
    <row r="17" spans="1:7" x14ac:dyDescent="0.25">
      <c r="A17" s="6">
        <v>16</v>
      </c>
      <c r="B17" s="6" t="s">
        <v>190</v>
      </c>
      <c r="C17" s="6" t="s">
        <v>1150</v>
      </c>
      <c r="D17" s="6">
        <v>455</v>
      </c>
      <c r="E17" s="6">
        <v>83</v>
      </c>
      <c r="F17" s="6">
        <v>372</v>
      </c>
      <c r="G17" s="6">
        <v>0.18241758241758199</v>
      </c>
    </row>
    <row r="18" spans="1:7" x14ac:dyDescent="0.25">
      <c r="A18" s="6">
        <v>17</v>
      </c>
      <c r="B18" s="6" t="s">
        <v>297</v>
      </c>
      <c r="C18" s="6" t="s">
        <v>2557</v>
      </c>
      <c r="D18" s="6">
        <v>137</v>
      </c>
      <c r="E18" s="6">
        <v>22</v>
      </c>
      <c r="F18" s="6">
        <v>115</v>
      </c>
      <c r="G18" s="6">
        <v>0.160583941605839</v>
      </c>
    </row>
    <row r="19" spans="1:7" x14ac:dyDescent="0.25">
      <c r="A19" s="6">
        <v>18</v>
      </c>
      <c r="B19" s="6" t="s">
        <v>226</v>
      </c>
      <c r="C19" s="6" t="s">
        <v>2660</v>
      </c>
      <c r="D19" s="6">
        <v>248</v>
      </c>
      <c r="E19" s="6">
        <v>100</v>
      </c>
      <c r="F19" s="6">
        <v>148</v>
      </c>
      <c r="G19" s="6">
        <v>0.40322580645161299</v>
      </c>
    </row>
    <row r="20" spans="1:7" x14ac:dyDescent="0.25">
      <c r="A20" s="6">
        <v>19</v>
      </c>
      <c r="B20" s="6" t="s">
        <v>124</v>
      </c>
      <c r="C20" s="6" t="s">
        <v>2566</v>
      </c>
      <c r="D20" s="6">
        <v>94</v>
      </c>
      <c r="E20" s="6">
        <v>36</v>
      </c>
      <c r="F20" s="6">
        <v>58</v>
      </c>
      <c r="G20" s="6">
        <v>0.38297872340425498</v>
      </c>
    </row>
    <row r="21" spans="1:7" x14ac:dyDescent="0.25">
      <c r="A21" s="6">
        <v>20</v>
      </c>
      <c r="B21" s="6" t="s">
        <v>1218</v>
      </c>
      <c r="C21" s="6" t="s">
        <v>2631</v>
      </c>
      <c r="D21" s="6">
        <v>246</v>
      </c>
      <c r="E21" s="6">
        <v>71</v>
      </c>
      <c r="F21" s="6">
        <v>175</v>
      </c>
      <c r="G21" s="6">
        <v>0.28861788617886203</v>
      </c>
    </row>
    <row r="22" spans="1:7" x14ac:dyDescent="0.25">
      <c r="A22" s="6">
        <v>21</v>
      </c>
      <c r="B22" s="6" t="s">
        <v>1058</v>
      </c>
      <c r="C22" s="6" t="s">
        <v>2606</v>
      </c>
      <c r="D22" s="6">
        <v>250</v>
      </c>
      <c r="E22" s="6">
        <v>59</v>
      </c>
      <c r="F22" s="6">
        <v>191</v>
      </c>
      <c r="G22" s="6">
        <v>0.23599999999999999</v>
      </c>
    </row>
    <row r="23" spans="1:7" x14ac:dyDescent="0.25">
      <c r="A23" s="6">
        <v>22</v>
      </c>
      <c r="B23" s="6" t="s">
        <v>930</v>
      </c>
      <c r="C23" s="6" t="s">
        <v>1150</v>
      </c>
      <c r="D23" s="6">
        <v>350</v>
      </c>
      <c r="E23" s="6">
        <v>146</v>
      </c>
      <c r="F23" s="6">
        <v>204</v>
      </c>
      <c r="G23" s="6">
        <v>0.41714285714285698</v>
      </c>
    </row>
    <row r="24" spans="1:7" x14ac:dyDescent="0.25">
      <c r="A24" s="6">
        <v>23</v>
      </c>
      <c r="B24" s="6" t="s">
        <v>898</v>
      </c>
      <c r="C24" s="6" t="s">
        <v>1150</v>
      </c>
      <c r="D24" s="6">
        <v>264</v>
      </c>
      <c r="E24" s="6">
        <v>32</v>
      </c>
      <c r="F24" s="6">
        <v>232</v>
      </c>
      <c r="G24" s="6">
        <v>0.12121212121212099</v>
      </c>
    </row>
    <row r="25" spans="1:7" x14ac:dyDescent="0.25">
      <c r="A25" s="6">
        <v>24</v>
      </c>
      <c r="B25" s="6" t="s">
        <v>1016</v>
      </c>
      <c r="C25" s="6" t="s">
        <v>1150</v>
      </c>
      <c r="D25" s="6">
        <v>741</v>
      </c>
      <c r="E25" s="6">
        <v>102</v>
      </c>
      <c r="F25" s="6">
        <v>639</v>
      </c>
      <c r="G25" s="6">
        <v>0.13765182186234801</v>
      </c>
    </row>
    <row r="26" spans="1:7" x14ac:dyDescent="0.25">
      <c r="A26" s="6">
        <v>25</v>
      </c>
      <c r="B26" s="6" t="s">
        <v>580</v>
      </c>
      <c r="C26" s="6" t="s">
        <v>2547</v>
      </c>
      <c r="D26" s="6">
        <v>254</v>
      </c>
      <c r="E26" s="6">
        <v>47</v>
      </c>
      <c r="F26" s="6">
        <v>207</v>
      </c>
      <c r="G26" s="6">
        <v>0.18503937007874</v>
      </c>
    </row>
    <row r="27" spans="1:7" x14ac:dyDescent="0.25">
      <c r="A27" s="6">
        <v>26</v>
      </c>
      <c r="B27" s="6" t="s">
        <v>347</v>
      </c>
      <c r="C27" s="6" t="s">
        <v>1150</v>
      </c>
      <c r="D27" s="6">
        <v>341</v>
      </c>
      <c r="E27" s="6">
        <v>77</v>
      </c>
      <c r="F27" s="6">
        <v>264</v>
      </c>
      <c r="G27" s="6">
        <v>0.225806451612903</v>
      </c>
    </row>
    <row r="28" spans="1:7" x14ac:dyDescent="0.25">
      <c r="A28" s="6">
        <v>27</v>
      </c>
      <c r="B28" s="6" t="s">
        <v>748</v>
      </c>
      <c r="C28" s="6" t="s">
        <v>2579</v>
      </c>
      <c r="D28" s="6">
        <v>147</v>
      </c>
      <c r="E28" s="6">
        <v>39</v>
      </c>
      <c r="F28" s="6">
        <v>108</v>
      </c>
      <c r="G28" s="6">
        <v>0.26530612244898</v>
      </c>
    </row>
    <row r="29" spans="1:7" x14ac:dyDescent="0.25">
      <c r="A29" s="6">
        <v>28</v>
      </c>
      <c r="B29" s="6" t="s">
        <v>144</v>
      </c>
      <c r="C29" s="6" t="s">
        <v>1150</v>
      </c>
      <c r="D29" s="6">
        <v>400</v>
      </c>
      <c r="E29" s="6">
        <v>77</v>
      </c>
      <c r="F29" s="6">
        <v>323</v>
      </c>
      <c r="G29" s="6">
        <v>0.1925</v>
      </c>
    </row>
    <row r="30" spans="1:7" x14ac:dyDescent="0.25">
      <c r="A30" s="6">
        <v>29</v>
      </c>
      <c r="B30" s="6" t="s">
        <v>1047</v>
      </c>
      <c r="C30" s="6" t="s">
        <v>2643</v>
      </c>
      <c r="D30" s="6">
        <v>89</v>
      </c>
      <c r="E30" s="6">
        <v>13</v>
      </c>
      <c r="F30" s="6">
        <v>76</v>
      </c>
      <c r="G30" s="6">
        <v>0.14606741573033699</v>
      </c>
    </row>
    <row r="31" spans="1:7" x14ac:dyDescent="0.25">
      <c r="A31" s="6">
        <v>30</v>
      </c>
      <c r="B31" s="6" t="s">
        <v>176</v>
      </c>
      <c r="C31" s="6" t="s">
        <v>1150</v>
      </c>
      <c r="D31" s="6">
        <v>397</v>
      </c>
      <c r="E31" s="6">
        <v>75</v>
      </c>
      <c r="F31" s="6">
        <v>322</v>
      </c>
      <c r="G31" s="6">
        <v>0.188916876574307</v>
      </c>
    </row>
    <row r="32" spans="1:7" x14ac:dyDescent="0.25">
      <c r="A32" s="6">
        <v>31</v>
      </c>
      <c r="B32" s="6" t="s">
        <v>24</v>
      </c>
      <c r="C32" s="6" t="s">
        <v>1150</v>
      </c>
      <c r="D32" s="6">
        <v>286</v>
      </c>
      <c r="E32" s="6">
        <v>79</v>
      </c>
      <c r="F32" s="6">
        <v>207</v>
      </c>
      <c r="G32" s="6">
        <v>0.27622377622377597</v>
      </c>
    </row>
    <row r="33" spans="1:7" x14ac:dyDescent="0.25">
      <c r="A33" s="6">
        <v>32</v>
      </c>
      <c r="B33" s="6" t="s">
        <v>166</v>
      </c>
      <c r="C33" s="6" t="s">
        <v>1150</v>
      </c>
      <c r="D33" s="6">
        <v>314</v>
      </c>
      <c r="E33" s="6">
        <v>130</v>
      </c>
      <c r="F33" s="6">
        <v>184</v>
      </c>
      <c r="G33" s="6">
        <v>0.41401273885350298</v>
      </c>
    </row>
    <row r="34" spans="1:7" x14ac:dyDescent="0.25">
      <c r="A34" s="6">
        <v>33</v>
      </c>
      <c r="B34" s="6" t="s">
        <v>561</v>
      </c>
      <c r="C34" s="6" t="s">
        <v>1150</v>
      </c>
      <c r="D34" s="6">
        <v>310</v>
      </c>
      <c r="E34" s="6">
        <v>52</v>
      </c>
      <c r="F34" s="6">
        <v>258</v>
      </c>
      <c r="G34" s="6">
        <v>0.16774193548387101</v>
      </c>
    </row>
    <row r="35" spans="1:7" x14ac:dyDescent="0.25">
      <c r="A35" s="6">
        <v>34</v>
      </c>
      <c r="B35" s="6" t="s">
        <v>134</v>
      </c>
      <c r="C35" s="6" t="s">
        <v>1150</v>
      </c>
      <c r="D35" s="6">
        <v>337</v>
      </c>
      <c r="E35" s="6">
        <v>54</v>
      </c>
      <c r="F35" s="6">
        <v>283</v>
      </c>
      <c r="G35" s="6">
        <v>0.16023738872403601</v>
      </c>
    </row>
    <row r="36" spans="1:7" x14ac:dyDescent="0.25">
      <c r="A36" s="6">
        <v>35</v>
      </c>
      <c r="B36" s="6" t="s">
        <v>891</v>
      </c>
      <c r="C36" s="6" t="s">
        <v>2584</v>
      </c>
      <c r="D36" s="6">
        <v>170</v>
      </c>
      <c r="E36" s="6">
        <v>45</v>
      </c>
      <c r="F36" s="6">
        <v>125</v>
      </c>
      <c r="G36" s="6">
        <v>0.26470588235294101</v>
      </c>
    </row>
    <row r="37" spans="1:7" x14ac:dyDescent="0.25">
      <c r="A37" s="6">
        <v>36</v>
      </c>
      <c r="B37" s="6" t="s">
        <v>913</v>
      </c>
      <c r="C37" s="6" t="s">
        <v>2645</v>
      </c>
      <c r="D37" s="6">
        <v>66</v>
      </c>
      <c r="E37" s="6">
        <v>12</v>
      </c>
      <c r="F37" s="6">
        <v>54</v>
      </c>
      <c r="G37" s="6">
        <v>0.18181818181818199</v>
      </c>
    </row>
    <row r="38" spans="1:7" x14ac:dyDescent="0.25">
      <c r="A38" s="6">
        <v>37</v>
      </c>
      <c r="B38" s="6" t="s">
        <v>487</v>
      </c>
      <c r="C38" s="6" t="s">
        <v>2601</v>
      </c>
      <c r="D38" s="6">
        <v>92</v>
      </c>
      <c r="E38" s="6">
        <v>41</v>
      </c>
      <c r="F38" s="6">
        <v>51</v>
      </c>
      <c r="G38" s="6">
        <v>0.44565217391304301</v>
      </c>
    </row>
    <row r="39" spans="1:7" x14ac:dyDescent="0.25">
      <c r="A39" s="6">
        <v>38</v>
      </c>
      <c r="B39" s="6" t="s">
        <v>679</v>
      </c>
      <c r="C39" s="6" t="s">
        <v>2683</v>
      </c>
      <c r="D39" s="6">
        <v>59</v>
      </c>
      <c r="E39" s="6">
        <v>16</v>
      </c>
      <c r="F39" s="6">
        <v>43</v>
      </c>
      <c r="G39" s="6">
        <v>0.27118644067796599</v>
      </c>
    </row>
    <row r="40" spans="1:7" x14ac:dyDescent="0.25">
      <c r="A40" s="6">
        <v>39</v>
      </c>
      <c r="B40" s="6" t="s">
        <v>647</v>
      </c>
      <c r="C40" s="6" t="s">
        <v>2572</v>
      </c>
      <c r="D40" s="6">
        <v>119</v>
      </c>
      <c r="E40" s="6">
        <v>36</v>
      </c>
      <c r="F40" s="6">
        <v>83</v>
      </c>
      <c r="G40" s="6">
        <v>0.30252100840336099</v>
      </c>
    </row>
    <row r="41" spans="1:7" x14ac:dyDescent="0.25">
      <c r="A41" s="6">
        <v>40</v>
      </c>
      <c r="B41" s="6" t="s">
        <v>470</v>
      </c>
      <c r="C41" s="6" t="s">
        <v>2559</v>
      </c>
      <c r="D41" s="6">
        <v>192</v>
      </c>
      <c r="E41" s="6">
        <v>46</v>
      </c>
      <c r="F41" s="6">
        <v>146</v>
      </c>
      <c r="G41" s="6">
        <v>0.23958333333333301</v>
      </c>
    </row>
    <row r="42" spans="1:7" x14ac:dyDescent="0.25">
      <c r="A42" s="6">
        <v>41</v>
      </c>
      <c r="B42" s="6" t="s">
        <v>632</v>
      </c>
      <c r="C42" s="6" t="s">
        <v>2599</v>
      </c>
      <c r="D42" s="6">
        <v>161</v>
      </c>
      <c r="E42" s="6">
        <v>31</v>
      </c>
      <c r="F42" s="6">
        <v>130</v>
      </c>
      <c r="G42" s="6">
        <v>0.19254658385093201</v>
      </c>
    </row>
    <row r="43" spans="1:7" x14ac:dyDescent="0.25">
      <c r="A43" s="6">
        <v>42</v>
      </c>
      <c r="B43" s="6" t="s">
        <v>779</v>
      </c>
      <c r="C43" s="6" t="s">
        <v>1150</v>
      </c>
      <c r="D43" s="6">
        <v>423</v>
      </c>
      <c r="E43" s="6">
        <v>92</v>
      </c>
      <c r="F43" s="6">
        <v>331</v>
      </c>
      <c r="G43" s="6">
        <v>0.21749408983451499</v>
      </c>
    </row>
    <row r="44" spans="1:7" x14ac:dyDescent="0.25">
      <c r="A44" s="6">
        <v>43</v>
      </c>
      <c r="B44" s="6" t="s">
        <v>1004</v>
      </c>
      <c r="C44" s="6" t="s">
        <v>1150</v>
      </c>
      <c r="D44" s="6">
        <v>481</v>
      </c>
      <c r="E44" s="6">
        <v>74</v>
      </c>
      <c r="F44" s="6">
        <v>407</v>
      </c>
      <c r="G44" s="6">
        <v>0.15384615384615399</v>
      </c>
    </row>
    <row r="45" spans="1:7" x14ac:dyDescent="0.25">
      <c r="A45" s="6">
        <v>44</v>
      </c>
      <c r="B45" s="6" t="s">
        <v>311</v>
      </c>
      <c r="C45" s="6" t="s">
        <v>2586</v>
      </c>
      <c r="D45" s="6">
        <v>227</v>
      </c>
      <c r="E45" s="6">
        <v>43</v>
      </c>
      <c r="F45" s="6">
        <v>184</v>
      </c>
      <c r="G45" s="6">
        <v>0.18942731277533001</v>
      </c>
    </row>
    <row r="46" spans="1:7" x14ac:dyDescent="0.25">
      <c r="A46" s="6">
        <v>45</v>
      </c>
      <c r="B46" s="6" t="s">
        <v>1171</v>
      </c>
      <c r="C46" s="6" t="s">
        <v>1150</v>
      </c>
      <c r="D46" s="6">
        <v>268</v>
      </c>
      <c r="E46" s="6">
        <v>56</v>
      </c>
      <c r="F46" s="6">
        <v>212</v>
      </c>
      <c r="G46" s="6">
        <v>0.20895522388059701</v>
      </c>
    </row>
    <row r="47" spans="1:7" x14ac:dyDescent="0.25">
      <c r="A47" s="6">
        <v>46</v>
      </c>
      <c r="B47" s="6" t="s">
        <v>1046</v>
      </c>
      <c r="C47" s="6" t="s">
        <v>1150</v>
      </c>
      <c r="D47" s="6">
        <v>464</v>
      </c>
      <c r="E47" s="6">
        <v>84</v>
      </c>
      <c r="F47" s="6">
        <v>380</v>
      </c>
      <c r="G47" s="6">
        <v>0.181034482758621</v>
      </c>
    </row>
    <row r="48" spans="1:7" x14ac:dyDescent="0.25">
      <c r="A48" s="6">
        <v>47</v>
      </c>
      <c r="B48" s="6" t="s">
        <v>698</v>
      </c>
      <c r="C48" s="6" t="s">
        <v>1150</v>
      </c>
      <c r="D48" s="6">
        <v>296</v>
      </c>
      <c r="E48" s="6">
        <v>63</v>
      </c>
      <c r="F48" s="6">
        <v>233</v>
      </c>
      <c r="G48" s="6">
        <v>0.212837837837838</v>
      </c>
    </row>
    <row r="49" spans="1:7" x14ac:dyDescent="0.25">
      <c r="A49" s="6">
        <v>48</v>
      </c>
      <c r="B49" s="6" t="s">
        <v>859</v>
      </c>
      <c r="C49" s="6" t="s">
        <v>2563</v>
      </c>
      <c r="D49" s="6">
        <v>198</v>
      </c>
      <c r="E49" s="6">
        <v>40</v>
      </c>
      <c r="F49" s="6">
        <v>158</v>
      </c>
      <c r="G49" s="6">
        <v>0.20202020202020199</v>
      </c>
    </row>
    <row r="50" spans="1:7" x14ac:dyDescent="0.25">
      <c r="A50" s="6">
        <v>49</v>
      </c>
      <c r="B50" s="6" t="s">
        <v>195</v>
      </c>
      <c r="C50" s="6" t="s">
        <v>1150</v>
      </c>
      <c r="D50" s="6">
        <v>397</v>
      </c>
      <c r="E50" s="6">
        <v>76</v>
      </c>
      <c r="F50" s="6">
        <v>321</v>
      </c>
      <c r="G50" s="6">
        <v>0.19143576826196501</v>
      </c>
    </row>
    <row r="51" spans="1:7" x14ac:dyDescent="0.25">
      <c r="A51" s="6">
        <v>50</v>
      </c>
      <c r="B51" s="6" t="s">
        <v>852</v>
      </c>
      <c r="C51" s="6" t="s">
        <v>2693</v>
      </c>
      <c r="D51" s="6">
        <v>230</v>
      </c>
      <c r="E51" s="6">
        <v>71</v>
      </c>
      <c r="F51" s="6">
        <v>159</v>
      </c>
      <c r="G51" s="6">
        <v>0.30869565217391298</v>
      </c>
    </row>
    <row r="52" spans="1:7" x14ac:dyDescent="0.25">
      <c r="A52" s="6">
        <v>51</v>
      </c>
      <c r="B52" s="6" t="s">
        <v>1126</v>
      </c>
      <c r="C52" s="6" t="s">
        <v>1150</v>
      </c>
      <c r="D52" s="6">
        <v>691</v>
      </c>
      <c r="E52" s="6">
        <v>228</v>
      </c>
      <c r="F52" s="6">
        <v>463</v>
      </c>
      <c r="G52" s="6">
        <v>0.32995658465991301</v>
      </c>
    </row>
    <row r="53" spans="1:7" x14ac:dyDescent="0.25">
      <c r="A53" s="6">
        <v>52</v>
      </c>
      <c r="B53" s="6" t="s">
        <v>534</v>
      </c>
      <c r="C53" s="6" t="s">
        <v>1150</v>
      </c>
      <c r="D53" s="6">
        <v>268</v>
      </c>
      <c r="E53" s="6">
        <v>40</v>
      </c>
      <c r="F53" s="6">
        <v>228</v>
      </c>
      <c r="G53" s="6">
        <v>0.14925373134328401</v>
      </c>
    </row>
    <row r="54" spans="1:7" x14ac:dyDescent="0.25">
      <c r="A54" s="6">
        <v>53</v>
      </c>
      <c r="B54" s="6" t="s">
        <v>434</v>
      </c>
      <c r="C54" s="6" t="s">
        <v>1150</v>
      </c>
      <c r="D54" s="6">
        <v>315</v>
      </c>
      <c r="E54" s="6">
        <v>140</v>
      </c>
      <c r="F54" s="6">
        <v>175</v>
      </c>
      <c r="G54" s="6">
        <v>0.44444444444444398</v>
      </c>
    </row>
    <row r="55" spans="1:7" x14ac:dyDescent="0.25">
      <c r="A55" s="6">
        <v>54</v>
      </c>
      <c r="B55" s="6" t="s">
        <v>1183</v>
      </c>
      <c r="C55" s="6" t="s">
        <v>1150</v>
      </c>
      <c r="D55" s="6">
        <v>381</v>
      </c>
      <c r="E55" s="6">
        <v>75</v>
      </c>
      <c r="F55" s="6">
        <v>306</v>
      </c>
      <c r="G55" s="6">
        <v>0.196850393700787</v>
      </c>
    </row>
    <row r="56" spans="1:7" x14ac:dyDescent="0.25">
      <c r="A56" s="6">
        <v>55</v>
      </c>
      <c r="B56" s="6" t="s">
        <v>1197</v>
      </c>
      <c r="C56" s="6" t="s">
        <v>1150</v>
      </c>
      <c r="D56" s="6">
        <v>578</v>
      </c>
      <c r="E56" s="6">
        <v>130</v>
      </c>
      <c r="F56" s="6">
        <v>448</v>
      </c>
      <c r="G56" s="6">
        <v>0.224913494809689</v>
      </c>
    </row>
    <row r="57" spans="1:7" x14ac:dyDescent="0.25">
      <c r="A57" s="6">
        <v>56</v>
      </c>
      <c r="B57" s="6" t="s">
        <v>446</v>
      </c>
      <c r="C57" s="6" t="s">
        <v>1150</v>
      </c>
      <c r="D57" s="6">
        <v>381</v>
      </c>
      <c r="E57" s="6">
        <v>74</v>
      </c>
      <c r="F57" s="6">
        <v>307</v>
      </c>
      <c r="G57" s="6">
        <v>0.19422572178477701</v>
      </c>
    </row>
    <row r="58" spans="1:7" x14ac:dyDescent="0.25">
      <c r="A58" s="6">
        <v>57</v>
      </c>
      <c r="B58" s="6" t="s">
        <v>343</v>
      </c>
      <c r="C58" s="6" t="s">
        <v>1150</v>
      </c>
      <c r="D58" s="6">
        <v>568</v>
      </c>
      <c r="E58" s="6">
        <v>88</v>
      </c>
      <c r="F58" s="6">
        <v>480</v>
      </c>
      <c r="G58" s="6">
        <v>0.154929577464789</v>
      </c>
    </row>
    <row r="59" spans="1:7" x14ac:dyDescent="0.25">
      <c r="A59" s="6">
        <v>58</v>
      </c>
      <c r="B59" s="6" t="s">
        <v>712</v>
      </c>
      <c r="C59" s="6" t="s">
        <v>2615</v>
      </c>
      <c r="D59" s="6">
        <v>145</v>
      </c>
      <c r="E59" s="6">
        <v>21</v>
      </c>
      <c r="F59" s="6">
        <v>124</v>
      </c>
      <c r="G59" s="6">
        <v>0.14482758620689701</v>
      </c>
    </row>
    <row r="60" spans="1:7" x14ac:dyDescent="0.25">
      <c r="A60" s="6">
        <v>59</v>
      </c>
      <c r="B60" s="6" t="s">
        <v>530</v>
      </c>
      <c r="C60" s="6" t="s">
        <v>2686</v>
      </c>
      <c r="D60" s="6">
        <v>180</v>
      </c>
      <c r="E60" s="6">
        <v>48</v>
      </c>
      <c r="F60" s="6">
        <v>132</v>
      </c>
      <c r="G60" s="6">
        <v>0.266666666666667</v>
      </c>
    </row>
    <row r="61" spans="1:7" x14ac:dyDescent="0.25">
      <c r="A61" s="6">
        <v>60</v>
      </c>
      <c r="B61" s="6" t="s">
        <v>108</v>
      </c>
      <c r="C61" s="6" t="s">
        <v>1150</v>
      </c>
      <c r="D61" s="6">
        <v>376</v>
      </c>
      <c r="E61" s="6">
        <v>92</v>
      </c>
      <c r="F61" s="6">
        <v>284</v>
      </c>
      <c r="G61" s="6">
        <v>0.24468085106383</v>
      </c>
    </row>
    <row r="62" spans="1:7" x14ac:dyDescent="0.25">
      <c r="A62" s="6">
        <v>61</v>
      </c>
      <c r="B62" s="6" t="s">
        <v>1156</v>
      </c>
      <c r="C62" s="6" t="s">
        <v>2570</v>
      </c>
      <c r="D62" s="6">
        <v>249</v>
      </c>
      <c r="E62" s="6">
        <v>44</v>
      </c>
      <c r="F62" s="6">
        <v>205</v>
      </c>
      <c r="G62" s="6">
        <v>0.17670682730923701</v>
      </c>
    </row>
    <row r="63" spans="1:7" x14ac:dyDescent="0.25">
      <c r="A63" s="6">
        <v>62</v>
      </c>
      <c r="B63" s="6" t="s">
        <v>641</v>
      </c>
      <c r="C63" s="6" t="s">
        <v>2596</v>
      </c>
      <c r="D63" s="6">
        <v>122</v>
      </c>
      <c r="E63" s="6">
        <v>35</v>
      </c>
      <c r="F63" s="6">
        <v>87</v>
      </c>
      <c r="G63" s="6">
        <v>0.286885245901639</v>
      </c>
    </row>
    <row r="64" spans="1:7" x14ac:dyDescent="0.25">
      <c r="A64" s="6">
        <v>63</v>
      </c>
      <c r="B64" s="6" t="s">
        <v>510</v>
      </c>
      <c r="C64" s="6" t="s">
        <v>1150</v>
      </c>
      <c r="D64" s="6">
        <v>278</v>
      </c>
      <c r="E64" s="6">
        <v>84</v>
      </c>
      <c r="F64" s="6">
        <v>194</v>
      </c>
      <c r="G64" s="6">
        <v>0.30215827338129497</v>
      </c>
    </row>
    <row r="65" spans="1:7" x14ac:dyDescent="0.25">
      <c r="A65" s="6">
        <v>64</v>
      </c>
      <c r="B65" s="6" t="s">
        <v>651</v>
      </c>
      <c r="C65" s="6" t="s">
        <v>1150</v>
      </c>
      <c r="D65" s="6">
        <v>268</v>
      </c>
      <c r="E65" s="6">
        <v>75</v>
      </c>
      <c r="F65" s="6">
        <v>193</v>
      </c>
      <c r="G65" s="6">
        <v>0.27985074626865702</v>
      </c>
    </row>
    <row r="66" spans="1:7" x14ac:dyDescent="0.25">
      <c r="A66" s="6">
        <v>65</v>
      </c>
      <c r="B66" s="6" t="s">
        <v>533</v>
      </c>
      <c r="C66" s="6" t="s">
        <v>2565</v>
      </c>
      <c r="D66" s="6">
        <v>101</v>
      </c>
      <c r="E66" s="6">
        <v>42</v>
      </c>
      <c r="F66" s="6">
        <v>59</v>
      </c>
      <c r="G66" s="6">
        <v>0.41584158415841599</v>
      </c>
    </row>
    <row r="67" spans="1:7" x14ac:dyDescent="0.25">
      <c r="A67" s="6">
        <v>66</v>
      </c>
      <c r="B67" s="6" t="s">
        <v>66</v>
      </c>
      <c r="C67" s="6" t="s">
        <v>1150</v>
      </c>
      <c r="D67" s="6">
        <v>439</v>
      </c>
      <c r="E67" s="6">
        <v>112</v>
      </c>
      <c r="F67" s="6">
        <v>327</v>
      </c>
      <c r="G67" s="6">
        <v>0.25512528473804102</v>
      </c>
    </row>
    <row r="68" spans="1:7" x14ac:dyDescent="0.25">
      <c r="A68" s="6">
        <v>67</v>
      </c>
      <c r="B68" s="6" t="s">
        <v>1123</v>
      </c>
      <c r="C68" s="6" t="s">
        <v>1150</v>
      </c>
      <c r="D68" s="6">
        <v>536</v>
      </c>
      <c r="E68" s="6">
        <v>119</v>
      </c>
      <c r="F68" s="6">
        <v>417</v>
      </c>
      <c r="G68" s="6">
        <v>0.222014925373134</v>
      </c>
    </row>
    <row r="69" spans="1:7" x14ac:dyDescent="0.25">
      <c r="A69" s="6">
        <v>68</v>
      </c>
      <c r="B69" s="6" t="s">
        <v>608</v>
      </c>
      <c r="C69" s="6" t="s">
        <v>1150</v>
      </c>
      <c r="D69" s="6">
        <v>324</v>
      </c>
      <c r="E69" s="6">
        <v>85</v>
      </c>
      <c r="F69" s="6">
        <v>239</v>
      </c>
      <c r="G69" s="6">
        <v>0.26234567901234601</v>
      </c>
    </row>
    <row r="70" spans="1:7" x14ac:dyDescent="0.25">
      <c r="A70" s="6">
        <v>69</v>
      </c>
      <c r="B70" s="6" t="s">
        <v>1182</v>
      </c>
      <c r="C70" s="6" t="s">
        <v>2544</v>
      </c>
      <c r="D70" s="6">
        <v>136</v>
      </c>
      <c r="E70" s="6">
        <v>35</v>
      </c>
      <c r="F70" s="6">
        <v>101</v>
      </c>
      <c r="G70" s="6">
        <v>0.25735294117647101</v>
      </c>
    </row>
    <row r="71" spans="1:7" x14ac:dyDescent="0.25">
      <c r="A71" s="6">
        <v>70</v>
      </c>
      <c r="B71" s="6" t="s">
        <v>556</v>
      </c>
      <c r="C71" s="6" t="s">
        <v>2689</v>
      </c>
      <c r="D71" s="6">
        <v>236</v>
      </c>
      <c r="E71" s="6">
        <v>84</v>
      </c>
      <c r="F71" s="6">
        <v>152</v>
      </c>
      <c r="G71" s="6">
        <v>0.355932203389831</v>
      </c>
    </row>
    <row r="72" spans="1:7" x14ac:dyDescent="0.25">
      <c r="A72" s="6">
        <v>71</v>
      </c>
      <c r="B72" s="6" t="s">
        <v>911</v>
      </c>
      <c r="C72" s="6" t="s">
        <v>1150</v>
      </c>
      <c r="D72" s="6">
        <v>304</v>
      </c>
      <c r="E72" s="6">
        <v>58</v>
      </c>
      <c r="F72" s="6">
        <v>246</v>
      </c>
      <c r="G72" s="6">
        <v>0.19078947368421101</v>
      </c>
    </row>
    <row r="73" spans="1:7" x14ac:dyDescent="0.25">
      <c r="A73" s="6">
        <v>72</v>
      </c>
      <c r="B73" s="6" t="s">
        <v>871</v>
      </c>
      <c r="C73" s="6" t="s">
        <v>2613</v>
      </c>
      <c r="D73" s="6">
        <v>212</v>
      </c>
      <c r="E73" s="6">
        <v>43</v>
      </c>
      <c r="F73" s="6">
        <v>169</v>
      </c>
      <c r="G73" s="6">
        <v>0.20283018867924499</v>
      </c>
    </row>
    <row r="74" spans="1:7" x14ac:dyDescent="0.25">
      <c r="A74" s="6">
        <v>73</v>
      </c>
      <c r="B74" s="6" t="s">
        <v>762</v>
      </c>
      <c r="C74" s="6" t="s">
        <v>2584</v>
      </c>
      <c r="D74" s="6">
        <v>170</v>
      </c>
      <c r="E74" s="6">
        <v>49</v>
      </c>
      <c r="F74" s="6">
        <v>121</v>
      </c>
      <c r="G74" s="6">
        <v>0.28823529411764698</v>
      </c>
    </row>
    <row r="75" spans="1:7" x14ac:dyDescent="0.25">
      <c r="A75" s="6">
        <v>74</v>
      </c>
      <c r="B75" s="6" t="s">
        <v>887</v>
      </c>
      <c r="C75" s="6" t="s">
        <v>2560</v>
      </c>
      <c r="D75" s="6">
        <v>235</v>
      </c>
      <c r="E75" s="6">
        <v>38</v>
      </c>
      <c r="F75" s="6">
        <v>197</v>
      </c>
      <c r="G75" s="6">
        <v>0.16170212765957401</v>
      </c>
    </row>
    <row r="76" spans="1:7" x14ac:dyDescent="0.25">
      <c r="A76" s="6">
        <v>75</v>
      </c>
      <c r="B76" s="6" t="s">
        <v>532</v>
      </c>
      <c r="C76" s="6" t="s">
        <v>2602</v>
      </c>
      <c r="D76" s="6">
        <v>129</v>
      </c>
      <c r="E76" s="6">
        <v>25</v>
      </c>
      <c r="F76" s="6">
        <v>104</v>
      </c>
      <c r="G76" s="6">
        <v>0.193798449612403</v>
      </c>
    </row>
    <row r="77" spans="1:7" x14ac:dyDescent="0.25">
      <c r="A77" s="6">
        <v>76</v>
      </c>
      <c r="B77" s="6" t="s">
        <v>292</v>
      </c>
      <c r="C77" s="6" t="s">
        <v>2641</v>
      </c>
      <c r="D77" s="6">
        <v>169</v>
      </c>
      <c r="E77" s="6">
        <v>34</v>
      </c>
      <c r="F77" s="6">
        <v>135</v>
      </c>
      <c r="G77" s="6">
        <v>0.201183431952663</v>
      </c>
    </row>
    <row r="78" spans="1:7" x14ac:dyDescent="0.25">
      <c r="A78" s="6">
        <v>77</v>
      </c>
      <c r="B78" s="6" t="s">
        <v>953</v>
      </c>
      <c r="C78" s="6" t="s">
        <v>1150</v>
      </c>
      <c r="D78" s="6">
        <v>286</v>
      </c>
      <c r="E78" s="6">
        <v>56</v>
      </c>
      <c r="F78" s="6">
        <v>230</v>
      </c>
      <c r="G78" s="6">
        <v>0.195804195804196</v>
      </c>
    </row>
    <row r="79" spans="1:7" x14ac:dyDescent="0.25">
      <c r="A79" s="6">
        <v>78</v>
      </c>
      <c r="B79" s="6" t="s">
        <v>1149</v>
      </c>
      <c r="C79" s="6" t="s">
        <v>1150</v>
      </c>
      <c r="D79" s="6">
        <v>516</v>
      </c>
      <c r="E79" s="6">
        <v>105</v>
      </c>
      <c r="F79" s="6">
        <v>411</v>
      </c>
      <c r="G79" s="6">
        <v>0.20348837209302301</v>
      </c>
    </row>
    <row r="80" spans="1:7" x14ac:dyDescent="0.25">
      <c r="A80" s="6">
        <v>79</v>
      </c>
      <c r="B80" s="6" t="s">
        <v>1125</v>
      </c>
      <c r="C80" s="6" t="s">
        <v>1150</v>
      </c>
      <c r="D80" s="6">
        <v>260</v>
      </c>
      <c r="E80" s="6">
        <v>48</v>
      </c>
      <c r="F80" s="6">
        <v>212</v>
      </c>
      <c r="G80" s="6">
        <v>0.18461538461538499</v>
      </c>
    </row>
    <row r="81" spans="1:7" x14ac:dyDescent="0.25">
      <c r="A81" s="6">
        <v>80</v>
      </c>
      <c r="B81" s="6" t="s">
        <v>76</v>
      </c>
      <c r="C81" s="6" t="s">
        <v>2584</v>
      </c>
      <c r="D81" s="6">
        <v>170</v>
      </c>
      <c r="E81" s="6">
        <v>44</v>
      </c>
      <c r="F81" s="6">
        <v>126</v>
      </c>
      <c r="G81" s="6">
        <v>0.25882352941176501</v>
      </c>
    </row>
    <row r="82" spans="1:7" x14ac:dyDescent="0.25">
      <c r="A82" s="6">
        <v>81</v>
      </c>
      <c r="B82" s="6" t="s">
        <v>847</v>
      </c>
      <c r="C82" s="6" t="s">
        <v>2687</v>
      </c>
      <c r="D82" s="6">
        <v>157</v>
      </c>
      <c r="E82" s="6">
        <v>36</v>
      </c>
      <c r="F82" s="6">
        <v>121</v>
      </c>
      <c r="G82" s="6">
        <v>0.22929936305732501</v>
      </c>
    </row>
    <row r="83" spans="1:7" x14ac:dyDescent="0.25">
      <c r="A83" s="6">
        <v>82</v>
      </c>
      <c r="B83" s="6" t="s">
        <v>261</v>
      </c>
      <c r="C83" s="6" t="s">
        <v>2563</v>
      </c>
      <c r="D83" s="6">
        <v>198</v>
      </c>
      <c r="E83" s="6">
        <v>42</v>
      </c>
      <c r="F83" s="6">
        <v>156</v>
      </c>
      <c r="G83" s="6">
        <v>0.21212121212121199</v>
      </c>
    </row>
    <row r="84" spans="1:7" x14ac:dyDescent="0.25">
      <c r="A84" s="6">
        <v>83</v>
      </c>
      <c r="B84" s="6" t="s">
        <v>902</v>
      </c>
      <c r="C84" s="6" t="s">
        <v>2565</v>
      </c>
      <c r="D84" s="6">
        <v>101</v>
      </c>
      <c r="E84" s="6">
        <v>13</v>
      </c>
      <c r="F84" s="6">
        <v>88</v>
      </c>
      <c r="G84" s="6">
        <v>0.12871287128712899</v>
      </c>
    </row>
    <row r="85" spans="1:7" x14ac:dyDescent="0.25">
      <c r="A85" s="6">
        <v>84</v>
      </c>
      <c r="B85" s="6" t="s">
        <v>776</v>
      </c>
      <c r="C85" s="6" t="s">
        <v>2563</v>
      </c>
      <c r="D85" s="6">
        <v>198</v>
      </c>
      <c r="E85" s="6">
        <v>41</v>
      </c>
      <c r="F85" s="6">
        <v>157</v>
      </c>
      <c r="G85" s="6">
        <v>0.20707070707070699</v>
      </c>
    </row>
    <row r="86" spans="1:7" x14ac:dyDescent="0.25">
      <c r="A86" s="6">
        <v>85</v>
      </c>
      <c r="B86" s="6" t="s">
        <v>58</v>
      </c>
      <c r="C86" s="6" t="s">
        <v>1150</v>
      </c>
      <c r="D86" s="6">
        <v>568</v>
      </c>
      <c r="E86" s="6">
        <v>83</v>
      </c>
      <c r="F86" s="6">
        <v>485</v>
      </c>
      <c r="G86" s="6">
        <v>0.14612676056338</v>
      </c>
    </row>
    <row r="87" spans="1:7" x14ac:dyDescent="0.25">
      <c r="A87" s="6">
        <v>86</v>
      </c>
      <c r="B87" s="6" t="s">
        <v>20</v>
      </c>
      <c r="C87" s="6" t="s">
        <v>1150</v>
      </c>
      <c r="D87" s="6">
        <v>271</v>
      </c>
      <c r="E87" s="6">
        <v>57</v>
      </c>
      <c r="F87" s="6">
        <v>214</v>
      </c>
      <c r="G87" s="6">
        <v>0.210332103321033</v>
      </c>
    </row>
    <row r="88" spans="1:7" x14ac:dyDescent="0.25">
      <c r="A88" s="6">
        <v>87</v>
      </c>
      <c r="B88" s="6" t="s">
        <v>546</v>
      </c>
      <c r="C88" s="6" t="s">
        <v>1150</v>
      </c>
      <c r="D88" s="6">
        <v>351</v>
      </c>
      <c r="E88" s="6">
        <v>69</v>
      </c>
      <c r="F88" s="6">
        <v>282</v>
      </c>
      <c r="G88" s="6">
        <v>0.19658119658119699</v>
      </c>
    </row>
    <row r="89" spans="1:7" x14ac:dyDescent="0.25">
      <c r="A89" s="6">
        <v>88</v>
      </c>
      <c r="B89" s="6" t="s">
        <v>418</v>
      </c>
      <c r="C89" s="6" t="s">
        <v>1150</v>
      </c>
      <c r="D89" s="6">
        <v>369</v>
      </c>
      <c r="E89" s="6">
        <v>78</v>
      </c>
      <c r="F89" s="6">
        <v>291</v>
      </c>
      <c r="G89" s="6">
        <v>0.211382113821138</v>
      </c>
    </row>
    <row r="90" spans="1:7" x14ac:dyDescent="0.25">
      <c r="A90" s="6">
        <v>89</v>
      </c>
      <c r="B90" s="6" t="s">
        <v>937</v>
      </c>
      <c r="C90" s="6" t="s">
        <v>1150</v>
      </c>
      <c r="D90" s="6">
        <v>381</v>
      </c>
      <c r="E90" s="6">
        <v>98</v>
      </c>
      <c r="F90" s="6">
        <v>283</v>
      </c>
      <c r="G90" s="6">
        <v>0.25721784776902901</v>
      </c>
    </row>
    <row r="91" spans="1:7" x14ac:dyDescent="0.25">
      <c r="A91" s="6">
        <v>90</v>
      </c>
      <c r="B91" s="6" t="s">
        <v>408</v>
      </c>
      <c r="C91" s="6" t="s">
        <v>1150</v>
      </c>
      <c r="D91" s="6">
        <v>361</v>
      </c>
      <c r="E91" s="6">
        <v>78</v>
      </c>
      <c r="F91" s="6">
        <v>283</v>
      </c>
      <c r="G91" s="6">
        <v>0.21606648199445999</v>
      </c>
    </row>
    <row r="92" spans="1:7" x14ac:dyDescent="0.25">
      <c r="A92" s="6">
        <v>91</v>
      </c>
      <c r="B92" s="6" t="s">
        <v>321</v>
      </c>
      <c r="C92" s="6" t="s">
        <v>2698</v>
      </c>
      <c r="D92" s="6">
        <v>168</v>
      </c>
      <c r="E92" s="6">
        <v>23</v>
      </c>
      <c r="F92" s="6">
        <v>145</v>
      </c>
      <c r="G92" s="6">
        <v>0.136904761904762</v>
      </c>
    </row>
    <row r="93" spans="1:7" x14ac:dyDescent="0.25">
      <c r="A93" s="6">
        <v>92</v>
      </c>
      <c r="B93" s="6" t="s">
        <v>611</v>
      </c>
      <c r="C93" s="6" t="s">
        <v>2559</v>
      </c>
      <c r="D93" s="6">
        <v>192</v>
      </c>
      <c r="E93" s="6">
        <v>57</v>
      </c>
      <c r="F93" s="6">
        <v>135</v>
      </c>
      <c r="G93" s="6">
        <v>0.296875</v>
      </c>
    </row>
    <row r="94" spans="1:7" x14ac:dyDescent="0.25">
      <c r="A94" s="6">
        <v>93</v>
      </c>
      <c r="B94" s="6" t="s">
        <v>1062</v>
      </c>
      <c r="C94" s="6" t="s">
        <v>1150</v>
      </c>
      <c r="D94" s="6">
        <v>439</v>
      </c>
      <c r="E94" s="6">
        <v>110</v>
      </c>
      <c r="F94" s="6">
        <v>329</v>
      </c>
      <c r="G94" s="6">
        <v>0.25056947608200503</v>
      </c>
    </row>
    <row r="95" spans="1:7" x14ac:dyDescent="0.25">
      <c r="A95" s="6">
        <v>94</v>
      </c>
      <c r="B95" s="6" t="s">
        <v>916</v>
      </c>
      <c r="C95" s="6" t="s">
        <v>1150</v>
      </c>
      <c r="D95" s="6">
        <v>499</v>
      </c>
      <c r="E95" s="6">
        <v>151</v>
      </c>
      <c r="F95" s="6">
        <v>348</v>
      </c>
      <c r="G95" s="6">
        <v>0.30260521042084199</v>
      </c>
    </row>
    <row r="96" spans="1:7" x14ac:dyDescent="0.25">
      <c r="A96" s="6">
        <v>95</v>
      </c>
      <c r="B96" s="6" t="s">
        <v>727</v>
      </c>
      <c r="C96" s="6" t="s">
        <v>2596</v>
      </c>
      <c r="D96" s="6">
        <v>122</v>
      </c>
      <c r="E96" s="6">
        <v>34</v>
      </c>
      <c r="F96" s="6">
        <v>88</v>
      </c>
      <c r="G96" s="6">
        <v>0.27868852459016402</v>
      </c>
    </row>
    <row r="97" spans="1:7" x14ac:dyDescent="0.25">
      <c r="A97" s="6">
        <v>96</v>
      </c>
      <c r="B97" s="6" t="s">
        <v>1008</v>
      </c>
      <c r="C97" s="6" t="s">
        <v>1150</v>
      </c>
      <c r="D97" s="6">
        <v>520</v>
      </c>
      <c r="E97" s="6">
        <v>103</v>
      </c>
      <c r="F97" s="6">
        <v>417</v>
      </c>
      <c r="G97" s="6">
        <v>0.19807692307692301</v>
      </c>
    </row>
    <row r="98" spans="1:7" x14ac:dyDescent="0.25">
      <c r="A98" s="6">
        <v>97</v>
      </c>
      <c r="B98" s="6" t="s">
        <v>212</v>
      </c>
      <c r="C98" s="6" t="s">
        <v>1150</v>
      </c>
      <c r="D98" s="6">
        <v>301</v>
      </c>
      <c r="E98" s="6">
        <v>79</v>
      </c>
      <c r="F98" s="6">
        <v>222</v>
      </c>
      <c r="G98" s="6">
        <v>0.26245847176079701</v>
      </c>
    </row>
    <row r="99" spans="1:7" x14ac:dyDescent="0.25">
      <c r="A99" s="6">
        <v>98</v>
      </c>
      <c r="B99" s="6" t="s">
        <v>412</v>
      </c>
      <c r="C99" s="6" t="s">
        <v>1150</v>
      </c>
      <c r="D99" s="6">
        <v>473</v>
      </c>
      <c r="E99" s="6">
        <v>110</v>
      </c>
      <c r="F99" s="6">
        <v>363</v>
      </c>
      <c r="G99" s="6">
        <v>0.232558139534884</v>
      </c>
    </row>
    <row r="100" spans="1:7" x14ac:dyDescent="0.25">
      <c r="A100" s="6">
        <v>99</v>
      </c>
      <c r="B100" s="6" t="s">
        <v>10</v>
      </c>
      <c r="C100" s="6" t="s">
        <v>2550</v>
      </c>
      <c r="D100" s="6">
        <v>207</v>
      </c>
      <c r="E100" s="6">
        <v>45</v>
      </c>
      <c r="F100" s="6">
        <v>162</v>
      </c>
      <c r="G100" s="6">
        <v>0.217391304347826</v>
      </c>
    </row>
    <row r="101" spans="1:7" x14ac:dyDescent="0.25">
      <c r="A101" s="6">
        <v>100</v>
      </c>
      <c r="B101" s="6" t="s">
        <v>138</v>
      </c>
      <c r="C101" s="6" t="s">
        <v>2566</v>
      </c>
      <c r="D101" s="6">
        <v>94</v>
      </c>
      <c r="E101" s="6">
        <v>17</v>
      </c>
      <c r="F101" s="6">
        <v>77</v>
      </c>
      <c r="G101" s="6">
        <v>0.180851063829787</v>
      </c>
    </row>
    <row r="102" spans="1:7" x14ac:dyDescent="0.25">
      <c r="A102" s="6">
        <v>101</v>
      </c>
      <c r="B102" s="6" t="s">
        <v>799</v>
      </c>
      <c r="C102" s="6" t="s">
        <v>1150</v>
      </c>
      <c r="D102" s="6">
        <v>421</v>
      </c>
      <c r="E102" s="6">
        <v>84</v>
      </c>
      <c r="F102" s="6">
        <v>337</v>
      </c>
      <c r="G102" s="6">
        <v>0.199524940617577</v>
      </c>
    </row>
    <row r="103" spans="1:7" x14ac:dyDescent="0.25">
      <c r="A103" s="6">
        <v>102</v>
      </c>
      <c r="B103" s="6" t="s">
        <v>745</v>
      </c>
      <c r="C103" s="6" t="s">
        <v>2584</v>
      </c>
      <c r="D103" s="6">
        <v>170</v>
      </c>
      <c r="E103" s="6">
        <v>44</v>
      </c>
      <c r="F103" s="6">
        <v>126</v>
      </c>
      <c r="G103" s="6">
        <v>0.25882352941176501</v>
      </c>
    </row>
    <row r="104" spans="1:7" x14ac:dyDescent="0.25">
      <c r="A104" s="6">
        <v>103</v>
      </c>
      <c r="B104" s="6" t="s">
        <v>122</v>
      </c>
      <c r="C104" s="6" t="s">
        <v>1150</v>
      </c>
      <c r="D104" s="6">
        <v>691</v>
      </c>
      <c r="E104" s="6">
        <v>147</v>
      </c>
      <c r="F104" s="6">
        <v>544</v>
      </c>
      <c r="G104" s="6">
        <v>0.21273516642547</v>
      </c>
    </row>
    <row r="105" spans="1:7" x14ac:dyDescent="0.25">
      <c r="A105" s="6">
        <v>104</v>
      </c>
      <c r="B105" s="6" t="s">
        <v>710</v>
      </c>
      <c r="C105" s="6" t="s">
        <v>1150</v>
      </c>
      <c r="D105" s="6">
        <v>878</v>
      </c>
      <c r="E105" s="6">
        <v>223</v>
      </c>
      <c r="F105" s="6">
        <v>655</v>
      </c>
      <c r="G105" s="6">
        <v>0.25398633257403203</v>
      </c>
    </row>
    <row r="106" spans="1:7" x14ac:dyDescent="0.25">
      <c r="A106" s="6">
        <v>105</v>
      </c>
      <c r="B106" s="6" t="s">
        <v>455</v>
      </c>
      <c r="C106" s="6" t="s">
        <v>1150</v>
      </c>
      <c r="D106" s="6">
        <v>494</v>
      </c>
      <c r="E106" s="6">
        <v>137</v>
      </c>
      <c r="F106" s="6">
        <v>357</v>
      </c>
      <c r="G106" s="6">
        <v>0.27732793522267202</v>
      </c>
    </row>
    <row r="107" spans="1:7" x14ac:dyDescent="0.25">
      <c r="A107" s="6">
        <v>106</v>
      </c>
      <c r="B107" s="6" t="s">
        <v>35</v>
      </c>
      <c r="C107" s="6" t="s">
        <v>2586</v>
      </c>
      <c r="D107" s="6">
        <v>227</v>
      </c>
      <c r="E107" s="6">
        <v>43</v>
      </c>
      <c r="F107" s="6">
        <v>184</v>
      </c>
      <c r="G107" s="6">
        <v>0.18942731277533001</v>
      </c>
    </row>
    <row r="108" spans="1:7" x14ac:dyDescent="0.25">
      <c r="A108" s="6">
        <v>107</v>
      </c>
      <c r="B108" s="6" t="s">
        <v>168</v>
      </c>
      <c r="C108" s="6" t="s">
        <v>2595</v>
      </c>
      <c r="D108" s="6">
        <v>160</v>
      </c>
      <c r="E108" s="6">
        <v>31</v>
      </c>
      <c r="F108" s="6">
        <v>129</v>
      </c>
      <c r="G108" s="6">
        <v>0.19375000000000001</v>
      </c>
    </row>
    <row r="109" spans="1:7" x14ac:dyDescent="0.25">
      <c r="A109" s="6">
        <v>108</v>
      </c>
      <c r="B109" s="6" t="s">
        <v>782</v>
      </c>
      <c r="C109" s="6" t="s">
        <v>2678</v>
      </c>
      <c r="D109" s="6">
        <v>174</v>
      </c>
      <c r="E109" s="6">
        <v>29</v>
      </c>
      <c r="F109" s="6">
        <v>145</v>
      </c>
      <c r="G109" s="6">
        <v>0.16666666666666699</v>
      </c>
    </row>
    <row r="110" spans="1:7" x14ac:dyDescent="0.25">
      <c r="A110" s="6">
        <v>109</v>
      </c>
      <c r="B110" s="6" t="s">
        <v>842</v>
      </c>
      <c r="C110" s="6" t="s">
        <v>2581</v>
      </c>
      <c r="D110" s="6">
        <v>149</v>
      </c>
      <c r="E110" s="6">
        <v>28</v>
      </c>
      <c r="F110" s="6">
        <v>121</v>
      </c>
      <c r="G110" s="6">
        <v>0.187919463087248</v>
      </c>
    </row>
    <row r="111" spans="1:7" x14ac:dyDescent="0.25">
      <c r="A111" s="6">
        <v>110</v>
      </c>
      <c r="B111" s="6" t="s">
        <v>223</v>
      </c>
      <c r="C111" s="6" t="s">
        <v>2606</v>
      </c>
      <c r="D111" s="6">
        <v>250</v>
      </c>
      <c r="E111" s="6">
        <v>47</v>
      </c>
      <c r="F111" s="6">
        <v>203</v>
      </c>
      <c r="G111" s="6">
        <v>0.188</v>
      </c>
    </row>
    <row r="112" spans="1:7" x14ac:dyDescent="0.25">
      <c r="A112" s="6">
        <v>111</v>
      </c>
      <c r="B112" s="6" t="s">
        <v>971</v>
      </c>
      <c r="C112" s="6" t="s">
        <v>2556</v>
      </c>
      <c r="D112" s="6">
        <v>116</v>
      </c>
      <c r="E112" s="6">
        <v>21</v>
      </c>
      <c r="F112" s="6">
        <v>95</v>
      </c>
      <c r="G112" s="6">
        <v>0.181034482758621</v>
      </c>
    </row>
    <row r="113" spans="1:7" x14ac:dyDescent="0.25">
      <c r="A113" s="6">
        <v>112</v>
      </c>
      <c r="B113" s="6" t="s">
        <v>322</v>
      </c>
      <c r="C113" s="6" t="s">
        <v>1150</v>
      </c>
      <c r="D113" s="6">
        <v>309</v>
      </c>
      <c r="E113" s="6">
        <v>63</v>
      </c>
      <c r="F113" s="6">
        <v>246</v>
      </c>
      <c r="G113" s="6">
        <v>0.20388349514563101</v>
      </c>
    </row>
    <row r="114" spans="1:7" x14ac:dyDescent="0.25">
      <c r="A114" s="6">
        <v>113</v>
      </c>
      <c r="B114" s="6" t="s">
        <v>943</v>
      </c>
      <c r="C114" s="6" t="s">
        <v>1150</v>
      </c>
      <c r="D114" s="6">
        <v>467</v>
      </c>
      <c r="E114" s="6">
        <v>84</v>
      </c>
      <c r="F114" s="6">
        <v>383</v>
      </c>
      <c r="G114" s="6">
        <v>0.179871520342612</v>
      </c>
    </row>
    <row r="115" spans="1:7" x14ac:dyDescent="0.25">
      <c r="A115" s="6">
        <v>114</v>
      </c>
      <c r="B115" s="6" t="s">
        <v>646</v>
      </c>
      <c r="C115" s="6" t="s">
        <v>2627</v>
      </c>
      <c r="D115" s="6">
        <v>228</v>
      </c>
      <c r="E115" s="6">
        <v>62</v>
      </c>
      <c r="F115" s="6">
        <v>166</v>
      </c>
      <c r="G115" s="6">
        <v>0.27192982456140402</v>
      </c>
    </row>
    <row r="116" spans="1:7" x14ac:dyDescent="0.25">
      <c r="A116" s="6">
        <v>115</v>
      </c>
      <c r="B116" s="6" t="s">
        <v>96</v>
      </c>
      <c r="C116" s="6" t="s">
        <v>1150</v>
      </c>
      <c r="D116" s="6">
        <v>377</v>
      </c>
      <c r="E116" s="6">
        <v>74</v>
      </c>
      <c r="F116" s="6">
        <v>303</v>
      </c>
      <c r="G116" s="6">
        <v>0.196286472148541</v>
      </c>
    </row>
    <row r="117" spans="1:7" x14ac:dyDescent="0.25">
      <c r="A117" s="6">
        <v>116</v>
      </c>
      <c r="B117" s="6" t="s">
        <v>975</v>
      </c>
      <c r="C117" s="6" t="s">
        <v>2583</v>
      </c>
      <c r="D117" s="6">
        <v>178</v>
      </c>
      <c r="E117" s="6">
        <v>34</v>
      </c>
      <c r="F117" s="6">
        <v>144</v>
      </c>
      <c r="G117" s="6">
        <v>0.19101123595505601</v>
      </c>
    </row>
    <row r="118" spans="1:7" x14ac:dyDescent="0.25">
      <c r="A118" s="6">
        <v>117</v>
      </c>
      <c r="B118" s="6" t="s">
        <v>629</v>
      </c>
      <c r="C118" s="6" t="s">
        <v>2591</v>
      </c>
      <c r="D118" s="6">
        <v>126</v>
      </c>
      <c r="E118" s="6">
        <v>30</v>
      </c>
      <c r="F118" s="6">
        <v>96</v>
      </c>
      <c r="G118" s="6">
        <v>0.238095238095238</v>
      </c>
    </row>
    <row r="119" spans="1:7" x14ac:dyDescent="0.25">
      <c r="A119" s="6">
        <v>118</v>
      </c>
      <c r="B119" s="6" t="s">
        <v>749</v>
      </c>
      <c r="C119" s="6" t="s">
        <v>2598</v>
      </c>
      <c r="D119" s="6">
        <v>142</v>
      </c>
      <c r="E119" s="6">
        <v>16</v>
      </c>
      <c r="F119" s="6">
        <v>126</v>
      </c>
      <c r="G119" s="6">
        <v>0.11267605633802801</v>
      </c>
    </row>
    <row r="120" spans="1:7" x14ac:dyDescent="0.25">
      <c r="A120" s="6">
        <v>119</v>
      </c>
      <c r="B120" s="6" t="s">
        <v>690</v>
      </c>
      <c r="C120" s="6" t="s">
        <v>1150</v>
      </c>
      <c r="D120" s="6">
        <v>376</v>
      </c>
      <c r="E120" s="6">
        <v>73</v>
      </c>
      <c r="F120" s="6">
        <v>303</v>
      </c>
      <c r="G120" s="6">
        <v>0.194148936170213</v>
      </c>
    </row>
    <row r="121" spans="1:7" x14ac:dyDescent="0.25">
      <c r="A121" s="6">
        <v>120</v>
      </c>
      <c r="B121" s="6" t="s">
        <v>112</v>
      </c>
      <c r="C121" s="6" t="s">
        <v>1150</v>
      </c>
      <c r="D121" s="6">
        <v>335</v>
      </c>
      <c r="E121" s="6">
        <v>66</v>
      </c>
      <c r="F121" s="6">
        <v>269</v>
      </c>
      <c r="G121" s="6">
        <v>0.197014925373134</v>
      </c>
    </row>
    <row r="122" spans="1:7" x14ac:dyDescent="0.25">
      <c r="A122" s="6">
        <v>121</v>
      </c>
      <c r="B122" s="6" t="s">
        <v>1166</v>
      </c>
      <c r="C122" s="6" t="s">
        <v>1150</v>
      </c>
      <c r="D122" s="6">
        <v>336</v>
      </c>
      <c r="E122" s="6">
        <v>87</v>
      </c>
      <c r="F122" s="6">
        <v>249</v>
      </c>
      <c r="G122" s="6">
        <v>0.25892857142857101</v>
      </c>
    </row>
    <row r="123" spans="1:7" x14ac:dyDescent="0.25">
      <c r="A123" s="6">
        <v>122</v>
      </c>
      <c r="B123" s="6" t="s">
        <v>535</v>
      </c>
      <c r="C123" s="6" t="s">
        <v>1150</v>
      </c>
      <c r="D123" s="6">
        <v>351</v>
      </c>
      <c r="E123" s="6">
        <v>69</v>
      </c>
      <c r="F123" s="6">
        <v>282</v>
      </c>
      <c r="G123" s="6">
        <v>0.19658119658119699</v>
      </c>
    </row>
    <row r="124" spans="1:7" x14ac:dyDescent="0.25">
      <c r="A124" s="6">
        <v>123</v>
      </c>
      <c r="B124" s="6" t="s">
        <v>932</v>
      </c>
      <c r="C124" s="6" t="s">
        <v>1150</v>
      </c>
      <c r="D124" s="6">
        <v>259</v>
      </c>
      <c r="E124" s="6">
        <v>48</v>
      </c>
      <c r="F124" s="6">
        <v>211</v>
      </c>
      <c r="G124" s="6">
        <v>0.18532818532818501</v>
      </c>
    </row>
    <row r="125" spans="1:7" x14ac:dyDescent="0.25">
      <c r="A125" s="6">
        <v>124</v>
      </c>
      <c r="B125" s="6" t="s">
        <v>901</v>
      </c>
      <c r="C125" s="6" t="s">
        <v>1150</v>
      </c>
      <c r="D125" s="6">
        <v>500</v>
      </c>
      <c r="E125" s="6">
        <v>80</v>
      </c>
      <c r="F125" s="6">
        <v>420</v>
      </c>
      <c r="G125" s="6">
        <v>0.16</v>
      </c>
    </row>
    <row r="126" spans="1:7" x14ac:dyDescent="0.25">
      <c r="A126" s="6">
        <v>125</v>
      </c>
      <c r="B126" s="6" t="s">
        <v>900</v>
      </c>
      <c r="C126" s="6" t="s">
        <v>2544</v>
      </c>
      <c r="D126" s="6">
        <v>136</v>
      </c>
      <c r="E126" s="6">
        <v>36</v>
      </c>
      <c r="F126" s="6">
        <v>100</v>
      </c>
      <c r="G126" s="6">
        <v>0.26470588235294101</v>
      </c>
    </row>
    <row r="127" spans="1:7" x14ac:dyDescent="0.25">
      <c r="A127" s="6">
        <v>126</v>
      </c>
      <c r="B127" s="6" t="s">
        <v>547</v>
      </c>
      <c r="C127" s="6" t="s">
        <v>1150</v>
      </c>
      <c r="D127" s="6">
        <v>442</v>
      </c>
      <c r="E127" s="6">
        <v>89</v>
      </c>
      <c r="F127" s="6">
        <v>353</v>
      </c>
      <c r="G127" s="6">
        <v>0.20135746606334801</v>
      </c>
    </row>
    <row r="128" spans="1:7" x14ac:dyDescent="0.25">
      <c r="A128" s="6">
        <v>127</v>
      </c>
      <c r="B128" s="6" t="s">
        <v>241</v>
      </c>
      <c r="C128" s="6" t="s">
        <v>1150</v>
      </c>
      <c r="D128" s="6">
        <v>408</v>
      </c>
      <c r="E128" s="6">
        <v>88</v>
      </c>
      <c r="F128" s="6">
        <v>320</v>
      </c>
      <c r="G128" s="6">
        <v>0.21568627450980399</v>
      </c>
    </row>
    <row r="129" spans="1:7" x14ac:dyDescent="0.25">
      <c r="A129" s="6">
        <v>128</v>
      </c>
      <c r="B129" s="6" t="s">
        <v>869</v>
      </c>
      <c r="C129" s="6" t="s">
        <v>2584</v>
      </c>
      <c r="D129" s="6">
        <v>170</v>
      </c>
      <c r="E129" s="6">
        <v>44</v>
      </c>
      <c r="F129" s="6">
        <v>126</v>
      </c>
      <c r="G129" s="6">
        <v>0.25882352941176501</v>
      </c>
    </row>
    <row r="130" spans="1:7" x14ac:dyDescent="0.25">
      <c r="A130" s="6">
        <v>129</v>
      </c>
      <c r="B130" s="6" t="s">
        <v>1117</v>
      </c>
      <c r="C130" s="6" t="s">
        <v>2548</v>
      </c>
      <c r="D130" s="6">
        <v>177</v>
      </c>
      <c r="E130" s="6">
        <v>51</v>
      </c>
      <c r="F130" s="6">
        <v>126</v>
      </c>
      <c r="G130" s="6">
        <v>0.28813559322033899</v>
      </c>
    </row>
    <row r="131" spans="1:7" x14ac:dyDescent="0.25">
      <c r="A131" s="6">
        <v>130</v>
      </c>
      <c r="B131" s="6" t="s">
        <v>1072</v>
      </c>
      <c r="C131" s="6" t="s">
        <v>1150</v>
      </c>
      <c r="D131" s="6">
        <v>305</v>
      </c>
      <c r="E131" s="6">
        <v>74</v>
      </c>
      <c r="F131" s="6">
        <v>231</v>
      </c>
      <c r="G131" s="6">
        <v>0.242622950819672</v>
      </c>
    </row>
    <row r="132" spans="1:7" x14ac:dyDescent="0.25">
      <c r="A132" s="6">
        <v>131</v>
      </c>
      <c r="B132" s="6" t="s">
        <v>980</v>
      </c>
      <c r="C132" s="6" t="s">
        <v>2545</v>
      </c>
      <c r="D132" s="6">
        <v>100</v>
      </c>
      <c r="E132" s="6">
        <v>36</v>
      </c>
      <c r="F132" s="6">
        <v>64</v>
      </c>
      <c r="G132" s="6">
        <v>0.36</v>
      </c>
    </row>
    <row r="133" spans="1:7" x14ac:dyDescent="0.25">
      <c r="A133" s="6">
        <v>132</v>
      </c>
      <c r="B133" s="6" t="s">
        <v>865</v>
      </c>
      <c r="C133" s="6" t="s">
        <v>2676</v>
      </c>
      <c r="D133" s="6">
        <v>232</v>
      </c>
      <c r="E133" s="6">
        <v>46</v>
      </c>
      <c r="F133" s="6">
        <v>186</v>
      </c>
      <c r="G133" s="6">
        <v>0.198275862068966</v>
      </c>
    </row>
    <row r="134" spans="1:7" x14ac:dyDescent="0.25">
      <c r="A134" s="6">
        <v>133</v>
      </c>
      <c r="B134" s="6" t="s">
        <v>919</v>
      </c>
      <c r="C134" s="6" t="s">
        <v>2644</v>
      </c>
      <c r="D134" s="6">
        <v>206</v>
      </c>
      <c r="E134" s="6">
        <v>43</v>
      </c>
      <c r="F134" s="6">
        <v>163</v>
      </c>
      <c r="G134" s="6">
        <v>0.20873786407767</v>
      </c>
    </row>
    <row r="135" spans="1:7" x14ac:dyDescent="0.25">
      <c r="A135" s="6">
        <v>134</v>
      </c>
      <c r="B135" s="6" t="s">
        <v>245</v>
      </c>
      <c r="C135" s="6" t="s">
        <v>1150</v>
      </c>
      <c r="D135" s="6">
        <v>394</v>
      </c>
      <c r="E135" s="6">
        <v>57</v>
      </c>
      <c r="F135" s="6">
        <v>337</v>
      </c>
      <c r="G135" s="6">
        <v>0.144670050761421</v>
      </c>
    </row>
    <row r="136" spans="1:7" x14ac:dyDescent="0.25">
      <c r="A136" s="6">
        <v>135</v>
      </c>
      <c r="B136" s="6" t="s">
        <v>1043</v>
      </c>
      <c r="C136" s="6" t="s">
        <v>2564</v>
      </c>
      <c r="D136" s="6">
        <v>131</v>
      </c>
      <c r="E136" s="6">
        <v>36</v>
      </c>
      <c r="F136" s="6">
        <v>95</v>
      </c>
      <c r="G136" s="6">
        <v>0.27480916030534402</v>
      </c>
    </row>
    <row r="137" spans="1:7" x14ac:dyDescent="0.25">
      <c r="A137" s="6">
        <v>136</v>
      </c>
      <c r="B137" s="6" t="s">
        <v>1256</v>
      </c>
      <c r="C137" s="6" t="s">
        <v>2642</v>
      </c>
      <c r="D137" s="6">
        <v>167</v>
      </c>
      <c r="E137" s="6">
        <v>36</v>
      </c>
      <c r="F137" s="6">
        <v>131</v>
      </c>
      <c r="G137" s="6">
        <v>0.215568862275449</v>
      </c>
    </row>
    <row r="138" spans="1:7" x14ac:dyDescent="0.25">
      <c r="A138" s="6">
        <v>137</v>
      </c>
      <c r="B138" s="6" t="s">
        <v>284</v>
      </c>
      <c r="C138" s="6" t="s">
        <v>1150</v>
      </c>
      <c r="D138" s="6">
        <v>406</v>
      </c>
      <c r="E138" s="6">
        <v>73</v>
      </c>
      <c r="F138" s="6">
        <v>333</v>
      </c>
      <c r="G138" s="6">
        <v>0.17980295566502499</v>
      </c>
    </row>
    <row r="139" spans="1:7" x14ac:dyDescent="0.25">
      <c r="A139" s="6">
        <v>138</v>
      </c>
      <c r="B139" s="6" t="s">
        <v>130</v>
      </c>
      <c r="C139" s="6" t="s">
        <v>1150</v>
      </c>
      <c r="D139" s="6">
        <v>415</v>
      </c>
      <c r="E139" s="6">
        <v>55</v>
      </c>
      <c r="F139" s="6">
        <v>360</v>
      </c>
      <c r="G139" s="6">
        <v>0.132530120481928</v>
      </c>
    </row>
    <row r="140" spans="1:7" x14ac:dyDescent="0.25">
      <c r="A140" s="6">
        <v>139</v>
      </c>
      <c r="B140" s="6" t="s">
        <v>957</v>
      </c>
      <c r="C140" s="6" t="s">
        <v>2679</v>
      </c>
      <c r="D140" s="6">
        <v>132</v>
      </c>
      <c r="E140" s="6">
        <v>37</v>
      </c>
      <c r="F140" s="6">
        <v>95</v>
      </c>
      <c r="G140" s="6">
        <v>0.28030303030303</v>
      </c>
    </row>
    <row r="141" spans="1:7" x14ac:dyDescent="0.25">
      <c r="A141" s="6">
        <v>140</v>
      </c>
      <c r="B141" s="6" t="s">
        <v>27</v>
      </c>
      <c r="C141" s="6" t="s">
        <v>1150</v>
      </c>
      <c r="D141" s="6">
        <v>442</v>
      </c>
      <c r="E141" s="6">
        <v>81</v>
      </c>
      <c r="F141" s="6">
        <v>361</v>
      </c>
      <c r="G141" s="6">
        <v>0.18325791855203599</v>
      </c>
    </row>
    <row r="142" spans="1:7" x14ac:dyDescent="0.25">
      <c r="A142" s="6">
        <v>141</v>
      </c>
      <c r="B142" s="6" t="s">
        <v>23</v>
      </c>
      <c r="C142" s="6" t="s">
        <v>1150</v>
      </c>
      <c r="D142" s="6">
        <v>344</v>
      </c>
      <c r="E142" s="6">
        <v>69</v>
      </c>
      <c r="F142" s="6">
        <v>275</v>
      </c>
      <c r="G142" s="6">
        <v>0.20058139534883701</v>
      </c>
    </row>
    <row r="143" spans="1:7" x14ac:dyDescent="0.25">
      <c r="A143" s="6">
        <v>142</v>
      </c>
      <c r="B143" s="6" t="s">
        <v>982</v>
      </c>
      <c r="C143" s="6" t="s">
        <v>2564</v>
      </c>
      <c r="D143" s="6">
        <v>131</v>
      </c>
      <c r="E143" s="6">
        <v>25</v>
      </c>
      <c r="F143" s="6">
        <v>106</v>
      </c>
      <c r="G143" s="6">
        <v>0.19083969465648901</v>
      </c>
    </row>
    <row r="144" spans="1:7" x14ac:dyDescent="0.25">
      <c r="A144" s="6">
        <v>143</v>
      </c>
      <c r="B144" s="6" t="s">
        <v>290</v>
      </c>
      <c r="C144" s="6" t="s">
        <v>1150</v>
      </c>
      <c r="D144" s="6">
        <v>345</v>
      </c>
      <c r="E144" s="6">
        <v>45</v>
      </c>
      <c r="F144" s="6">
        <v>300</v>
      </c>
      <c r="G144" s="6">
        <v>0.13043478260869601</v>
      </c>
    </row>
    <row r="145" spans="1:7" x14ac:dyDescent="0.25">
      <c r="A145" s="6">
        <v>144</v>
      </c>
      <c r="B145" s="6" t="s">
        <v>374</v>
      </c>
      <c r="C145" s="6" t="s">
        <v>1150</v>
      </c>
      <c r="D145" s="6">
        <v>345</v>
      </c>
      <c r="E145" s="6">
        <v>54</v>
      </c>
      <c r="F145" s="6">
        <v>291</v>
      </c>
      <c r="G145" s="6">
        <v>0.15652173913043499</v>
      </c>
    </row>
    <row r="146" spans="1:7" x14ac:dyDescent="0.25">
      <c r="A146" s="6">
        <v>145</v>
      </c>
      <c r="B146" s="6" t="s">
        <v>978</v>
      </c>
      <c r="C146" s="6" t="s">
        <v>2584</v>
      </c>
      <c r="D146" s="6">
        <v>170</v>
      </c>
      <c r="E146" s="6">
        <v>44</v>
      </c>
      <c r="F146" s="6">
        <v>126</v>
      </c>
      <c r="G146" s="6">
        <v>0.25882352941176501</v>
      </c>
    </row>
    <row r="147" spans="1:7" x14ac:dyDescent="0.25">
      <c r="A147" s="6">
        <v>146</v>
      </c>
      <c r="B147" s="6" t="s">
        <v>265</v>
      </c>
      <c r="C147" s="6" t="s">
        <v>1150</v>
      </c>
      <c r="D147" s="6">
        <v>569</v>
      </c>
      <c r="E147" s="6">
        <v>79</v>
      </c>
      <c r="F147" s="6">
        <v>490</v>
      </c>
      <c r="G147" s="6">
        <v>0.13884007029876999</v>
      </c>
    </row>
    <row r="148" spans="1:7" x14ac:dyDescent="0.25">
      <c r="A148" s="6">
        <v>147</v>
      </c>
      <c r="B148" s="6" t="s">
        <v>1245</v>
      </c>
      <c r="C148" s="6" t="s">
        <v>2568</v>
      </c>
      <c r="D148" s="6">
        <v>158</v>
      </c>
      <c r="E148" s="6">
        <v>35</v>
      </c>
      <c r="F148" s="6">
        <v>123</v>
      </c>
      <c r="G148" s="6">
        <v>0.221518987341772</v>
      </c>
    </row>
    <row r="149" spans="1:7" x14ac:dyDescent="0.25">
      <c r="A149" s="6">
        <v>148</v>
      </c>
      <c r="B149" s="6" t="s">
        <v>1098</v>
      </c>
      <c r="C149" s="6" t="s">
        <v>1150</v>
      </c>
      <c r="D149" s="6">
        <v>416</v>
      </c>
      <c r="E149" s="6">
        <v>136</v>
      </c>
      <c r="F149" s="6">
        <v>280</v>
      </c>
      <c r="G149" s="6">
        <v>0.32692307692307698</v>
      </c>
    </row>
    <row r="150" spans="1:7" x14ac:dyDescent="0.25">
      <c r="A150" s="6">
        <v>149</v>
      </c>
      <c r="B150" s="6" t="s">
        <v>908</v>
      </c>
      <c r="C150" s="6" t="s">
        <v>1150</v>
      </c>
      <c r="D150" s="6">
        <v>618</v>
      </c>
      <c r="E150" s="6">
        <v>126</v>
      </c>
      <c r="F150" s="6">
        <v>492</v>
      </c>
      <c r="G150" s="6">
        <v>0.20388349514563101</v>
      </c>
    </row>
    <row r="151" spans="1:7" x14ac:dyDescent="0.25">
      <c r="A151" s="6">
        <v>150</v>
      </c>
      <c r="B151" s="6" t="s">
        <v>1148</v>
      </c>
      <c r="C151" s="6" t="s">
        <v>2619</v>
      </c>
      <c r="D151" s="6">
        <v>140</v>
      </c>
      <c r="E151" s="6">
        <v>31</v>
      </c>
      <c r="F151" s="6">
        <v>109</v>
      </c>
      <c r="G151" s="6">
        <v>0.221428571428571</v>
      </c>
    </row>
    <row r="152" spans="1:7" x14ac:dyDescent="0.25">
      <c r="A152" s="6">
        <v>151</v>
      </c>
      <c r="B152" s="6" t="s">
        <v>875</v>
      </c>
      <c r="C152" s="6" t="s">
        <v>2602</v>
      </c>
      <c r="D152" s="6">
        <v>129</v>
      </c>
      <c r="E152" s="6">
        <v>18</v>
      </c>
      <c r="F152" s="6">
        <v>111</v>
      </c>
      <c r="G152" s="6">
        <v>0.13953488372093001</v>
      </c>
    </row>
    <row r="153" spans="1:7" x14ac:dyDescent="0.25">
      <c r="A153" s="6">
        <v>152</v>
      </c>
      <c r="B153" s="6" t="s">
        <v>987</v>
      </c>
      <c r="C153" s="6" t="s">
        <v>2548</v>
      </c>
      <c r="D153" s="6">
        <v>177</v>
      </c>
      <c r="E153" s="6">
        <v>50</v>
      </c>
      <c r="F153" s="6">
        <v>127</v>
      </c>
      <c r="G153" s="6">
        <v>0.28248587570621497</v>
      </c>
    </row>
    <row r="154" spans="1:7" x14ac:dyDescent="0.25">
      <c r="A154" s="6">
        <v>153</v>
      </c>
      <c r="B154" s="6" t="s">
        <v>854</v>
      </c>
      <c r="C154" s="6" t="s">
        <v>1150</v>
      </c>
      <c r="D154" s="6">
        <v>263</v>
      </c>
      <c r="E154" s="6">
        <v>60</v>
      </c>
      <c r="F154" s="6">
        <v>203</v>
      </c>
      <c r="G154" s="6">
        <v>0.22813688212927799</v>
      </c>
    </row>
    <row r="155" spans="1:7" x14ac:dyDescent="0.25">
      <c r="A155" s="6">
        <v>154</v>
      </c>
      <c r="B155" s="6" t="s">
        <v>597</v>
      </c>
      <c r="C155" s="6" t="s">
        <v>1150</v>
      </c>
      <c r="D155" s="6">
        <v>290</v>
      </c>
      <c r="E155" s="6">
        <v>63</v>
      </c>
      <c r="F155" s="6">
        <v>227</v>
      </c>
      <c r="G155" s="6">
        <v>0.21724137931034501</v>
      </c>
    </row>
    <row r="156" spans="1:7" x14ac:dyDescent="0.25">
      <c r="A156" s="6">
        <v>155</v>
      </c>
      <c r="B156" s="6" t="s">
        <v>388</v>
      </c>
      <c r="C156" s="6" t="s">
        <v>2547</v>
      </c>
      <c r="D156" s="6">
        <v>254</v>
      </c>
      <c r="E156" s="6">
        <v>61</v>
      </c>
      <c r="F156" s="6">
        <v>193</v>
      </c>
      <c r="G156" s="6">
        <v>0.24015748031496101</v>
      </c>
    </row>
    <row r="157" spans="1:7" x14ac:dyDescent="0.25">
      <c r="A157" s="6">
        <v>156</v>
      </c>
      <c r="B157" s="6" t="s">
        <v>590</v>
      </c>
      <c r="C157" s="6" t="s">
        <v>1150</v>
      </c>
      <c r="D157" s="6">
        <v>405</v>
      </c>
      <c r="E157" s="6">
        <v>87</v>
      </c>
      <c r="F157" s="6">
        <v>318</v>
      </c>
      <c r="G157" s="6">
        <v>0.21481481481481501</v>
      </c>
    </row>
    <row r="158" spans="1:7" x14ac:dyDescent="0.25">
      <c r="A158" s="6">
        <v>157</v>
      </c>
      <c r="B158" s="6" t="s">
        <v>860</v>
      </c>
      <c r="C158" s="6" t="s">
        <v>2696</v>
      </c>
      <c r="D158" s="6">
        <v>153</v>
      </c>
      <c r="E158" s="6">
        <v>32</v>
      </c>
      <c r="F158" s="6">
        <v>121</v>
      </c>
      <c r="G158" s="6">
        <v>0.20915032679738599</v>
      </c>
    </row>
    <row r="159" spans="1:7" x14ac:dyDescent="0.25">
      <c r="A159" s="6">
        <v>158</v>
      </c>
      <c r="B159" s="6" t="s">
        <v>436</v>
      </c>
      <c r="C159" s="6" t="s">
        <v>2694</v>
      </c>
      <c r="D159" s="6">
        <v>245</v>
      </c>
      <c r="E159" s="6">
        <v>43</v>
      </c>
      <c r="F159" s="6">
        <v>202</v>
      </c>
      <c r="G159" s="6">
        <v>0.17551020408163301</v>
      </c>
    </row>
    <row r="160" spans="1:7" x14ac:dyDescent="0.25">
      <c r="A160" s="6">
        <v>159</v>
      </c>
      <c r="B160" s="6" t="s">
        <v>961</v>
      </c>
      <c r="C160" s="6" t="s">
        <v>2685</v>
      </c>
      <c r="D160" s="6">
        <v>151</v>
      </c>
      <c r="E160" s="6">
        <v>33</v>
      </c>
      <c r="F160" s="6">
        <v>118</v>
      </c>
      <c r="G160" s="6">
        <v>0.21854304635761601</v>
      </c>
    </row>
    <row r="161" spans="1:7" x14ac:dyDescent="0.25">
      <c r="A161" s="6">
        <v>160</v>
      </c>
      <c r="B161" s="6" t="s">
        <v>99</v>
      </c>
      <c r="C161" s="6" t="s">
        <v>1150</v>
      </c>
      <c r="D161" s="6">
        <v>290</v>
      </c>
      <c r="E161" s="6">
        <v>128</v>
      </c>
      <c r="F161" s="6">
        <v>162</v>
      </c>
      <c r="G161" s="6">
        <v>0.44137931034482802</v>
      </c>
    </row>
    <row r="162" spans="1:7" x14ac:dyDescent="0.25">
      <c r="A162" s="6">
        <v>161</v>
      </c>
      <c r="B162" s="6" t="s">
        <v>1176</v>
      </c>
      <c r="C162" s="6" t="s">
        <v>1150</v>
      </c>
      <c r="D162" s="6">
        <v>331</v>
      </c>
      <c r="E162" s="6">
        <v>66</v>
      </c>
      <c r="F162" s="6">
        <v>265</v>
      </c>
      <c r="G162" s="6">
        <v>0.199395770392749</v>
      </c>
    </row>
    <row r="163" spans="1:7" x14ac:dyDescent="0.25">
      <c r="A163" s="6">
        <v>162</v>
      </c>
      <c r="B163" s="6" t="s">
        <v>180</v>
      </c>
      <c r="C163" s="6" t="s">
        <v>1150</v>
      </c>
      <c r="D163" s="6">
        <v>439</v>
      </c>
      <c r="E163" s="6">
        <v>111</v>
      </c>
      <c r="F163" s="6">
        <v>328</v>
      </c>
      <c r="G163" s="6">
        <v>0.25284738041002303</v>
      </c>
    </row>
    <row r="164" spans="1:7" x14ac:dyDescent="0.25">
      <c r="A164" s="6">
        <v>163</v>
      </c>
      <c r="B164" s="6" t="s">
        <v>819</v>
      </c>
      <c r="C164" s="6" t="s">
        <v>1150</v>
      </c>
      <c r="D164" s="6">
        <v>496</v>
      </c>
      <c r="E164" s="6">
        <v>101</v>
      </c>
      <c r="F164" s="6">
        <v>395</v>
      </c>
      <c r="G164" s="6">
        <v>0.203629032258065</v>
      </c>
    </row>
    <row r="165" spans="1:7" x14ac:dyDescent="0.25">
      <c r="A165" s="6">
        <v>164</v>
      </c>
      <c r="B165" s="6" t="s">
        <v>725</v>
      </c>
      <c r="C165" s="6" t="s">
        <v>1150</v>
      </c>
      <c r="D165" s="6">
        <v>568</v>
      </c>
      <c r="E165" s="6">
        <v>98</v>
      </c>
      <c r="F165" s="6">
        <v>470</v>
      </c>
      <c r="G165" s="6">
        <v>0.17253521126760599</v>
      </c>
    </row>
    <row r="166" spans="1:7" x14ac:dyDescent="0.25">
      <c r="A166" s="6">
        <v>165</v>
      </c>
      <c r="B166" s="6" t="s">
        <v>1146</v>
      </c>
      <c r="C166" s="6" t="s">
        <v>1150</v>
      </c>
      <c r="D166" s="6">
        <v>381</v>
      </c>
      <c r="E166" s="6">
        <v>85</v>
      </c>
      <c r="F166" s="6">
        <v>296</v>
      </c>
      <c r="G166" s="6">
        <v>0.22309711286089201</v>
      </c>
    </row>
    <row r="167" spans="1:7" x14ac:dyDescent="0.25">
      <c r="A167" s="6">
        <v>166</v>
      </c>
      <c r="B167" s="6" t="s">
        <v>335</v>
      </c>
      <c r="C167" s="6" t="s">
        <v>2566</v>
      </c>
      <c r="D167" s="6">
        <v>94</v>
      </c>
      <c r="E167" s="6">
        <v>11</v>
      </c>
      <c r="F167" s="6">
        <v>83</v>
      </c>
      <c r="G167" s="6">
        <v>0.117021276595745</v>
      </c>
    </row>
    <row r="168" spans="1:7" x14ac:dyDescent="0.25">
      <c r="A168" s="6">
        <v>167</v>
      </c>
      <c r="B168" s="6" t="s">
        <v>628</v>
      </c>
      <c r="C168" s="6" t="s">
        <v>1150</v>
      </c>
      <c r="D168" s="6">
        <v>271</v>
      </c>
      <c r="E168" s="6">
        <v>59</v>
      </c>
      <c r="F168" s="6">
        <v>212</v>
      </c>
      <c r="G168" s="6">
        <v>0.21771217712177099</v>
      </c>
    </row>
    <row r="169" spans="1:7" x14ac:dyDescent="0.25">
      <c r="A169" s="6">
        <v>168</v>
      </c>
      <c r="B169" s="6" t="s">
        <v>756</v>
      </c>
      <c r="C169" s="6" t="s">
        <v>1150</v>
      </c>
      <c r="D169" s="6">
        <v>301</v>
      </c>
      <c r="E169" s="6">
        <v>55</v>
      </c>
      <c r="F169" s="6">
        <v>246</v>
      </c>
      <c r="G169" s="6">
        <v>0.18272425249169399</v>
      </c>
    </row>
    <row r="170" spans="1:7" x14ac:dyDescent="0.25">
      <c r="A170" s="6">
        <v>169</v>
      </c>
      <c r="B170" s="6" t="s">
        <v>266</v>
      </c>
      <c r="C170" s="6" t="s">
        <v>2575</v>
      </c>
      <c r="D170" s="6">
        <v>37</v>
      </c>
      <c r="E170" s="6">
        <v>15</v>
      </c>
      <c r="F170" s="6">
        <v>22</v>
      </c>
      <c r="G170" s="6">
        <v>0.40540540540540498</v>
      </c>
    </row>
    <row r="171" spans="1:7" x14ac:dyDescent="0.25">
      <c r="A171" s="6">
        <v>170</v>
      </c>
      <c r="B171" s="6" t="s">
        <v>509</v>
      </c>
      <c r="C171" s="6" t="s">
        <v>1150</v>
      </c>
      <c r="D171" s="6">
        <v>345</v>
      </c>
      <c r="E171" s="6">
        <v>58</v>
      </c>
      <c r="F171" s="6">
        <v>287</v>
      </c>
      <c r="G171" s="6">
        <v>0.168115942028985</v>
      </c>
    </row>
    <row r="172" spans="1:7" x14ac:dyDescent="0.25">
      <c r="A172" s="6">
        <v>171</v>
      </c>
      <c r="B172" s="6" t="s">
        <v>259</v>
      </c>
      <c r="C172" s="6" t="s">
        <v>2615</v>
      </c>
      <c r="D172" s="6">
        <v>145</v>
      </c>
      <c r="E172" s="6">
        <v>25</v>
      </c>
      <c r="F172" s="6">
        <v>120</v>
      </c>
      <c r="G172" s="6">
        <v>0.17241379310344801</v>
      </c>
    </row>
    <row r="173" spans="1:7" x14ac:dyDescent="0.25">
      <c r="A173" s="6">
        <v>172</v>
      </c>
      <c r="B173" s="6" t="s">
        <v>81</v>
      </c>
      <c r="C173" s="6" t="s">
        <v>2562</v>
      </c>
      <c r="D173" s="6">
        <v>211</v>
      </c>
      <c r="E173" s="6">
        <v>42</v>
      </c>
      <c r="F173" s="6">
        <v>169</v>
      </c>
      <c r="G173" s="6">
        <v>0.199052132701422</v>
      </c>
    </row>
    <row r="174" spans="1:7" x14ac:dyDescent="0.25">
      <c r="A174" s="6">
        <v>173</v>
      </c>
      <c r="B174" s="6" t="s">
        <v>958</v>
      </c>
      <c r="C174" s="6" t="s">
        <v>1150</v>
      </c>
      <c r="D174" s="6">
        <v>323</v>
      </c>
      <c r="E174" s="6">
        <v>53</v>
      </c>
      <c r="F174" s="6">
        <v>270</v>
      </c>
      <c r="G174" s="6">
        <v>0.164086687306502</v>
      </c>
    </row>
    <row r="175" spans="1:7" x14ac:dyDescent="0.25">
      <c r="A175" s="6">
        <v>174</v>
      </c>
      <c r="B175" s="6" t="s">
        <v>773</v>
      </c>
      <c r="C175" s="6" t="s">
        <v>2547</v>
      </c>
      <c r="D175" s="6">
        <v>254</v>
      </c>
      <c r="E175" s="6">
        <v>48</v>
      </c>
      <c r="F175" s="6">
        <v>206</v>
      </c>
      <c r="G175" s="6">
        <v>0.18897637795275599</v>
      </c>
    </row>
    <row r="176" spans="1:7" x14ac:dyDescent="0.25">
      <c r="A176" s="6">
        <v>175</v>
      </c>
      <c r="B176" s="6" t="s">
        <v>785</v>
      </c>
      <c r="C176" s="6" t="s">
        <v>1150</v>
      </c>
      <c r="D176" s="6">
        <v>361</v>
      </c>
      <c r="E176" s="6">
        <v>77</v>
      </c>
      <c r="F176" s="6">
        <v>284</v>
      </c>
      <c r="G176" s="6">
        <v>0.213296398891967</v>
      </c>
    </row>
    <row r="177" spans="1:7" x14ac:dyDescent="0.25">
      <c r="A177" s="6">
        <v>176</v>
      </c>
      <c r="B177" s="6" t="s">
        <v>354</v>
      </c>
      <c r="C177" s="6" t="s">
        <v>1150</v>
      </c>
      <c r="D177" s="6">
        <v>423</v>
      </c>
      <c r="E177" s="6">
        <v>72</v>
      </c>
      <c r="F177" s="6">
        <v>351</v>
      </c>
      <c r="G177" s="6">
        <v>0.170212765957447</v>
      </c>
    </row>
    <row r="178" spans="1:7" x14ac:dyDescent="0.25">
      <c r="A178" s="6">
        <v>177</v>
      </c>
      <c r="B178" s="6" t="s">
        <v>1164</v>
      </c>
      <c r="C178" s="6" t="s">
        <v>1150</v>
      </c>
      <c r="D178" s="6">
        <v>577</v>
      </c>
      <c r="E178" s="6">
        <v>134</v>
      </c>
      <c r="F178" s="6">
        <v>443</v>
      </c>
      <c r="G178" s="6">
        <v>0.23223570190641199</v>
      </c>
    </row>
    <row r="179" spans="1:7" x14ac:dyDescent="0.25">
      <c r="A179" s="6">
        <v>178</v>
      </c>
      <c r="B179" s="6" t="s">
        <v>314</v>
      </c>
      <c r="C179" s="6" t="s">
        <v>1150</v>
      </c>
      <c r="D179" s="6">
        <v>666</v>
      </c>
      <c r="E179" s="6">
        <v>183</v>
      </c>
      <c r="F179" s="6">
        <v>483</v>
      </c>
      <c r="G179" s="6">
        <v>0.27477477477477502</v>
      </c>
    </row>
    <row r="180" spans="1:7" x14ac:dyDescent="0.25">
      <c r="A180" s="6">
        <v>179</v>
      </c>
      <c r="B180" s="6" t="s">
        <v>439</v>
      </c>
      <c r="C180" s="6" t="s">
        <v>2590</v>
      </c>
      <c r="D180" s="6">
        <v>84</v>
      </c>
      <c r="E180" s="6">
        <v>11</v>
      </c>
      <c r="F180" s="6">
        <v>73</v>
      </c>
      <c r="G180" s="6">
        <v>0.13095238095238099</v>
      </c>
    </row>
    <row r="181" spans="1:7" x14ac:dyDescent="0.25">
      <c r="A181" s="6">
        <v>180</v>
      </c>
      <c r="B181" s="6" t="s">
        <v>1232</v>
      </c>
      <c r="C181" s="6" t="s">
        <v>1150</v>
      </c>
      <c r="D181" s="6">
        <v>256</v>
      </c>
      <c r="E181" s="6">
        <v>51</v>
      </c>
      <c r="F181" s="6">
        <v>205</v>
      </c>
      <c r="G181" s="6">
        <v>0.19921875</v>
      </c>
    </row>
    <row r="182" spans="1:7" x14ac:dyDescent="0.25">
      <c r="A182" s="6">
        <v>181</v>
      </c>
      <c r="B182" s="6" t="s">
        <v>724</v>
      </c>
      <c r="C182" s="6" t="s">
        <v>2644</v>
      </c>
      <c r="D182" s="6">
        <v>206</v>
      </c>
      <c r="E182" s="6">
        <v>43</v>
      </c>
      <c r="F182" s="6">
        <v>163</v>
      </c>
      <c r="G182" s="6">
        <v>0.20873786407767</v>
      </c>
    </row>
    <row r="183" spans="1:7" x14ac:dyDescent="0.25">
      <c r="A183" s="6">
        <v>182</v>
      </c>
      <c r="B183" s="6" t="s">
        <v>836</v>
      </c>
      <c r="C183" s="6" t="s">
        <v>2553</v>
      </c>
      <c r="D183" s="6">
        <v>113</v>
      </c>
      <c r="E183" s="6">
        <v>39</v>
      </c>
      <c r="F183" s="6">
        <v>74</v>
      </c>
      <c r="G183" s="6">
        <v>0.34513274336283201</v>
      </c>
    </row>
    <row r="184" spans="1:7" x14ac:dyDescent="0.25">
      <c r="A184" s="6">
        <v>183</v>
      </c>
      <c r="B184" s="6" t="s">
        <v>883</v>
      </c>
      <c r="C184" s="6" t="s">
        <v>2566</v>
      </c>
      <c r="D184" s="6">
        <v>94</v>
      </c>
      <c r="E184" s="6">
        <v>9</v>
      </c>
      <c r="F184" s="6">
        <v>85</v>
      </c>
      <c r="G184" s="6">
        <v>9.5744680851063801E-2</v>
      </c>
    </row>
    <row r="185" spans="1:7" x14ac:dyDescent="0.25">
      <c r="A185" s="6">
        <v>184</v>
      </c>
      <c r="B185" s="6" t="s">
        <v>303</v>
      </c>
      <c r="C185" s="6" t="s">
        <v>1150</v>
      </c>
      <c r="D185" s="6">
        <v>580</v>
      </c>
      <c r="E185" s="6">
        <v>114</v>
      </c>
      <c r="F185" s="6">
        <v>466</v>
      </c>
      <c r="G185" s="6">
        <v>0.19655172413793101</v>
      </c>
    </row>
    <row r="186" spans="1:7" x14ac:dyDescent="0.25">
      <c r="A186" s="6">
        <v>185</v>
      </c>
      <c r="B186" s="6" t="s">
        <v>984</v>
      </c>
      <c r="C186" s="6" t="s">
        <v>1150</v>
      </c>
      <c r="D186" s="6">
        <v>568</v>
      </c>
      <c r="E186" s="6">
        <v>77</v>
      </c>
      <c r="F186" s="6">
        <v>491</v>
      </c>
      <c r="G186" s="6">
        <v>0.13556338028168999</v>
      </c>
    </row>
    <row r="187" spans="1:7" x14ac:dyDescent="0.25">
      <c r="A187" s="6">
        <v>186</v>
      </c>
      <c r="B187" s="6" t="s">
        <v>553</v>
      </c>
      <c r="C187" s="6" t="s">
        <v>1150</v>
      </c>
      <c r="D187" s="6">
        <v>502</v>
      </c>
      <c r="E187" s="6">
        <v>80</v>
      </c>
      <c r="F187" s="6">
        <v>422</v>
      </c>
      <c r="G187" s="6">
        <v>0.159362549800797</v>
      </c>
    </row>
    <row r="188" spans="1:7" x14ac:dyDescent="0.25">
      <c r="A188" s="6">
        <v>187</v>
      </c>
      <c r="B188" s="6" t="s">
        <v>607</v>
      </c>
      <c r="C188" s="6" t="s">
        <v>1150</v>
      </c>
      <c r="D188" s="6">
        <v>569</v>
      </c>
      <c r="E188" s="6">
        <v>80</v>
      </c>
      <c r="F188" s="6">
        <v>489</v>
      </c>
      <c r="G188" s="6">
        <v>0.14059753954305801</v>
      </c>
    </row>
    <row r="189" spans="1:7" x14ac:dyDescent="0.25">
      <c r="A189" s="6">
        <v>188</v>
      </c>
      <c r="B189" s="6" t="s">
        <v>1130</v>
      </c>
      <c r="C189" s="6" t="s">
        <v>1150</v>
      </c>
      <c r="D189" s="6">
        <v>464</v>
      </c>
      <c r="E189" s="6">
        <v>108</v>
      </c>
      <c r="F189" s="6">
        <v>356</v>
      </c>
      <c r="G189" s="6">
        <v>0.232758620689655</v>
      </c>
    </row>
    <row r="190" spans="1:7" x14ac:dyDescent="0.25">
      <c r="A190" s="6">
        <v>189</v>
      </c>
      <c r="B190" s="6" t="s">
        <v>373</v>
      </c>
      <c r="C190" s="6" t="s">
        <v>1150</v>
      </c>
      <c r="D190" s="6">
        <v>568</v>
      </c>
      <c r="E190" s="6">
        <v>76</v>
      </c>
      <c r="F190" s="6">
        <v>492</v>
      </c>
      <c r="G190" s="6">
        <v>0.13380281690140799</v>
      </c>
    </row>
    <row r="191" spans="1:7" x14ac:dyDescent="0.25">
      <c r="A191" s="6">
        <v>190</v>
      </c>
      <c r="B191" s="6" t="s">
        <v>765</v>
      </c>
      <c r="C191" s="6" t="s">
        <v>1150</v>
      </c>
      <c r="D191" s="6">
        <v>464</v>
      </c>
      <c r="E191" s="6">
        <v>87</v>
      </c>
      <c r="F191" s="6">
        <v>377</v>
      </c>
      <c r="G191" s="6">
        <v>0.1875</v>
      </c>
    </row>
    <row r="192" spans="1:7" x14ac:dyDescent="0.25">
      <c r="A192" s="6">
        <v>191</v>
      </c>
      <c r="B192" s="6" t="s">
        <v>816</v>
      </c>
      <c r="C192" s="6" t="s">
        <v>2544</v>
      </c>
      <c r="D192" s="6">
        <v>136</v>
      </c>
      <c r="E192" s="6">
        <v>36</v>
      </c>
      <c r="F192" s="6">
        <v>100</v>
      </c>
      <c r="G192" s="6">
        <v>0.26470588235294101</v>
      </c>
    </row>
    <row r="193" spans="1:7" x14ac:dyDescent="0.25">
      <c r="A193" s="6">
        <v>192</v>
      </c>
      <c r="B193" s="6" t="s">
        <v>237</v>
      </c>
      <c r="C193" s="6" t="s">
        <v>2550</v>
      </c>
      <c r="D193" s="6">
        <v>207</v>
      </c>
      <c r="E193" s="6">
        <v>44</v>
      </c>
      <c r="F193" s="6">
        <v>163</v>
      </c>
      <c r="G193" s="6">
        <v>0.21256038647343001</v>
      </c>
    </row>
    <row r="194" spans="1:7" x14ac:dyDescent="0.25">
      <c r="A194" s="6">
        <v>193</v>
      </c>
      <c r="B194" s="6" t="s">
        <v>214</v>
      </c>
      <c r="C194" s="6" t="s">
        <v>2548</v>
      </c>
      <c r="D194" s="6">
        <v>177</v>
      </c>
      <c r="E194" s="6">
        <v>52</v>
      </c>
      <c r="F194" s="6">
        <v>125</v>
      </c>
      <c r="G194" s="6">
        <v>0.29378531073446301</v>
      </c>
    </row>
    <row r="195" spans="1:7" x14ac:dyDescent="0.25">
      <c r="A195" s="6">
        <v>194</v>
      </c>
      <c r="B195" s="6" t="s">
        <v>1108</v>
      </c>
      <c r="C195" s="6" t="s">
        <v>2584</v>
      </c>
      <c r="D195" s="6">
        <v>170</v>
      </c>
      <c r="E195" s="6">
        <v>47</v>
      </c>
      <c r="F195" s="6">
        <v>123</v>
      </c>
      <c r="G195" s="6">
        <v>0.27647058823529402</v>
      </c>
    </row>
    <row r="196" spans="1:7" x14ac:dyDescent="0.25">
      <c r="A196" s="6">
        <v>195</v>
      </c>
      <c r="B196" s="6" t="s">
        <v>211</v>
      </c>
      <c r="C196" s="6" t="s">
        <v>2548</v>
      </c>
      <c r="D196" s="6">
        <v>177</v>
      </c>
      <c r="E196" s="6">
        <v>23</v>
      </c>
      <c r="F196" s="6">
        <v>154</v>
      </c>
      <c r="G196" s="6">
        <v>0.129943502824859</v>
      </c>
    </row>
    <row r="197" spans="1:7" x14ac:dyDescent="0.25">
      <c r="A197" s="6">
        <v>196</v>
      </c>
      <c r="B197" s="6" t="s">
        <v>293</v>
      </c>
      <c r="C197" s="6" t="s">
        <v>2674</v>
      </c>
      <c r="D197" s="6">
        <v>134</v>
      </c>
      <c r="E197" s="6">
        <v>30</v>
      </c>
      <c r="F197" s="6">
        <v>104</v>
      </c>
      <c r="G197" s="6">
        <v>0.22388059701492499</v>
      </c>
    </row>
    <row r="198" spans="1:7" x14ac:dyDescent="0.25">
      <c r="A198" s="6">
        <v>197</v>
      </c>
      <c r="B198" s="6" t="s">
        <v>477</v>
      </c>
      <c r="C198" s="6" t="s">
        <v>1150</v>
      </c>
      <c r="D198" s="6">
        <v>385</v>
      </c>
      <c r="E198" s="6">
        <v>85</v>
      </c>
      <c r="F198" s="6">
        <v>300</v>
      </c>
      <c r="G198" s="6">
        <v>0.22077922077922099</v>
      </c>
    </row>
    <row r="199" spans="1:7" x14ac:dyDescent="0.25">
      <c r="A199" s="6">
        <v>198</v>
      </c>
      <c r="B199" s="6" t="s">
        <v>471</v>
      </c>
      <c r="C199" s="6" t="s">
        <v>2615</v>
      </c>
      <c r="D199" s="6">
        <v>145</v>
      </c>
      <c r="E199" s="6">
        <v>16</v>
      </c>
      <c r="F199" s="6">
        <v>129</v>
      </c>
      <c r="G199" s="6">
        <v>0.11034482758620701</v>
      </c>
    </row>
    <row r="200" spans="1:7" x14ac:dyDescent="0.25">
      <c r="A200" s="6">
        <v>199</v>
      </c>
      <c r="B200" s="6" t="s">
        <v>91</v>
      </c>
      <c r="C200" s="6" t="s">
        <v>2599</v>
      </c>
      <c r="D200" s="6">
        <v>161</v>
      </c>
      <c r="E200" s="6">
        <v>41</v>
      </c>
      <c r="F200" s="6">
        <v>120</v>
      </c>
      <c r="G200" s="6">
        <v>0.25465838509316802</v>
      </c>
    </row>
    <row r="201" spans="1:7" x14ac:dyDescent="0.25">
      <c r="A201" s="6">
        <v>200</v>
      </c>
      <c r="B201" s="6" t="s">
        <v>585</v>
      </c>
      <c r="C201" s="6" t="s">
        <v>2569</v>
      </c>
      <c r="D201" s="6">
        <v>165</v>
      </c>
      <c r="E201" s="6">
        <v>51</v>
      </c>
      <c r="F201" s="6">
        <v>114</v>
      </c>
      <c r="G201" s="6">
        <v>0.30909090909090903</v>
      </c>
    </row>
    <row r="202" spans="1:7" x14ac:dyDescent="0.25">
      <c r="A202" s="6">
        <v>201</v>
      </c>
      <c r="B202" s="6" t="s">
        <v>831</v>
      </c>
      <c r="C202" s="6" t="s">
        <v>1150</v>
      </c>
      <c r="D202" s="6">
        <v>359</v>
      </c>
      <c r="E202" s="6">
        <v>61</v>
      </c>
      <c r="F202" s="6">
        <v>298</v>
      </c>
      <c r="G202" s="6">
        <v>0.16991643454038999</v>
      </c>
    </row>
    <row r="203" spans="1:7" x14ac:dyDescent="0.25">
      <c r="A203" s="6">
        <v>202</v>
      </c>
      <c r="B203" s="6" t="s">
        <v>1119</v>
      </c>
      <c r="C203" s="6" t="s">
        <v>1150</v>
      </c>
      <c r="D203" s="6">
        <v>878</v>
      </c>
      <c r="E203" s="6">
        <v>224</v>
      </c>
      <c r="F203" s="6">
        <v>654</v>
      </c>
      <c r="G203" s="6">
        <v>0.25512528473804102</v>
      </c>
    </row>
    <row r="204" spans="1:7" x14ac:dyDescent="0.25">
      <c r="A204" s="6">
        <v>203</v>
      </c>
      <c r="B204" s="6" t="s">
        <v>257</v>
      </c>
      <c r="C204" s="6" t="s">
        <v>1150</v>
      </c>
      <c r="D204" s="6">
        <v>269</v>
      </c>
      <c r="E204" s="6">
        <v>50</v>
      </c>
      <c r="F204" s="6">
        <v>219</v>
      </c>
      <c r="G204" s="6">
        <v>0.18587360594795499</v>
      </c>
    </row>
    <row r="205" spans="1:7" x14ac:dyDescent="0.25">
      <c r="A205" s="6">
        <v>204</v>
      </c>
      <c r="B205" s="6" t="s">
        <v>66</v>
      </c>
      <c r="C205" s="6" t="s">
        <v>1150</v>
      </c>
      <c r="D205" s="6">
        <v>439</v>
      </c>
      <c r="E205" s="6">
        <v>112</v>
      </c>
      <c r="F205" s="6">
        <v>327</v>
      </c>
      <c r="G205" s="6">
        <v>0.25512528473804102</v>
      </c>
    </row>
    <row r="206" spans="1:7" x14ac:dyDescent="0.25">
      <c r="A206" s="6">
        <v>205</v>
      </c>
      <c r="B206" s="6" t="s">
        <v>609</v>
      </c>
      <c r="C206" s="6" t="s">
        <v>1150</v>
      </c>
      <c r="D206" s="6">
        <v>562</v>
      </c>
      <c r="E206" s="6">
        <v>129</v>
      </c>
      <c r="F206" s="6">
        <v>433</v>
      </c>
      <c r="G206" s="6">
        <v>0.22953736654804299</v>
      </c>
    </row>
    <row r="207" spans="1:7" x14ac:dyDescent="0.25">
      <c r="A207" s="6">
        <v>206</v>
      </c>
      <c r="B207" s="6" t="s">
        <v>753</v>
      </c>
      <c r="C207" s="6" t="s">
        <v>2581</v>
      </c>
      <c r="D207" s="6">
        <v>149</v>
      </c>
      <c r="E207" s="6">
        <v>28</v>
      </c>
      <c r="F207" s="6">
        <v>121</v>
      </c>
      <c r="G207" s="6">
        <v>0.187919463087248</v>
      </c>
    </row>
    <row r="208" spans="1:7" x14ac:dyDescent="0.25">
      <c r="A208" s="6">
        <v>207</v>
      </c>
      <c r="B208" s="6" t="s">
        <v>325</v>
      </c>
      <c r="C208" s="6" t="s">
        <v>1150</v>
      </c>
      <c r="D208" s="6">
        <v>495</v>
      </c>
      <c r="E208" s="6">
        <v>92</v>
      </c>
      <c r="F208" s="6">
        <v>403</v>
      </c>
      <c r="G208" s="6">
        <v>0.185858585858586</v>
      </c>
    </row>
    <row r="209" spans="1:7" x14ac:dyDescent="0.25">
      <c r="A209" s="6">
        <v>208</v>
      </c>
      <c r="B209" s="6" t="s">
        <v>688</v>
      </c>
      <c r="C209" s="6" t="s">
        <v>1150</v>
      </c>
      <c r="D209" s="6">
        <v>350</v>
      </c>
      <c r="E209" s="6">
        <v>148</v>
      </c>
      <c r="F209" s="6">
        <v>202</v>
      </c>
      <c r="G209" s="6">
        <v>0.42285714285714299</v>
      </c>
    </row>
    <row r="210" spans="1:7" x14ac:dyDescent="0.25">
      <c r="A210" s="6">
        <v>209</v>
      </c>
      <c r="B210" s="6" t="s">
        <v>66</v>
      </c>
      <c r="C210" s="6" t="s">
        <v>1150</v>
      </c>
      <c r="D210" s="6">
        <v>439</v>
      </c>
      <c r="E210" s="6">
        <v>111</v>
      </c>
      <c r="F210" s="6">
        <v>328</v>
      </c>
      <c r="G210" s="6">
        <v>0.25284738041002303</v>
      </c>
    </row>
    <row r="211" spans="1:7" x14ac:dyDescent="0.25">
      <c r="A211" s="6">
        <v>210</v>
      </c>
      <c r="B211" s="6" t="s">
        <v>236</v>
      </c>
      <c r="C211" s="6" t="s">
        <v>2596</v>
      </c>
      <c r="D211" s="6">
        <v>122</v>
      </c>
      <c r="E211" s="6">
        <v>29</v>
      </c>
      <c r="F211" s="6">
        <v>93</v>
      </c>
      <c r="G211" s="6">
        <v>0.23770491803278701</v>
      </c>
    </row>
    <row r="212" spans="1:7" x14ac:dyDescent="0.25">
      <c r="A212" s="6">
        <v>211</v>
      </c>
      <c r="B212" s="6" t="s">
        <v>28</v>
      </c>
      <c r="C212" s="6" t="s">
        <v>1150</v>
      </c>
      <c r="D212" s="6">
        <v>315</v>
      </c>
      <c r="E212" s="6">
        <v>129</v>
      </c>
      <c r="F212" s="6">
        <v>186</v>
      </c>
      <c r="G212" s="6">
        <v>0.40952380952381001</v>
      </c>
    </row>
    <row r="213" spans="1:7" x14ac:dyDescent="0.25">
      <c r="A213" s="6">
        <v>212</v>
      </c>
      <c r="B213" s="6" t="s">
        <v>801</v>
      </c>
      <c r="C213" s="6" t="s">
        <v>1150</v>
      </c>
      <c r="D213" s="6">
        <v>315</v>
      </c>
      <c r="E213" s="6">
        <v>129</v>
      </c>
      <c r="F213" s="6">
        <v>186</v>
      </c>
      <c r="G213" s="6">
        <v>0.40952380952381001</v>
      </c>
    </row>
    <row r="214" spans="1:7" x14ac:dyDescent="0.25">
      <c r="A214" s="6">
        <v>213</v>
      </c>
      <c r="B214" s="6" t="s">
        <v>1144</v>
      </c>
      <c r="C214" s="6" t="s">
        <v>2681</v>
      </c>
      <c r="D214" s="6">
        <v>162</v>
      </c>
      <c r="E214" s="6">
        <v>27</v>
      </c>
      <c r="F214" s="6">
        <v>135</v>
      </c>
      <c r="G214" s="6">
        <v>0.16666666666666699</v>
      </c>
    </row>
    <row r="215" spans="1:7" x14ac:dyDescent="0.25">
      <c r="A215" s="6">
        <v>214</v>
      </c>
      <c r="B215" s="6" t="s">
        <v>398</v>
      </c>
      <c r="C215" s="6" t="s">
        <v>1150</v>
      </c>
      <c r="D215" s="6">
        <v>361</v>
      </c>
      <c r="E215" s="6">
        <v>77</v>
      </c>
      <c r="F215" s="6">
        <v>284</v>
      </c>
      <c r="G215" s="6">
        <v>0.213296398891967</v>
      </c>
    </row>
    <row r="216" spans="1:7" x14ac:dyDescent="0.25">
      <c r="A216" s="6">
        <v>215</v>
      </c>
      <c r="B216" s="6" t="s">
        <v>69</v>
      </c>
      <c r="C216" s="6" t="s">
        <v>2626</v>
      </c>
      <c r="D216" s="6">
        <v>208</v>
      </c>
      <c r="E216" s="6">
        <v>38</v>
      </c>
      <c r="F216" s="6">
        <v>170</v>
      </c>
      <c r="G216" s="6">
        <v>0.18269230769230799</v>
      </c>
    </row>
    <row r="217" spans="1:7" x14ac:dyDescent="0.25">
      <c r="A217" s="6">
        <v>216</v>
      </c>
      <c r="B217" s="6" t="s">
        <v>974</v>
      </c>
      <c r="C217" s="6" t="s">
        <v>1150</v>
      </c>
      <c r="D217" s="6">
        <v>473</v>
      </c>
      <c r="E217" s="6">
        <v>91</v>
      </c>
      <c r="F217" s="6">
        <v>382</v>
      </c>
      <c r="G217" s="6">
        <v>0.19238900634249501</v>
      </c>
    </row>
    <row r="218" spans="1:7" x14ac:dyDescent="0.25">
      <c r="A218" s="6">
        <v>217</v>
      </c>
      <c r="B218" s="6" t="s">
        <v>478</v>
      </c>
      <c r="C218" s="6" t="s">
        <v>1150</v>
      </c>
      <c r="D218" s="6">
        <v>382</v>
      </c>
      <c r="E218" s="6">
        <v>60</v>
      </c>
      <c r="F218" s="6">
        <v>322</v>
      </c>
      <c r="G218" s="6">
        <v>0.15706806282722499</v>
      </c>
    </row>
    <row r="219" spans="1:7" x14ac:dyDescent="0.25">
      <c r="A219" s="6">
        <v>218</v>
      </c>
      <c r="B219" s="6" t="s">
        <v>72</v>
      </c>
      <c r="C219" s="6" t="s">
        <v>1150</v>
      </c>
      <c r="D219" s="6">
        <v>330</v>
      </c>
      <c r="E219" s="6">
        <v>80</v>
      </c>
      <c r="F219" s="6">
        <v>250</v>
      </c>
      <c r="G219" s="6">
        <v>0.24242424242424199</v>
      </c>
    </row>
    <row r="220" spans="1:7" x14ac:dyDescent="0.25">
      <c r="A220" s="6">
        <v>219</v>
      </c>
      <c r="B220" s="6" t="s">
        <v>1116</v>
      </c>
      <c r="C220" s="6" t="s">
        <v>1150</v>
      </c>
      <c r="D220" s="6">
        <v>344</v>
      </c>
      <c r="E220" s="6">
        <v>54</v>
      </c>
      <c r="F220" s="6">
        <v>290</v>
      </c>
      <c r="G220" s="6">
        <v>0.15697674418604701</v>
      </c>
    </row>
    <row r="221" spans="1:7" x14ac:dyDescent="0.25">
      <c r="A221" s="6">
        <v>220</v>
      </c>
      <c r="B221" s="6" t="s">
        <v>817</v>
      </c>
      <c r="C221" s="6" t="s">
        <v>2606</v>
      </c>
      <c r="D221" s="6">
        <v>250</v>
      </c>
      <c r="E221" s="6">
        <v>50</v>
      </c>
      <c r="F221" s="6">
        <v>200</v>
      </c>
      <c r="G221" s="6">
        <v>0.2</v>
      </c>
    </row>
    <row r="222" spans="1:7" x14ac:dyDescent="0.25">
      <c r="A222" s="6">
        <v>221</v>
      </c>
      <c r="B222" s="6" t="s">
        <v>424</v>
      </c>
      <c r="C222" s="6" t="s">
        <v>1150</v>
      </c>
      <c r="D222" s="6">
        <v>575</v>
      </c>
      <c r="E222" s="6">
        <v>93</v>
      </c>
      <c r="F222" s="6">
        <v>482</v>
      </c>
      <c r="G222" s="6">
        <v>0.161739130434783</v>
      </c>
    </row>
    <row r="223" spans="1:7" x14ac:dyDescent="0.25">
      <c r="A223" s="6">
        <v>222</v>
      </c>
      <c r="B223" s="6" t="s">
        <v>383</v>
      </c>
      <c r="C223" s="6" t="s">
        <v>1150</v>
      </c>
      <c r="D223" s="6">
        <v>578</v>
      </c>
      <c r="E223" s="6">
        <v>146</v>
      </c>
      <c r="F223" s="6">
        <v>432</v>
      </c>
      <c r="G223" s="6">
        <v>0.25259515570934299</v>
      </c>
    </row>
    <row r="224" spans="1:7" x14ac:dyDescent="0.25">
      <c r="A224" s="6">
        <v>223</v>
      </c>
      <c r="B224" s="6" t="s">
        <v>459</v>
      </c>
      <c r="C224" s="6" t="s">
        <v>1150</v>
      </c>
      <c r="D224" s="6">
        <v>391</v>
      </c>
      <c r="E224" s="6">
        <v>89</v>
      </c>
      <c r="F224" s="6">
        <v>302</v>
      </c>
      <c r="G224" s="6">
        <v>0.227621483375959</v>
      </c>
    </row>
    <row r="225" spans="1:7" x14ac:dyDescent="0.25">
      <c r="A225" s="6">
        <v>224</v>
      </c>
      <c r="B225" s="6" t="s">
        <v>867</v>
      </c>
      <c r="C225" s="6" t="s">
        <v>2626</v>
      </c>
      <c r="D225" s="6">
        <v>208</v>
      </c>
      <c r="E225" s="6">
        <v>35</v>
      </c>
      <c r="F225" s="6">
        <v>173</v>
      </c>
      <c r="G225" s="6">
        <v>0.168269230769231</v>
      </c>
    </row>
    <row r="226" spans="1:7" x14ac:dyDescent="0.25">
      <c r="A226" s="6">
        <v>225</v>
      </c>
      <c r="B226" s="6" t="s">
        <v>857</v>
      </c>
      <c r="C226" s="6" t="s">
        <v>1150</v>
      </c>
      <c r="D226" s="6">
        <v>348</v>
      </c>
      <c r="E226" s="6">
        <v>65</v>
      </c>
      <c r="F226" s="6">
        <v>283</v>
      </c>
      <c r="G226" s="6">
        <v>0.18678160919540199</v>
      </c>
    </row>
    <row r="227" spans="1:7" x14ac:dyDescent="0.25">
      <c r="A227" s="6">
        <v>226</v>
      </c>
      <c r="B227" s="6" t="s">
        <v>1053</v>
      </c>
      <c r="C227" s="6" t="s">
        <v>1150</v>
      </c>
      <c r="D227" s="6">
        <v>363</v>
      </c>
      <c r="E227" s="6">
        <v>75</v>
      </c>
      <c r="F227" s="6">
        <v>288</v>
      </c>
      <c r="G227" s="6">
        <v>0.206611570247934</v>
      </c>
    </row>
    <row r="228" spans="1:7" x14ac:dyDescent="0.25">
      <c r="A228" s="6">
        <v>227</v>
      </c>
      <c r="B228" s="6" t="s">
        <v>66</v>
      </c>
      <c r="C228" s="6" t="s">
        <v>1150</v>
      </c>
      <c r="D228" s="6">
        <v>439</v>
      </c>
      <c r="E228" s="6">
        <v>110</v>
      </c>
      <c r="F228" s="6">
        <v>329</v>
      </c>
      <c r="G228" s="6">
        <v>0.25056947608200503</v>
      </c>
    </row>
    <row r="229" spans="1:7" x14ac:dyDescent="0.25">
      <c r="A229" s="6">
        <v>228</v>
      </c>
      <c r="B229" s="6" t="s">
        <v>66</v>
      </c>
      <c r="C229" s="6" t="s">
        <v>1150</v>
      </c>
      <c r="D229" s="6">
        <v>439</v>
      </c>
      <c r="E229" s="6">
        <v>111</v>
      </c>
      <c r="F229" s="6">
        <v>328</v>
      </c>
      <c r="G229" s="6">
        <v>0.25284738041002303</v>
      </c>
    </row>
    <row r="230" spans="1:7" x14ac:dyDescent="0.25">
      <c r="A230" s="6">
        <v>229</v>
      </c>
      <c r="B230" s="6" t="s">
        <v>162</v>
      </c>
      <c r="C230" s="6" t="s">
        <v>1150</v>
      </c>
      <c r="D230" s="6">
        <v>431</v>
      </c>
      <c r="E230" s="6">
        <v>93</v>
      </c>
      <c r="F230" s="6">
        <v>338</v>
      </c>
      <c r="G230" s="6">
        <v>0.21577726218097401</v>
      </c>
    </row>
    <row r="231" spans="1:7" x14ac:dyDescent="0.25">
      <c r="A231" s="6">
        <v>230</v>
      </c>
      <c r="B231" s="6" t="s">
        <v>435</v>
      </c>
      <c r="C231" s="6" t="s">
        <v>2587</v>
      </c>
      <c r="D231" s="6">
        <v>156</v>
      </c>
      <c r="E231" s="6">
        <v>29</v>
      </c>
      <c r="F231" s="6">
        <v>127</v>
      </c>
      <c r="G231" s="6">
        <v>0.18589743589743599</v>
      </c>
    </row>
    <row r="232" spans="1:7" x14ac:dyDescent="0.25">
      <c r="A232" s="6">
        <v>231</v>
      </c>
      <c r="B232" s="6" t="s">
        <v>612</v>
      </c>
      <c r="C232" s="6" t="s">
        <v>2684</v>
      </c>
      <c r="D232" s="6">
        <v>96</v>
      </c>
      <c r="E232" s="6">
        <v>22</v>
      </c>
      <c r="F232" s="6">
        <v>74</v>
      </c>
      <c r="G232" s="6">
        <v>0.22916666666666699</v>
      </c>
    </row>
    <row r="233" spans="1:7" x14ac:dyDescent="0.25">
      <c r="A233" s="6">
        <v>232</v>
      </c>
      <c r="B233" s="6" t="s">
        <v>967</v>
      </c>
      <c r="C233" s="6" t="s">
        <v>2624</v>
      </c>
      <c r="D233" s="6">
        <v>242</v>
      </c>
      <c r="E233" s="6">
        <v>65</v>
      </c>
      <c r="F233" s="6">
        <v>177</v>
      </c>
      <c r="G233" s="6">
        <v>0.26859504132231399</v>
      </c>
    </row>
    <row r="234" spans="1:7" x14ac:dyDescent="0.25">
      <c r="A234" s="6">
        <v>233</v>
      </c>
      <c r="B234" s="6" t="s">
        <v>714</v>
      </c>
      <c r="C234" s="6" t="s">
        <v>1150</v>
      </c>
      <c r="D234" s="6">
        <v>315</v>
      </c>
      <c r="E234" s="6">
        <v>135</v>
      </c>
      <c r="F234" s="6">
        <v>180</v>
      </c>
      <c r="G234" s="6">
        <v>0.42857142857142899</v>
      </c>
    </row>
    <row r="235" spans="1:7" x14ac:dyDescent="0.25">
      <c r="A235" s="6">
        <v>234</v>
      </c>
      <c r="B235" s="6" t="s">
        <v>18</v>
      </c>
      <c r="C235" s="6" t="s">
        <v>2623</v>
      </c>
      <c r="D235" s="6">
        <v>181</v>
      </c>
      <c r="E235" s="6">
        <v>55</v>
      </c>
      <c r="F235" s="6">
        <v>126</v>
      </c>
      <c r="G235" s="6">
        <v>0.30386740331491702</v>
      </c>
    </row>
    <row r="236" spans="1:7" x14ac:dyDescent="0.25">
      <c r="A236" s="6">
        <v>235</v>
      </c>
      <c r="B236" s="6" t="s">
        <v>1096</v>
      </c>
      <c r="C236" s="6" t="s">
        <v>2626</v>
      </c>
      <c r="D236" s="6">
        <v>208</v>
      </c>
      <c r="E236" s="6">
        <v>44</v>
      </c>
      <c r="F236" s="6">
        <v>164</v>
      </c>
      <c r="G236" s="6">
        <v>0.21153846153846201</v>
      </c>
    </row>
    <row r="237" spans="1:7" x14ac:dyDescent="0.25">
      <c r="A237" s="6">
        <v>236</v>
      </c>
      <c r="B237" s="6" t="s">
        <v>65</v>
      </c>
      <c r="C237" s="6" t="s">
        <v>1150</v>
      </c>
      <c r="D237" s="6">
        <v>365</v>
      </c>
      <c r="E237" s="6">
        <v>76</v>
      </c>
      <c r="F237" s="6">
        <v>289</v>
      </c>
      <c r="G237" s="6">
        <v>0.20821917808219201</v>
      </c>
    </row>
    <row r="238" spans="1:7" x14ac:dyDescent="0.25">
      <c r="A238" s="6">
        <v>237</v>
      </c>
      <c r="B238" s="6" t="s">
        <v>222</v>
      </c>
      <c r="C238" s="6" t="s">
        <v>1150</v>
      </c>
      <c r="D238" s="6">
        <v>343</v>
      </c>
      <c r="E238" s="6">
        <v>67</v>
      </c>
      <c r="F238" s="6">
        <v>276</v>
      </c>
      <c r="G238" s="6">
        <v>0.19533527696792999</v>
      </c>
    </row>
    <row r="239" spans="1:7" x14ac:dyDescent="0.25">
      <c r="A239" s="6">
        <v>238</v>
      </c>
      <c r="B239" s="6" t="s">
        <v>197</v>
      </c>
      <c r="C239" s="6" t="s">
        <v>2608</v>
      </c>
      <c r="D239" s="6">
        <v>133</v>
      </c>
      <c r="E239" s="6">
        <v>22</v>
      </c>
      <c r="F239" s="6">
        <v>111</v>
      </c>
      <c r="G239" s="6">
        <v>0.16541353383458601</v>
      </c>
    </row>
    <row r="240" spans="1:7" x14ac:dyDescent="0.25">
      <c r="A240" s="6">
        <v>239</v>
      </c>
      <c r="B240" s="6" t="s">
        <v>229</v>
      </c>
      <c r="C240" s="6" t="s">
        <v>2548</v>
      </c>
      <c r="D240" s="6">
        <v>177</v>
      </c>
      <c r="E240" s="6">
        <v>53</v>
      </c>
      <c r="F240" s="6">
        <v>124</v>
      </c>
      <c r="G240" s="6">
        <v>0.29943502824858798</v>
      </c>
    </row>
    <row r="241" spans="1:7" x14ac:dyDescent="0.25">
      <c r="A241" s="6">
        <v>240</v>
      </c>
      <c r="B241" s="6" t="s">
        <v>1192</v>
      </c>
      <c r="C241" s="6" t="s">
        <v>1150</v>
      </c>
      <c r="D241" s="6">
        <v>261</v>
      </c>
      <c r="E241" s="6">
        <v>44</v>
      </c>
      <c r="F241" s="6">
        <v>217</v>
      </c>
      <c r="G241" s="6">
        <v>0.16858237547892699</v>
      </c>
    </row>
    <row r="242" spans="1:7" x14ac:dyDescent="0.25">
      <c r="A242" s="6">
        <v>241</v>
      </c>
      <c r="B242" s="6" t="s">
        <v>706</v>
      </c>
      <c r="C242" s="6" t="s">
        <v>2617</v>
      </c>
      <c r="D242" s="6">
        <v>182</v>
      </c>
      <c r="E242" s="6">
        <v>41</v>
      </c>
      <c r="F242" s="6">
        <v>141</v>
      </c>
      <c r="G242" s="6">
        <v>0.225274725274725</v>
      </c>
    </row>
    <row r="243" spans="1:7" x14ac:dyDescent="0.25">
      <c r="A243" s="6">
        <v>242</v>
      </c>
      <c r="B243" s="6" t="s">
        <v>1027</v>
      </c>
      <c r="C243" s="6" t="s">
        <v>1150</v>
      </c>
      <c r="D243" s="6">
        <v>387</v>
      </c>
      <c r="E243" s="6">
        <v>44</v>
      </c>
      <c r="F243" s="6">
        <v>343</v>
      </c>
      <c r="G243" s="6">
        <v>0.113695090439276</v>
      </c>
    </row>
    <row r="244" spans="1:7" x14ac:dyDescent="0.25">
      <c r="A244" s="6">
        <v>243</v>
      </c>
      <c r="B244" s="6" t="s">
        <v>476</v>
      </c>
      <c r="C244" s="6" t="s">
        <v>2627</v>
      </c>
      <c r="D244" s="6">
        <v>228</v>
      </c>
      <c r="E244" s="6">
        <v>76</v>
      </c>
      <c r="F244" s="6">
        <v>152</v>
      </c>
      <c r="G244" s="6">
        <v>0.33333333333333298</v>
      </c>
    </row>
    <row r="245" spans="1:7" x14ac:dyDescent="0.25">
      <c r="A245" s="6">
        <v>244</v>
      </c>
      <c r="B245" s="6" t="s">
        <v>64</v>
      </c>
      <c r="C245" s="6" t="s">
        <v>2605</v>
      </c>
      <c r="D245" s="6">
        <v>210</v>
      </c>
      <c r="E245" s="6">
        <v>38</v>
      </c>
      <c r="F245" s="6">
        <v>172</v>
      </c>
      <c r="G245" s="6">
        <v>0.180952380952381</v>
      </c>
    </row>
    <row r="246" spans="1:7" x14ac:dyDescent="0.25">
      <c r="A246" s="6">
        <v>245</v>
      </c>
      <c r="B246" s="6" t="s">
        <v>759</v>
      </c>
      <c r="C246" s="6" t="s">
        <v>2573</v>
      </c>
      <c r="D246" s="6">
        <v>124</v>
      </c>
      <c r="E246" s="6">
        <v>35</v>
      </c>
      <c r="F246" s="6">
        <v>89</v>
      </c>
      <c r="G246" s="6">
        <v>0.282258064516129</v>
      </c>
    </row>
    <row r="247" spans="1:7" x14ac:dyDescent="0.25">
      <c r="A247" s="6">
        <v>246</v>
      </c>
      <c r="B247" s="6" t="s">
        <v>250</v>
      </c>
      <c r="C247" s="6" t="s">
        <v>1150</v>
      </c>
      <c r="D247" s="6">
        <v>406</v>
      </c>
      <c r="E247" s="6">
        <v>75</v>
      </c>
      <c r="F247" s="6">
        <v>331</v>
      </c>
      <c r="G247" s="6">
        <v>0.184729064039409</v>
      </c>
    </row>
    <row r="248" spans="1:7" x14ac:dyDescent="0.25">
      <c r="A248" s="6">
        <v>247</v>
      </c>
      <c r="B248" s="6" t="s">
        <v>1007</v>
      </c>
      <c r="C248" s="6" t="s">
        <v>1150</v>
      </c>
      <c r="D248" s="6">
        <v>345</v>
      </c>
      <c r="E248" s="6">
        <v>56</v>
      </c>
      <c r="F248" s="6">
        <v>289</v>
      </c>
      <c r="G248" s="6">
        <v>0.16231884057970999</v>
      </c>
    </row>
    <row r="249" spans="1:7" x14ac:dyDescent="0.25">
      <c r="A249" s="6">
        <v>248</v>
      </c>
      <c r="B249" s="6" t="s">
        <v>402</v>
      </c>
      <c r="C249" s="6" t="s">
        <v>2565</v>
      </c>
      <c r="D249" s="6">
        <v>101</v>
      </c>
      <c r="E249" s="6">
        <v>13</v>
      </c>
      <c r="F249" s="6">
        <v>88</v>
      </c>
      <c r="G249" s="6">
        <v>0.12871287128712899</v>
      </c>
    </row>
    <row r="250" spans="1:7" x14ac:dyDescent="0.25">
      <c r="A250" s="6">
        <v>249</v>
      </c>
      <c r="B250" s="6" t="s">
        <v>240</v>
      </c>
      <c r="C250" s="6" t="s">
        <v>2626</v>
      </c>
      <c r="D250" s="6">
        <v>208</v>
      </c>
      <c r="E250" s="6">
        <v>33</v>
      </c>
      <c r="F250" s="6">
        <v>175</v>
      </c>
      <c r="G250" s="6">
        <v>0.15865384615384601</v>
      </c>
    </row>
    <row r="251" spans="1:7" x14ac:dyDescent="0.25">
      <c r="A251" s="6">
        <v>250</v>
      </c>
      <c r="B251" s="6" t="s">
        <v>1092</v>
      </c>
      <c r="C251" s="6" t="s">
        <v>1150</v>
      </c>
      <c r="D251" s="6">
        <v>421</v>
      </c>
      <c r="E251" s="6">
        <v>69</v>
      </c>
      <c r="F251" s="6">
        <v>352</v>
      </c>
      <c r="G251" s="6">
        <v>0.163895486935867</v>
      </c>
    </row>
    <row r="252" spans="1:7" x14ac:dyDescent="0.25">
      <c r="A252" s="6">
        <v>251</v>
      </c>
      <c r="B252" s="6" t="s">
        <v>209</v>
      </c>
      <c r="C252" s="6" t="s">
        <v>1150</v>
      </c>
      <c r="D252" s="6">
        <v>291</v>
      </c>
      <c r="E252" s="6">
        <v>68</v>
      </c>
      <c r="F252" s="6">
        <v>223</v>
      </c>
      <c r="G252" s="6">
        <v>0.23367697594501699</v>
      </c>
    </row>
    <row r="253" spans="1:7" x14ac:dyDescent="0.25">
      <c r="A253" s="6">
        <v>252</v>
      </c>
      <c r="B253" s="6" t="s">
        <v>428</v>
      </c>
      <c r="C253" s="6" t="s">
        <v>1150</v>
      </c>
      <c r="D253" s="6">
        <v>509</v>
      </c>
      <c r="E253" s="6">
        <v>64</v>
      </c>
      <c r="F253" s="6">
        <v>445</v>
      </c>
      <c r="G253" s="6">
        <v>0.12573673870334001</v>
      </c>
    </row>
    <row r="254" spans="1:7" x14ac:dyDescent="0.25">
      <c r="A254" s="6">
        <v>253</v>
      </c>
      <c r="B254" s="6" t="s">
        <v>694</v>
      </c>
      <c r="C254" s="6" t="s">
        <v>1150</v>
      </c>
      <c r="D254" s="6">
        <v>517</v>
      </c>
      <c r="E254" s="6">
        <v>108</v>
      </c>
      <c r="F254" s="6">
        <v>409</v>
      </c>
      <c r="G254" s="6">
        <v>0.20889748549323001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267"/>
  <sheetViews>
    <sheetView workbookViewId="0">
      <selection activeCell="B2" sqref="B2"/>
    </sheetView>
  </sheetViews>
  <sheetFormatPr defaultRowHeight="15" x14ac:dyDescent="0.25"/>
  <sheetData>
    <row r="2" spans="2:2" x14ac:dyDescent="0.25">
      <c r="B2" s="6">
        <v>0.45320197044334998</v>
      </c>
    </row>
    <row r="3" spans="2:2" x14ac:dyDescent="0.25">
      <c r="B3" s="6">
        <v>0.45812807881773399</v>
      </c>
    </row>
    <row r="4" spans="2:2" x14ac:dyDescent="0.25">
      <c r="B4" s="6">
        <v>0.227206946454414</v>
      </c>
    </row>
    <row r="5" spans="2:2" x14ac:dyDescent="0.25">
      <c r="B5" s="6">
        <v>0.42857142857142899</v>
      </c>
    </row>
    <row r="6" spans="2:2" x14ac:dyDescent="0.25">
      <c r="B6" s="6">
        <v>0.44444444444444398</v>
      </c>
    </row>
    <row r="7" spans="2:2" x14ac:dyDescent="0.25">
      <c r="B7" s="6">
        <v>0.56435643564356397</v>
      </c>
    </row>
    <row r="8" spans="2:2" x14ac:dyDescent="0.25">
      <c r="B8" s="6">
        <v>0.39600000000000002</v>
      </c>
    </row>
    <row r="9" spans="2:2" x14ac:dyDescent="0.25">
      <c r="B9" s="6">
        <v>0.24637681159420299</v>
      </c>
    </row>
    <row r="10" spans="2:2" x14ac:dyDescent="0.25">
      <c r="B10" s="6">
        <v>0.219753086419753</v>
      </c>
    </row>
    <row r="11" spans="2:2" x14ac:dyDescent="0.25">
      <c r="B11" s="6">
        <v>0.29943502824858798</v>
      </c>
    </row>
    <row r="12" spans="2:2" x14ac:dyDescent="0.25">
      <c r="B12" s="6">
        <v>8.0508474576271194E-2</v>
      </c>
    </row>
    <row r="13" spans="2:2" x14ac:dyDescent="0.25">
      <c r="B13" s="6">
        <v>0.39098660170523802</v>
      </c>
    </row>
    <row r="14" spans="2:2" x14ac:dyDescent="0.25">
      <c r="B14" s="6">
        <v>0.24861878453038699</v>
      </c>
    </row>
    <row r="15" spans="2:2" x14ac:dyDescent="0.25">
      <c r="B15" s="6">
        <v>0.36666666666666697</v>
      </c>
    </row>
    <row r="16" spans="2:2" x14ac:dyDescent="0.25">
      <c r="B16" s="6">
        <v>0.38745387453874502</v>
      </c>
    </row>
    <row r="17" spans="2:2" x14ac:dyDescent="0.25">
      <c r="B17" s="6">
        <v>0.14285714285714299</v>
      </c>
    </row>
    <row r="18" spans="2:2" x14ac:dyDescent="0.25">
      <c r="B18" s="6">
        <v>0.39244186046511598</v>
      </c>
    </row>
    <row r="19" spans="2:2" x14ac:dyDescent="0.25">
      <c r="B19" s="6">
        <v>0.42307692307692302</v>
      </c>
    </row>
    <row r="20" spans="2:2" x14ac:dyDescent="0.25">
      <c r="B20" s="6">
        <v>0.136507936507936</v>
      </c>
    </row>
    <row r="21" spans="2:2" x14ac:dyDescent="0.25">
      <c r="B21" s="6">
        <v>0.28733031674208098</v>
      </c>
    </row>
    <row r="22" spans="2:2" x14ac:dyDescent="0.25">
      <c r="B22" s="6">
        <v>0.14285714285714299</v>
      </c>
    </row>
    <row r="23" spans="2:2" x14ac:dyDescent="0.25">
      <c r="B23" s="6">
        <v>0.401759530791789</v>
      </c>
    </row>
    <row r="24" spans="2:2" x14ac:dyDescent="0.25">
      <c r="B24" s="6">
        <v>0.74509803921568596</v>
      </c>
    </row>
    <row r="25" spans="2:2" x14ac:dyDescent="0.25">
      <c r="B25" s="6">
        <v>0.287128712871287</v>
      </c>
    </row>
    <row r="26" spans="2:2" x14ac:dyDescent="0.25">
      <c r="B26" s="6">
        <v>0.43342776203965999</v>
      </c>
    </row>
    <row r="27" spans="2:2" x14ac:dyDescent="0.25">
      <c r="B27" s="6">
        <v>0.49480968858131502</v>
      </c>
    </row>
    <row r="28" spans="2:2" x14ac:dyDescent="0.25">
      <c r="B28" s="6">
        <v>0.28634361233480199</v>
      </c>
    </row>
    <row r="29" spans="2:2" x14ac:dyDescent="0.25">
      <c r="B29" s="6">
        <v>0.47749999999999998</v>
      </c>
    </row>
    <row r="30" spans="2:2" x14ac:dyDescent="0.25">
      <c r="B30" s="6">
        <v>0.19714285714285701</v>
      </c>
    </row>
    <row r="31" spans="2:2" x14ac:dyDescent="0.25">
      <c r="B31" s="6">
        <v>0.41159420289855098</v>
      </c>
    </row>
    <row r="32" spans="2:2" x14ac:dyDescent="0.25">
      <c r="B32" s="6">
        <v>0.41496598639455801</v>
      </c>
    </row>
    <row r="33" spans="2:2" x14ac:dyDescent="0.25">
      <c r="B33" s="6">
        <v>0.30808080808080801</v>
      </c>
    </row>
    <row r="34" spans="2:2" x14ac:dyDescent="0.25">
      <c r="B34" s="6">
        <v>0.191428571428571</v>
      </c>
    </row>
    <row r="35" spans="2:2" x14ac:dyDescent="0.25">
      <c r="B35" s="6">
        <v>0.305732484076433</v>
      </c>
    </row>
    <row r="36" spans="2:2" x14ac:dyDescent="0.25">
      <c r="B36" s="6">
        <v>0.284810126582278</v>
      </c>
    </row>
    <row r="37" spans="2:2" x14ac:dyDescent="0.25">
      <c r="B37" s="6">
        <v>0.24763705103969799</v>
      </c>
    </row>
    <row r="38" spans="2:2" x14ac:dyDescent="0.25">
      <c r="B38" s="6">
        <v>0.45740740740740699</v>
      </c>
    </row>
    <row r="39" spans="2:2" x14ac:dyDescent="0.25">
      <c r="B39" s="6">
        <v>0.45161290322580599</v>
      </c>
    </row>
    <row r="40" spans="2:2" x14ac:dyDescent="0.25">
      <c r="B40" s="6">
        <v>0.24023154848046299</v>
      </c>
    </row>
    <row r="41" spans="2:2" x14ac:dyDescent="0.25">
      <c r="B41" s="6">
        <v>0.42663043478260898</v>
      </c>
    </row>
    <row r="42" spans="2:2" x14ac:dyDescent="0.25">
      <c r="B42" s="6">
        <v>0.577557755775578</v>
      </c>
    </row>
    <row r="43" spans="2:2" x14ac:dyDescent="0.25">
      <c r="B43" s="6">
        <v>0.430635838150289</v>
      </c>
    </row>
    <row r="44" spans="2:2" x14ac:dyDescent="0.25">
      <c r="B44" s="6">
        <v>0.44680851063829802</v>
      </c>
    </row>
    <row r="45" spans="2:2" x14ac:dyDescent="0.25">
      <c r="B45" s="6">
        <v>0.434782608695652</v>
      </c>
    </row>
    <row r="46" spans="2:2" x14ac:dyDescent="0.25">
      <c r="B46" s="6">
        <v>0.43636363636363601</v>
      </c>
    </row>
    <row r="47" spans="2:2" x14ac:dyDescent="0.25">
      <c r="B47" s="6">
        <v>0.305084745762712</v>
      </c>
    </row>
    <row r="48" spans="2:2" x14ac:dyDescent="0.25">
      <c r="B48" s="6">
        <v>0.33974358974358998</v>
      </c>
    </row>
    <row r="49" spans="2:2" x14ac:dyDescent="0.25">
      <c r="B49" s="6">
        <v>0.67253521126760596</v>
      </c>
    </row>
    <row r="50" spans="2:2" x14ac:dyDescent="0.25">
      <c r="B50" s="6">
        <v>0.38178294573643401</v>
      </c>
    </row>
    <row r="51" spans="2:2" x14ac:dyDescent="0.25">
      <c r="B51" s="6">
        <v>0.43706293706293697</v>
      </c>
    </row>
    <row r="52" spans="2:2" x14ac:dyDescent="0.25">
      <c r="B52" s="6">
        <v>0.45669291338582702</v>
      </c>
    </row>
    <row r="53" spans="2:2" x14ac:dyDescent="0.25">
      <c r="B53" s="6">
        <v>0.21757322175732199</v>
      </c>
    </row>
    <row r="54" spans="2:2" x14ac:dyDescent="0.25">
      <c r="B54" s="6">
        <v>0.29523809523809502</v>
      </c>
    </row>
    <row r="55" spans="2:2" x14ac:dyDescent="0.25">
      <c r="B55" s="6">
        <v>0.4</v>
      </c>
    </row>
    <row r="56" spans="2:2" x14ac:dyDescent="0.25">
      <c r="B56" s="6">
        <v>5.46697038724374E-2</v>
      </c>
    </row>
    <row r="57" spans="2:2" x14ac:dyDescent="0.25">
      <c r="B57" s="6">
        <v>0.29976019184652303</v>
      </c>
    </row>
    <row r="58" spans="2:2" x14ac:dyDescent="0.25">
      <c r="B58" s="6">
        <v>0.39903846153846201</v>
      </c>
    </row>
    <row r="59" spans="2:2" x14ac:dyDescent="0.25">
      <c r="B59" s="6">
        <v>0.44954128440367003</v>
      </c>
    </row>
    <row r="60" spans="2:2" x14ac:dyDescent="0.25">
      <c r="B60" s="6">
        <v>2.7027027027027001E-2</v>
      </c>
    </row>
    <row r="61" spans="2:2" x14ac:dyDescent="0.25">
      <c r="B61" s="6">
        <v>0.38787878787878799</v>
      </c>
    </row>
    <row r="62" spans="2:2" x14ac:dyDescent="0.25">
      <c r="B62" s="6">
        <v>0.33542976939203401</v>
      </c>
    </row>
    <row r="63" spans="2:2" x14ac:dyDescent="0.25">
      <c r="B63" s="6">
        <v>0.41499999999999998</v>
      </c>
    </row>
    <row r="64" spans="2:2" x14ac:dyDescent="0.25">
      <c r="B64" s="6">
        <v>0.65909090909090895</v>
      </c>
    </row>
    <row r="65" spans="2:2" x14ac:dyDescent="0.25">
      <c r="B65" s="6">
        <v>0.217647058823529</v>
      </c>
    </row>
    <row r="66" spans="2:2" x14ac:dyDescent="0.25">
      <c r="B66" s="6">
        <v>0.217647058823529</v>
      </c>
    </row>
    <row r="67" spans="2:2" x14ac:dyDescent="0.25">
      <c r="B67" s="6">
        <v>0.24637681159420299</v>
      </c>
    </row>
    <row r="68" spans="2:2" x14ac:dyDescent="0.25">
      <c r="B68" s="6">
        <v>0.22413793103448301</v>
      </c>
    </row>
    <row r="69" spans="2:2" x14ac:dyDescent="0.25">
      <c r="B69" s="6">
        <v>0.45016077170418001</v>
      </c>
    </row>
    <row r="70" spans="2:2" x14ac:dyDescent="0.25">
      <c r="B70" s="6">
        <v>0.33649289099526097</v>
      </c>
    </row>
    <row r="71" spans="2:2" x14ac:dyDescent="0.25">
      <c r="B71" s="6">
        <v>0.37704918032786899</v>
      </c>
    </row>
    <row r="72" spans="2:2" x14ac:dyDescent="0.25">
      <c r="B72" s="6">
        <v>0.24083769633507901</v>
      </c>
    </row>
    <row r="73" spans="2:2" x14ac:dyDescent="0.25">
      <c r="B73" s="6">
        <v>0.267772511848341</v>
      </c>
    </row>
    <row r="74" spans="2:2" x14ac:dyDescent="0.25">
      <c r="B74" s="6">
        <v>0.41590214067278303</v>
      </c>
    </row>
    <row r="75" spans="2:2" x14ac:dyDescent="0.25">
      <c r="B75" s="6">
        <v>0.36184210526315802</v>
      </c>
    </row>
    <row r="76" spans="2:2" x14ac:dyDescent="0.25">
      <c r="B76" s="6">
        <v>0.74848484848484897</v>
      </c>
    </row>
    <row r="77" spans="2:2" x14ac:dyDescent="0.25">
      <c r="B77" s="6">
        <v>0.45454545454545497</v>
      </c>
    </row>
    <row r="78" spans="2:2" x14ac:dyDescent="0.25">
      <c r="B78" s="6">
        <v>0.30041152263374499</v>
      </c>
    </row>
    <row r="79" spans="2:2" x14ac:dyDescent="0.25">
      <c r="B79" s="6">
        <v>0.447204968944099</v>
      </c>
    </row>
    <row r="80" spans="2:2" x14ac:dyDescent="0.25">
      <c r="B80" s="6">
        <v>0.43127962085308102</v>
      </c>
    </row>
    <row r="81" spans="2:2" x14ac:dyDescent="0.25">
      <c r="B81" s="6">
        <v>0.41836734693877597</v>
      </c>
    </row>
    <row r="82" spans="2:2" x14ac:dyDescent="0.25">
      <c r="B82" s="6">
        <v>0.28010471204188497</v>
      </c>
    </row>
    <row r="83" spans="2:2" x14ac:dyDescent="0.25">
      <c r="B83" s="6">
        <v>0.36529680365296802</v>
      </c>
    </row>
    <row r="84" spans="2:2" x14ac:dyDescent="0.25">
      <c r="B84" s="6">
        <v>0.57294429708222805</v>
      </c>
    </row>
    <row r="85" spans="2:2" x14ac:dyDescent="0.25">
      <c r="B85" s="6">
        <v>0.38043478260869601</v>
      </c>
    </row>
    <row r="86" spans="2:2" x14ac:dyDescent="0.25">
      <c r="B86" s="6">
        <v>0.426086956521739</v>
      </c>
    </row>
    <row r="87" spans="2:2" x14ac:dyDescent="0.25">
      <c r="B87" s="6">
        <v>0.37931034482758602</v>
      </c>
    </row>
    <row r="88" spans="2:2" x14ac:dyDescent="0.25">
      <c r="B88" s="6">
        <v>0.33846153846153798</v>
      </c>
    </row>
    <row r="89" spans="2:2" x14ac:dyDescent="0.25">
      <c r="B89" s="6">
        <v>0.4</v>
      </c>
    </row>
    <row r="90" spans="2:2" x14ac:dyDescent="0.25">
      <c r="B90" s="6">
        <v>0.28634361233480199</v>
      </c>
    </row>
    <row r="91" spans="2:2" x14ac:dyDescent="0.25">
      <c r="B91" s="6">
        <v>0.36799999999999999</v>
      </c>
    </row>
    <row r="92" spans="2:2" x14ac:dyDescent="0.25">
      <c r="B92" s="6">
        <v>0.41176470588235298</v>
      </c>
    </row>
    <row r="93" spans="2:2" x14ac:dyDescent="0.25">
      <c r="B93" s="6">
        <v>0.374233128834356</v>
      </c>
    </row>
    <row r="94" spans="2:2" x14ac:dyDescent="0.25">
      <c r="B94" s="6">
        <v>0.49523809523809498</v>
      </c>
    </row>
    <row r="95" spans="2:2" x14ac:dyDescent="0.25">
      <c r="B95" s="6">
        <v>0.30434782608695699</v>
      </c>
    </row>
    <row r="96" spans="2:2" x14ac:dyDescent="0.25">
      <c r="B96" s="6">
        <v>0.39361702127659598</v>
      </c>
    </row>
    <row r="97" spans="2:2" x14ac:dyDescent="0.25">
      <c r="B97" s="6">
        <v>0.27518796992481198</v>
      </c>
    </row>
    <row r="98" spans="2:2" x14ac:dyDescent="0.25">
      <c r="B98" s="6">
        <v>0.38565891472868202</v>
      </c>
    </row>
    <row r="99" spans="2:2" x14ac:dyDescent="0.25">
      <c r="B99" s="6">
        <v>0.19428571428571401</v>
      </c>
    </row>
    <row r="100" spans="2:2" x14ac:dyDescent="0.25">
      <c r="B100" s="6">
        <v>0.48955223880596999</v>
      </c>
    </row>
    <row r="101" spans="2:2" x14ac:dyDescent="0.25">
      <c r="B101" s="6">
        <v>0.43161094224924001</v>
      </c>
    </row>
    <row r="102" spans="2:2" x14ac:dyDescent="0.25">
      <c r="B102" s="6">
        <v>0.41176470588235298</v>
      </c>
    </row>
    <row r="103" spans="2:2" x14ac:dyDescent="0.25">
      <c r="B103" s="6">
        <v>0.45741324921135601</v>
      </c>
    </row>
    <row r="104" spans="2:2" x14ac:dyDescent="0.25">
      <c r="B104" s="6">
        <v>0.38152610441767099</v>
      </c>
    </row>
    <row r="105" spans="2:2" x14ac:dyDescent="0.25">
      <c r="B105" s="6">
        <v>0.33507853403141402</v>
      </c>
    </row>
    <row r="106" spans="2:2" x14ac:dyDescent="0.25">
      <c r="B106" s="6">
        <v>0.14285714285714299</v>
      </c>
    </row>
    <row r="107" spans="2:2" x14ac:dyDescent="0.25">
      <c r="B107" s="6">
        <v>0.38372093023255799</v>
      </c>
    </row>
    <row r="108" spans="2:2" x14ac:dyDescent="0.25">
      <c r="B108" s="6">
        <v>0.32323232323232298</v>
      </c>
    </row>
    <row r="109" spans="2:2" x14ac:dyDescent="0.25">
      <c r="B109" s="6">
        <v>0.24891461649782901</v>
      </c>
    </row>
    <row r="110" spans="2:2" x14ac:dyDescent="0.25">
      <c r="B110" s="6">
        <v>0.25359477124183</v>
      </c>
    </row>
    <row r="111" spans="2:2" x14ac:dyDescent="0.25">
      <c r="B111" s="6">
        <v>1.0638297872340399E-2</v>
      </c>
    </row>
    <row r="112" spans="2:2" x14ac:dyDescent="0.25">
      <c r="B112" s="6">
        <v>1.6666666666666701E-2</v>
      </c>
    </row>
    <row r="113" spans="2:2" x14ac:dyDescent="0.25">
      <c r="B113" s="6">
        <v>0.42455242966751899</v>
      </c>
    </row>
    <row r="114" spans="2:2" x14ac:dyDescent="0.25">
      <c r="B114" s="6">
        <v>0.37195121951219501</v>
      </c>
    </row>
    <row r="115" spans="2:2" x14ac:dyDescent="0.25">
      <c r="B115" s="6">
        <v>0.31680440771349899</v>
      </c>
    </row>
    <row r="116" spans="2:2" x14ac:dyDescent="0.25">
      <c r="B116" s="6">
        <v>3.03030303030303E-2</v>
      </c>
    </row>
    <row r="117" spans="2:2" x14ac:dyDescent="0.25">
      <c r="B117" s="6">
        <v>0.44337349397590398</v>
      </c>
    </row>
    <row r="118" spans="2:2" x14ac:dyDescent="0.25">
      <c r="B118" s="6">
        <v>0.38536585365853698</v>
      </c>
    </row>
    <row r="119" spans="2:2" x14ac:dyDescent="0.25">
      <c r="B119" s="6">
        <v>0.322033898305085</v>
      </c>
    </row>
    <row r="120" spans="2:2" x14ac:dyDescent="0.25">
      <c r="B120" s="6">
        <v>0.38745387453874502</v>
      </c>
    </row>
    <row r="121" spans="2:2" x14ac:dyDescent="0.25">
      <c r="B121" s="6">
        <v>0.29376854599406499</v>
      </c>
    </row>
    <row r="122" spans="2:2" x14ac:dyDescent="0.25">
      <c r="B122" s="6">
        <v>0.37984496124030998</v>
      </c>
    </row>
    <row r="123" spans="2:2" x14ac:dyDescent="0.25">
      <c r="B123" s="6">
        <v>0.28131416837782303</v>
      </c>
    </row>
    <row r="124" spans="2:2" x14ac:dyDescent="0.25">
      <c r="B124" s="6">
        <v>0.43181818181818199</v>
      </c>
    </row>
    <row r="125" spans="2:2" x14ac:dyDescent="0.25">
      <c r="B125" s="6">
        <v>0.35106382978723399</v>
      </c>
    </row>
    <row r="126" spans="2:2" x14ac:dyDescent="0.25">
      <c r="B126" s="6">
        <v>0.285087719298246</v>
      </c>
    </row>
    <row r="127" spans="2:2" x14ac:dyDescent="0.25">
      <c r="B127" s="6">
        <v>0.33009708737864102</v>
      </c>
    </row>
    <row r="128" spans="2:2" x14ac:dyDescent="0.25">
      <c r="B128" s="6">
        <v>0.22748815165876801</v>
      </c>
    </row>
    <row r="129" spans="2:2" x14ac:dyDescent="0.25">
      <c r="B129" s="6">
        <v>0.209840810419682</v>
      </c>
    </row>
    <row r="130" spans="2:2" x14ac:dyDescent="0.25">
      <c r="B130" s="6">
        <v>0.33009708737864102</v>
      </c>
    </row>
    <row r="131" spans="2:2" x14ac:dyDescent="0.25">
      <c r="B131" s="6">
        <v>0.40749999999999997</v>
      </c>
    </row>
    <row r="132" spans="2:2" x14ac:dyDescent="0.25">
      <c r="B132" s="6">
        <v>0.41504178272980502</v>
      </c>
    </row>
    <row r="133" spans="2:2" x14ac:dyDescent="0.25">
      <c r="B133" s="6">
        <v>0.42580645161290298</v>
      </c>
    </row>
    <row r="134" spans="2:2" x14ac:dyDescent="0.25">
      <c r="B134" s="6">
        <v>0.45454545454545497</v>
      </c>
    </row>
    <row r="135" spans="2:2" x14ac:dyDescent="0.25">
      <c r="B135" s="6">
        <v>0.47878787878787898</v>
      </c>
    </row>
    <row r="136" spans="2:2" x14ac:dyDescent="0.25">
      <c r="B136" s="6">
        <v>0.369477911646586</v>
      </c>
    </row>
    <row r="137" spans="2:2" x14ac:dyDescent="0.25">
      <c r="B137" s="6">
        <v>0.44256756756756799</v>
      </c>
    </row>
    <row r="138" spans="2:2" x14ac:dyDescent="0.25">
      <c r="B138" s="6">
        <v>0.40779220779220798</v>
      </c>
    </row>
    <row r="139" spans="2:2" x14ac:dyDescent="0.25">
      <c r="B139" s="6">
        <v>0.33211678832116798</v>
      </c>
    </row>
    <row r="140" spans="2:2" x14ac:dyDescent="0.25">
      <c r="B140" s="6">
        <v>0.41390728476821198</v>
      </c>
    </row>
    <row r="141" spans="2:2" x14ac:dyDescent="0.25">
      <c r="B141" s="6">
        <v>0.42727272727272703</v>
      </c>
    </row>
    <row r="142" spans="2:2" x14ac:dyDescent="0.25">
      <c r="B142" s="6">
        <v>0.44400000000000001</v>
      </c>
    </row>
    <row r="143" spans="2:2" x14ac:dyDescent="0.25">
      <c r="B143" s="6">
        <v>0.48504273504273498</v>
      </c>
    </row>
    <row r="144" spans="2:2" x14ac:dyDescent="0.25">
      <c r="B144" s="6">
        <v>0.54506437768240301</v>
      </c>
    </row>
    <row r="145" spans="2:2" x14ac:dyDescent="0.25">
      <c r="B145" s="6">
        <v>0.48113207547169801</v>
      </c>
    </row>
    <row r="146" spans="2:2" x14ac:dyDescent="0.25">
      <c r="B146" s="6">
        <v>0.18965517241379301</v>
      </c>
    </row>
    <row r="147" spans="2:2" x14ac:dyDescent="0.25">
      <c r="B147" s="6">
        <v>0.48484848484848497</v>
      </c>
    </row>
    <row r="148" spans="2:2" x14ac:dyDescent="0.25">
      <c r="B148" s="6">
        <v>0.22054380664652601</v>
      </c>
    </row>
    <row r="149" spans="2:2" x14ac:dyDescent="0.25">
      <c r="B149" s="6">
        <v>0.29698375870069599</v>
      </c>
    </row>
    <row r="150" spans="2:2" x14ac:dyDescent="0.25">
      <c r="B150" s="6">
        <v>0.78074866310160396</v>
      </c>
    </row>
    <row r="151" spans="2:2" x14ac:dyDescent="0.25">
      <c r="B151" s="6">
        <v>0.47719298245614</v>
      </c>
    </row>
    <row r="152" spans="2:2" x14ac:dyDescent="0.25">
      <c r="B152" s="6">
        <v>0.13057324840764301</v>
      </c>
    </row>
    <row r="153" spans="2:2" x14ac:dyDescent="0.25">
      <c r="B153" s="6">
        <v>0.387596899224806</v>
      </c>
    </row>
    <row r="154" spans="2:2" x14ac:dyDescent="0.25">
      <c r="B154" s="6">
        <v>0.41875000000000001</v>
      </c>
    </row>
    <row r="155" spans="2:2" x14ac:dyDescent="0.25">
      <c r="B155" s="6">
        <v>0.22222222222222199</v>
      </c>
    </row>
    <row r="156" spans="2:2" x14ac:dyDescent="0.25">
      <c r="B156" s="6">
        <v>0.164556962025316</v>
      </c>
    </row>
    <row r="157" spans="2:2" x14ac:dyDescent="0.25">
      <c r="B157" s="6">
        <v>0.266666666666667</v>
      </c>
    </row>
    <row r="158" spans="2:2" x14ac:dyDescent="0.25">
      <c r="B158" s="6">
        <v>0.25476603119584101</v>
      </c>
    </row>
    <row r="159" spans="2:2" x14ac:dyDescent="0.25">
      <c r="B159" s="6">
        <v>0.37692307692307703</v>
      </c>
    </row>
    <row r="160" spans="2:2" x14ac:dyDescent="0.25">
      <c r="B160" s="6">
        <v>0.37403100775193798</v>
      </c>
    </row>
    <row r="161" spans="2:2" x14ac:dyDescent="0.25">
      <c r="B161" s="6">
        <v>0.45843828715365198</v>
      </c>
    </row>
    <row r="162" spans="2:2" x14ac:dyDescent="0.25">
      <c r="B162" s="6">
        <v>0.42346938775510201</v>
      </c>
    </row>
    <row r="163" spans="2:2" x14ac:dyDescent="0.25">
      <c r="B163" s="6">
        <v>0.19178082191780799</v>
      </c>
    </row>
    <row r="164" spans="2:2" x14ac:dyDescent="0.25">
      <c r="B164" s="6">
        <v>0.4</v>
      </c>
    </row>
    <row r="165" spans="2:2" x14ac:dyDescent="0.25">
      <c r="B165" s="6">
        <v>5.46697038724374E-2</v>
      </c>
    </row>
    <row r="166" spans="2:2" x14ac:dyDescent="0.25">
      <c r="B166" s="6">
        <v>0.37468354430379702</v>
      </c>
    </row>
    <row r="167" spans="2:2" x14ac:dyDescent="0.25">
      <c r="B167" s="6">
        <v>0.355212355212355</v>
      </c>
    </row>
    <row r="168" spans="2:2" x14ac:dyDescent="0.25">
      <c r="B168" s="6">
        <v>0.67077464788732399</v>
      </c>
    </row>
    <row r="169" spans="2:2" x14ac:dyDescent="0.25">
      <c r="B169" s="6">
        <v>0.28999999999999998</v>
      </c>
    </row>
    <row r="170" spans="2:2" x14ac:dyDescent="0.25">
      <c r="B170" s="6">
        <v>9.5505617977528101E-2</v>
      </c>
    </row>
    <row r="171" spans="2:2" x14ac:dyDescent="0.25">
      <c r="B171" s="6">
        <v>0.34083601286173598</v>
      </c>
    </row>
    <row r="172" spans="2:2" x14ac:dyDescent="0.25">
      <c r="B172" s="6">
        <v>0.42995169082125601</v>
      </c>
    </row>
    <row r="173" spans="2:2" x14ac:dyDescent="0.25">
      <c r="B173" s="6">
        <v>0.45132743362831901</v>
      </c>
    </row>
    <row r="174" spans="2:2" x14ac:dyDescent="0.25">
      <c r="B174" s="6">
        <v>0.33626373626373601</v>
      </c>
    </row>
    <row r="175" spans="2:2" x14ac:dyDescent="0.25">
      <c r="B175" s="6">
        <v>0.20895522388059701</v>
      </c>
    </row>
    <row r="176" spans="2:2" x14ac:dyDescent="0.25">
      <c r="B176" s="6">
        <v>0.78651685393258397</v>
      </c>
    </row>
    <row r="177" spans="2:2" x14ac:dyDescent="0.25">
      <c r="B177" s="6">
        <v>0.31638418079095998</v>
      </c>
    </row>
    <row r="178" spans="2:2" x14ac:dyDescent="0.25">
      <c r="B178" s="6">
        <v>0.352791878172589</v>
      </c>
    </row>
    <row r="179" spans="2:2" x14ac:dyDescent="0.25">
      <c r="B179" s="6">
        <v>0.46599496221662501</v>
      </c>
    </row>
    <row r="180" spans="2:2" x14ac:dyDescent="0.25">
      <c r="B180" s="6">
        <v>0.60229132569558097</v>
      </c>
    </row>
    <row r="181" spans="2:2" x14ac:dyDescent="0.25">
      <c r="B181" s="6">
        <v>0.21052631578947401</v>
      </c>
    </row>
    <row r="182" spans="2:2" x14ac:dyDescent="0.25">
      <c r="B182" s="6">
        <v>0.434782608695652</v>
      </c>
    </row>
    <row r="183" spans="2:2" x14ac:dyDescent="0.25">
      <c r="B183" s="6">
        <v>0.38372093023255799</v>
      </c>
    </row>
    <row r="184" spans="2:2" x14ac:dyDescent="0.25">
      <c r="B184" s="6">
        <v>0.42978723404255298</v>
      </c>
    </row>
    <row r="185" spans="2:2" x14ac:dyDescent="0.25">
      <c r="B185" s="6">
        <v>0.311594202898551</v>
      </c>
    </row>
    <row r="186" spans="2:2" x14ac:dyDescent="0.25">
      <c r="B186" s="6">
        <v>0.24637681159420299</v>
      </c>
    </row>
    <row r="187" spans="2:2" x14ac:dyDescent="0.25">
      <c r="B187" s="6">
        <v>0.2</v>
      </c>
    </row>
    <row r="188" spans="2:2" x14ac:dyDescent="0.25">
      <c r="B188" s="6">
        <v>0.80701754385964897</v>
      </c>
    </row>
    <row r="189" spans="2:2" x14ac:dyDescent="0.25">
      <c r="B189" s="6">
        <v>0.26732673267326701</v>
      </c>
    </row>
    <row r="190" spans="2:2" x14ac:dyDescent="0.25">
      <c r="B190" s="6">
        <v>0.30790960451977401</v>
      </c>
    </row>
    <row r="191" spans="2:2" x14ac:dyDescent="0.25">
      <c r="B191" s="6">
        <v>0.27950310559006197</v>
      </c>
    </row>
    <row r="192" spans="2:2" x14ac:dyDescent="0.25">
      <c r="B192" s="6">
        <v>0.40119760479041899</v>
      </c>
    </row>
    <row r="193" spans="2:2" x14ac:dyDescent="0.25">
      <c r="B193" s="6">
        <v>0.36426116838487999</v>
      </c>
    </row>
    <row r="194" spans="2:2" x14ac:dyDescent="0.25">
      <c r="B194" s="6">
        <v>0.45454545454545497</v>
      </c>
    </row>
    <row r="195" spans="2:2" x14ac:dyDescent="0.25">
      <c r="B195" s="6">
        <v>0.38418079096045199</v>
      </c>
    </row>
    <row r="196" spans="2:2" x14ac:dyDescent="0.25">
      <c r="B196" s="6">
        <v>0.43521594684385401</v>
      </c>
    </row>
    <row r="197" spans="2:2" x14ac:dyDescent="0.25">
      <c r="B197" s="6">
        <v>0.322033898305085</v>
      </c>
    </row>
    <row r="198" spans="2:2" x14ac:dyDescent="0.25">
      <c r="B198" s="6">
        <v>0.442857142857143</v>
      </c>
    </row>
    <row r="199" spans="2:2" x14ac:dyDescent="0.25">
      <c r="B199" s="6">
        <v>0.39068100358422903</v>
      </c>
    </row>
    <row r="200" spans="2:2" x14ac:dyDescent="0.25">
      <c r="B200" s="6">
        <v>0.34396355353075198</v>
      </c>
    </row>
    <row r="201" spans="2:2" x14ac:dyDescent="0.25">
      <c r="B201" s="6">
        <v>0.164556962025316</v>
      </c>
    </row>
    <row r="202" spans="2:2" x14ac:dyDescent="0.25">
      <c r="B202" s="6">
        <v>0.42657342657342701</v>
      </c>
    </row>
    <row r="203" spans="2:2" x14ac:dyDescent="0.25">
      <c r="B203" s="6">
        <v>0.37777777777777799</v>
      </c>
    </row>
    <row r="204" spans="2:2" x14ac:dyDescent="0.25">
      <c r="B204" s="6">
        <v>0.24861878453038699</v>
      </c>
    </row>
    <row r="205" spans="2:2" x14ac:dyDescent="0.25">
      <c r="B205" s="6">
        <v>0.27696793002915499</v>
      </c>
    </row>
    <row r="206" spans="2:2" x14ac:dyDescent="0.25">
      <c r="B206" s="6">
        <v>0.35199999999999998</v>
      </c>
    </row>
    <row r="207" spans="2:2" x14ac:dyDescent="0.25">
      <c r="B207" s="6">
        <v>5.46697038724374E-2</v>
      </c>
    </row>
    <row r="208" spans="2:2" x14ac:dyDescent="0.25">
      <c r="B208" s="6">
        <v>0.44347826086956499</v>
      </c>
    </row>
    <row r="209" spans="2:2" x14ac:dyDescent="0.25">
      <c r="B209" s="6">
        <v>0.365671641791045</v>
      </c>
    </row>
    <row r="210" spans="2:2" x14ac:dyDescent="0.25">
      <c r="B210" s="6">
        <v>0.149193548387097</v>
      </c>
    </row>
    <row r="211" spans="2:2" x14ac:dyDescent="0.25">
      <c r="B211" s="6">
        <v>0.29940119760479</v>
      </c>
    </row>
    <row r="212" spans="2:2" x14ac:dyDescent="0.25">
      <c r="B212" s="6">
        <v>0.27857142857142903</v>
      </c>
    </row>
    <row r="213" spans="2:2" x14ac:dyDescent="0.25">
      <c r="B213" s="6">
        <v>0.322033898305085</v>
      </c>
    </row>
    <row r="214" spans="2:2" x14ac:dyDescent="0.25">
      <c r="B214" s="6">
        <v>0.31025641025640999</v>
      </c>
    </row>
    <row r="215" spans="2:2" x14ac:dyDescent="0.25">
      <c r="B215" s="6">
        <v>0.40111420612813398</v>
      </c>
    </row>
    <row r="216" spans="2:2" x14ac:dyDescent="0.25">
      <c r="B216" s="6">
        <v>0.34010152284264</v>
      </c>
    </row>
    <row r="217" spans="2:2" x14ac:dyDescent="0.25">
      <c r="B217" s="6">
        <v>0.33123028391167197</v>
      </c>
    </row>
    <row r="218" spans="2:2" x14ac:dyDescent="0.25">
      <c r="B218" s="6">
        <v>0.67635903919089801</v>
      </c>
    </row>
    <row r="219" spans="2:2" x14ac:dyDescent="0.25">
      <c r="B219" s="6">
        <v>0.37765957446808501</v>
      </c>
    </row>
    <row r="220" spans="2:2" x14ac:dyDescent="0.25">
      <c r="B220" s="6">
        <v>0.22131147540983601</v>
      </c>
    </row>
    <row r="221" spans="2:2" x14ac:dyDescent="0.25">
      <c r="B221" s="6">
        <v>0.43961352657004799</v>
      </c>
    </row>
    <row r="222" spans="2:2" x14ac:dyDescent="0.25">
      <c r="B222" s="6">
        <v>0.30721003134796199</v>
      </c>
    </row>
    <row r="223" spans="2:2" x14ac:dyDescent="0.25">
      <c r="B223" s="6">
        <v>0.41590214067278303</v>
      </c>
    </row>
    <row r="224" spans="2:2" x14ac:dyDescent="0.25">
      <c r="B224" s="6">
        <v>0.47115384615384598</v>
      </c>
    </row>
    <row r="225" spans="2:2" x14ac:dyDescent="0.25">
      <c r="B225" s="6">
        <v>0.35784313725490202</v>
      </c>
    </row>
    <row r="226" spans="2:2" x14ac:dyDescent="0.25">
      <c r="B226" s="6">
        <v>0.37262357414448699</v>
      </c>
    </row>
    <row r="227" spans="2:2" x14ac:dyDescent="0.25">
      <c r="B227" s="6">
        <v>0.34951456310679602</v>
      </c>
    </row>
    <row r="228" spans="2:2" x14ac:dyDescent="0.25">
      <c r="B228" s="6">
        <v>0.31638418079095998</v>
      </c>
    </row>
    <row r="229" spans="2:2" x14ac:dyDescent="0.25">
      <c r="B229" s="6">
        <v>0.35025380710659898</v>
      </c>
    </row>
    <row r="230" spans="2:2" x14ac:dyDescent="0.25">
      <c r="B230" s="6">
        <v>0.35240963855421698</v>
      </c>
    </row>
    <row r="231" spans="2:2" x14ac:dyDescent="0.25">
      <c r="B231" s="6">
        <v>0.50129198966408295</v>
      </c>
    </row>
    <row r="232" spans="2:2" x14ac:dyDescent="0.25">
      <c r="B232" s="6">
        <v>0.241935483870968</v>
      </c>
    </row>
    <row r="233" spans="2:2" x14ac:dyDescent="0.25">
      <c r="B233" s="6">
        <v>0.28000000000000003</v>
      </c>
    </row>
    <row r="234" spans="2:2" x14ac:dyDescent="0.25">
      <c r="B234" s="6">
        <v>0.46059113300492599</v>
      </c>
    </row>
    <row r="235" spans="2:2" x14ac:dyDescent="0.25">
      <c r="B235" s="6">
        <v>0.40145985401459899</v>
      </c>
    </row>
    <row r="236" spans="2:2" x14ac:dyDescent="0.25">
      <c r="B236" s="6">
        <v>0.19318181818181801</v>
      </c>
    </row>
    <row r="237" spans="2:2" x14ac:dyDescent="0.25">
      <c r="B237" s="6">
        <v>0.36458333333333298</v>
      </c>
    </row>
    <row r="238" spans="2:2" x14ac:dyDescent="0.25">
      <c r="B238" s="6">
        <v>0.33333333333333298</v>
      </c>
    </row>
    <row r="239" spans="2:2" x14ac:dyDescent="0.25">
      <c r="B239" s="6">
        <v>0.39688715953307402</v>
      </c>
    </row>
    <row r="240" spans="2:2" x14ac:dyDescent="0.25">
      <c r="B240" s="6">
        <v>0.34572490706319697</v>
      </c>
    </row>
    <row r="241" spans="2:2" x14ac:dyDescent="0.25">
      <c r="B241" s="6">
        <v>0.27580071174377202</v>
      </c>
    </row>
    <row r="242" spans="2:2" x14ac:dyDescent="0.25">
      <c r="B242" s="6">
        <v>0.27586206896551702</v>
      </c>
    </row>
    <row r="243" spans="2:2" x14ac:dyDescent="0.25">
      <c r="B243" s="6">
        <v>0.44581280788177302</v>
      </c>
    </row>
    <row r="244" spans="2:2" x14ac:dyDescent="0.25">
      <c r="B244" s="6">
        <v>0.45959595959596</v>
      </c>
    </row>
    <row r="245" spans="2:2" x14ac:dyDescent="0.25">
      <c r="B245" s="6">
        <v>9.5238095238095195E-3</v>
      </c>
    </row>
    <row r="246" spans="2:2" x14ac:dyDescent="0.25">
      <c r="B246" s="6">
        <v>0.14765100671140899</v>
      </c>
    </row>
    <row r="247" spans="2:2" x14ac:dyDescent="0.25">
      <c r="B247" s="6">
        <v>0.33333333333333298</v>
      </c>
    </row>
    <row r="248" spans="2:2" x14ac:dyDescent="0.25">
      <c r="B248" s="6">
        <v>0.69420035149384896</v>
      </c>
    </row>
    <row r="249" spans="2:2" x14ac:dyDescent="0.25">
      <c r="B249" s="6">
        <v>2.7027027027027001E-2</v>
      </c>
    </row>
    <row r="250" spans="2:2" x14ac:dyDescent="0.25">
      <c r="B250" s="6">
        <v>0.32768361581920902</v>
      </c>
    </row>
    <row r="251" spans="2:2" x14ac:dyDescent="0.25">
      <c r="B251" s="6">
        <v>0.44581280788177302</v>
      </c>
    </row>
    <row r="252" spans="2:2" x14ac:dyDescent="0.25">
      <c r="B252" s="6">
        <v>0.42412451361867698</v>
      </c>
    </row>
    <row r="253" spans="2:2" x14ac:dyDescent="0.25">
      <c r="B253" s="6">
        <v>0.59546925566343001</v>
      </c>
    </row>
    <row r="254" spans="2:2" x14ac:dyDescent="0.25">
      <c r="B254" s="6">
        <v>8.2352941176470601E-2</v>
      </c>
    </row>
    <row r="255" spans="2:2" x14ac:dyDescent="0.25">
      <c r="B255" s="6">
        <v>0.51694915254237295</v>
      </c>
    </row>
    <row r="256" spans="2:2" x14ac:dyDescent="0.25">
      <c r="B256" s="6">
        <v>0.43019943019943002</v>
      </c>
    </row>
    <row r="257" spans="2:2" x14ac:dyDescent="0.25">
      <c r="B257" s="6">
        <v>0.25531914893617003</v>
      </c>
    </row>
    <row r="258" spans="2:2" x14ac:dyDescent="0.25">
      <c r="B258" s="6">
        <v>0.521505376344086</v>
      </c>
    </row>
    <row r="259" spans="2:2" x14ac:dyDescent="0.25">
      <c r="B259" s="6">
        <v>4.7619047619047603E-2</v>
      </c>
    </row>
    <row r="260" spans="2:2" x14ac:dyDescent="0.25">
      <c r="B260" s="6">
        <v>0.422594142259414</v>
      </c>
    </row>
    <row r="261" spans="2:2" x14ac:dyDescent="0.25">
      <c r="B261" s="6">
        <v>0.51053864168618301</v>
      </c>
    </row>
    <row r="262" spans="2:2" x14ac:dyDescent="0.25">
      <c r="B262" s="6">
        <v>0.61522198731501099</v>
      </c>
    </row>
    <row r="263" spans="2:2" x14ac:dyDescent="0.25">
      <c r="B263" s="6">
        <v>0.69718309859154903</v>
      </c>
    </row>
    <row r="264" spans="2:2" x14ac:dyDescent="0.25">
      <c r="B264" s="6">
        <v>0.64516129032258096</v>
      </c>
    </row>
    <row r="265" spans="2:2" x14ac:dyDescent="0.25">
      <c r="B265" s="6">
        <v>0.46059113300492599</v>
      </c>
    </row>
    <row r="266" spans="2:2" x14ac:dyDescent="0.25">
      <c r="B266" s="6">
        <v>0.38441558441558399</v>
      </c>
    </row>
    <row r="267" spans="2:2" x14ac:dyDescent="0.25">
      <c r="B267" s="6">
        <v>5.46697038724374E-2</v>
      </c>
    </row>
    <row r="268" spans="2:2" x14ac:dyDescent="0.25">
      <c r="B268" s="6">
        <v>0.43342776203965999</v>
      </c>
    </row>
    <row r="269" spans="2:2" x14ac:dyDescent="0.25">
      <c r="B269" s="6">
        <v>0.41310541310541299</v>
      </c>
    </row>
    <row r="270" spans="2:2" x14ac:dyDescent="0.25">
      <c r="B270" s="6">
        <v>0.65845070422535201</v>
      </c>
    </row>
    <row r="271" spans="2:2" x14ac:dyDescent="0.25">
      <c r="B271" s="6">
        <v>0.42857142857142899</v>
      </c>
    </row>
    <row r="272" spans="2:2" x14ac:dyDescent="0.25">
      <c r="B272" s="6">
        <v>0.42318840579710099</v>
      </c>
    </row>
    <row r="273" spans="2:2" x14ac:dyDescent="0.25">
      <c r="B273" s="6">
        <v>0.483870967741935</v>
      </c>
    </row>
    <row r="274" spans="2:2" x14ac:dyDescent="0.25">
      <c r="B274" s="6">
        <v>0.57396449704142005</v>
      </c>
    </row>
    <row r="275" spans="2:2" x14ac:dyDescent="0.25">
      <c r="B275" s="6">
        <v>0.29104477611940299</v>
      </c>
    </row>
    <row r="276" spans="2:2" x14ac:dyDescent="0.25">
      <c r="B276" s="6">
        <v>0.33132530120481901</v>
      </c>
    </row>
    <row r="277" spans="2:2" x14ac:dyDescent="0.25">
      <c r="B277" s="6">
        <v>0.28521126760563398</v>
      </c>
    </row>
    <row r="278" spans="2:2" x14ac:dyDescent="0.25">
      <c r="B278" s="6">
        <v>0.41605839416058399</v>
      </c>
    </row>
    <row r="279" spans="2:2" x14ac:dyDescent="0.25">
      <c r="B279" s="6">
        <v>0.40229885057471299</v>
      </c>
    </row>
    <row r="280" spans="2:2" x14ac:dyDescent="0.25">
      <c r="B280" s="6">
        <v>4.9429657794676798E-2</v>
      </c>
    </row>
    <row r="281" spans="2:2" x14ac:dyDescent="0.25">
      <c r="B281" s="6">
        <v>0.27272727272727298</v>
      </c>
    </row>
    <row r="282" spans="2:2" x14ac:dyDescent="0.25">
      <c r="B282" s="6">
        <v>0.29466357308584701</v>
      </c>
    </row>
    <row r="283" spans="2:2" x14ac:dyDescent="0.25">
      <c r="B283" s="6">
        <v>0.34082397003745302</v>
      </c>
    </row>
    <row r="284" spans="2:2" x14ac:dyDescent="0.25">
      <c r="B284" s="6">
        <v>0.27931034482758599</v>
      </c>
    </row>
    <row r="285" spans="2:2" x14ac:dyDescent="0.25">
      <c r="B285" s="6">
        <v>0.41749999999999998</v>
      </c>
    </row>
    <row r="286" spans="2:2" x14ac:dyDescent="0.25">
      <c r="B286" s="6">
        <v>0.32818532818532797</v>
      </c>
    </row>
    <row r="287" spans="2:2" x14ac:dyDescent="0.25">
      <c r="B287" s="6">
        <v>0.60863697705802999</v>
      </c>
    </row>
    <row r="288" spans="2:2" x14ac:dyDescent="0.25">
      <c r="B288" s="6">
        <v>0.247457627118644</v>
      </c>
    </row>
    <row r="289" spans="2:2" x14ac:dyDescent="0.25">
      <c r="B289" s="6">
        <v>0.28947368421052599</v>
      </c>
    </row>
    <row r="290" spans="2:2" x14ac:dyDescent="0.25">
      <c r="B290" s="6">
        <v>0.38750000000000001</v>
      </c>
    </row>
    <row r="291" spans="2:2" x14ac:dyDescent="0.25">
      <c r="B291" s="6">
        <v>0.42192691029900298</v>
      </c>
    </row>
    <row r="292" spans="2:2" x14ac:dyDescent="0.25">
      <c r="B292" s="6">
        <v>0.28193832599118901</v>
      </c>
    </row>
    <row r="293" spans="2:2" x14ac:dyDescent="0.25">
      <c r="B293" s="6">
        <v>0.35660377358490603</v>
      </c>
    </row>
    <row r="294" spans="2:2" x14ac:dyDescent="0.25">
      <c r="B294" s="6">
        <v>0.38043478260869601</v>
      </c>
    </row>
    <row r="295" spans="2:2" x14ac:dyDescent="0.25">
      <c r="B295" s="6">
        <v>0.36036036036036001</v>
      </c>
    </row>
    <row r="296" spans="2:2" x14ac:dyDescent="0.25">
      <c r="B296" s="6">
        <v>5.46697038724374E-2</v>
      </c>
    </row>
    <row r="297" spans="2:2" x14ac:dyDescent="0.25">
      <c r="B297" s="6">
        <v>0.68365553602811902</v>
      </c>
    </row>
    <row r="298" spans="2:2" x14ac:dyDescent="0.25">
      <c r="B298" s="6">
        <v>0.19858156028368801</v>
      </c>
    </row>
    <row r="299" spans="2:2" x14ac:dyDescent="0.25">
      <c r="B299" s="6">
        <v>0.31987577639751602</v>
      </c>
    </row>
    <row r="300" spans="2:2" x14ac:dyDescent="0.25">
      <c r="B300" s="6">
        <v>0.37037037037037002</v>
      </c>
    </row>
    <row r="301" spans="2:2" x14ac:dyDescent="0.25">
      <c r="B301" s="6">
        <v>0.434782608695652</v>
      </c>
    </row>
    <row r="302" spans="2:2" x14ac:dyDescent="0.25">
      <c r="B302" s="6">
        <v>0.36440677966101698</v>
      </c>
    </row>
    <row r="303" spans="2:2" x14ac:dyDescent="0.25">
      <c r="B303" s="6">
        <v>0.26190476190476197</v>
      </c>
    </row>
    <row r="304" spans="2:2" x14ac:dyDescent="0.25">
      <c r="B304" s="6">
        <v>0.326860841423948</v>
      </c>
    </row>
    <row r="305" spans="2:2" x14ac:dyDescent="0.25">
      <c r="B305" s="6">
        <v>0.217647058823529</v>
      </c>
    </row>
    <row r="306" spans="2:2" x14ac:dyDescent="0.25">
      <c r="B306" s="6">
        <v>0.28947368421052599</v>
      </c>
    </row>
    <row r="307" spans="2:2" x14ac:dyDescent="0.25">
      <c r="B307" s="6">
        <v>0.34949494949494903</v>
      </c>
    </row>
    <row r="308" spans="2:2" x14ac:dyDescent="0.25">
      <c r="B308" s="6">
        <v>0.43768996960486301</v>
      </c>
    </row>
    <row r="309" spans="2:2" x14ac:dyDescent="0.25">
      <c r="B309" s="6">
        <v>0.125</v>
      </c>
    </row>
    <row r="310" spans="2:2" x14ac:dyDescent="0.25">
      <c r="B310" s="6">
        <v>0.39192399049881199</v>
      </c>
    </row>
    <row r="311" spans="2:2" x14ac:dyDescent="0.25">
      <c r="B311" s="6">
        <v>0.36936936936936898</v>
      </c>
    </row>
    <row r="312" spans="2:2" x14ac:dyDescent="0.25">
      <c r="B312" s="6">
        <v>0.225274725274725</v>
      </c>
    </row>
    <row r="313" spans="2:2" x14ac:dyDescent="0.25">
      <c r="B313" s="6">
        <v>0.25414364640884002</v>
      </c>
    </row>
    <row r="314" spans="2:2" x14ac:dyDescent="0.25">
      <c r="B314" s="6">
        <v>0.24637681159420299</v>
      </c>
    </row>
    <row r="315" spans="2:2" x14ac:dyDescent="0.25">
      <c r="B315" s="6">
        <v>0.39090909090909098</v>
      </c>
    </row>
    <row r="316" spans="2:2" x14ac:dyDescent="0.25">
      <c r="B316" s="6">
        <v>0.417061611374408</v>
      </c>
    </row>
    <row r="317" spans="2:2" x14ac:dyDescent="0.25">
      <c r="B317" s="6">
        <v>0.30851063829787201</v>
      </c>
    </row>
    <row r="318" spans="2:2" x14ac:dyDescent="0.25">
      <c r="B318" s="6">
        <v>0.26732673267326701</v>
      </c>
    </row>
    <row r="319" spans="2:2" x14ac:dyDescent="0.25">
      <c r="B319" s="6">
        <v>4.1666666666666699E-2</v>
      </c>
    </row>
    <row r="320" spans="2:2" x14ac:dyDescent="0.25">
      <c r="B320" s="6">
        <v>0.34771573604060901</v>
      </c>
    </row>
    <row r="321" spans="2:2" x14ac:dyDescent="0.25">
      <c r="B321" s="6">
        <v>0.45800000000000002</v>
      </c>
    </row>
    <row r="322" spans="2:2" x14ac:dyDescent="0.25">
      <c r="B322" s="6">
        <v>0.238805970149254</v>
      </c>
    </row>
    <row r="323" spans="2:2" x14ac:dyDescent="0.25">
      <c r="B323" s="6">
        <v>0.41176470588235298</v>
      </c>
    </row>
    <row r="324" spans="2:2" x14ac:dyDescent="0.25">
      <c r="B324" s="6">
        <v>0.27034883720930197</v>
      </c>
    </row>
    <row r="325" spans="2:2" x14ac:dyDescent="0.25">
      <c r="B325" s="6">
        <v>0.43377483443708598</v>
      </c>
    </row>
    <row r="326" spans="2:2" x14ac:dyDescent="0.25">
      <c r="B326" s="6">
        <v>0.69014084507042295</v>
      </c>
    </row>
    <row r="327" spans="2:2" x14ac:dyDescent="0.25">
      <c r="B327" s="6">
        <v>0.71001757469244298</v>
      </c>
    </row>
    <row r="328" spans="2:2" x14ac:dyDescent="0.25">
      <c r="B328" s="6">
        <v>0.31034482758620702</v>
      </c>
    </row>
    <row r="329" spans="2:2" x14ac:dyDescent="0.25">
      <c r="B329" s="6">
        <v>0.384848484848485</v>
      </c>
    </row>
    <row r="330" spans="2:2" x14ac:dyDescent="0.25">
      <c r="B330" s="6">
        <v>0.38709677419354799</v>
      </c>
    </row>
    <row r="331" spans="2:2" x14ac:dyDescent="0.25">
      <c r="B331" s="6">
        <v>0.33687002652519898</v>
      </c>
    </row>
    <row r="332" spans="2:2" x14ac:dyDescent="0.25">
      <c r="B332" s="6">
        <v>0.41590214067278303</v>
      </c>
    </row>
    <row r="333" spans="2:2" x14ac:dyDescent="0.25">
      <c r="B333" s="6">
        <v>5.46697038724374E-2</v>
      </c>
    </row>
    <row r="334" spans="2:2" x14ac:dyDescent="0.25">
      <c r="B334" s="6">
        <v>0.25693160813308702</v>
      </c>
    </row>
    <row r="335" spans="2:2" x14ac:dyDescent="0.25">
      <c r="B335" s="6">
        <v>1.6666666666666701E-2</v>
      </c>
    </row>
    <row r="336" spans="2:2" x14ac:dyDescent="0.25">
      <c r="B336" s="6">
        <v>0.470948012232416</v>
      </c>
    </row>
    <row r="337" spans="2:2" x14ac:dyDescent="0.25">
      <c r="B337" s="6">
        <v>0.50505050505050497</v>
      </c>
    </row>
    <row r="338" spans="2:2" x14ac:dyDescent="0.25">
      <c r="B338" s="6">
        <v>0.217647058823529</v>
      </c>
    </row>
    <row r="339" spans="2:2" x14ac:dyDescent="0.25">
      <c r="B339" s="6">
        <v>0.43735224586288401</v>
      </c>
    </row>
    <row r="340" spans="2:2" x14ac:dyDescent="0.25">
      <c r="B340" s="6">
        <v>0.36170212765957399</v>
      </c>
    </row>
    <row r="341" spans="2:2" x14ac:dyDescent="0.25">
      <c r="B341" s="6">
        <v>0.64566929133858297</v>
      </c>
    </row>
    <row r="342" spans="2:2" x14ac:dyDescent="0.25">
      <c r="B342" s="6">
        <v>1.6666666666666701E-2</v>
      </c>
    </row>
    <row r="343" spans="2:2" x14ac:dyDescent="0.25">
      <c r="B343" s="6">
        <v>0.273885350318471</v>
      </c>
    </row>
    <row r="344" spans="2:2" x14ac:dyDescent="0.25">
      <c r="B344" s="6">
        <v>0.29523809523809502</v>
      </c>
    </row>
    <row r="345" spans="2:2" x14ac:dyDescent="0.25">
      <c r="B345" s="6">
        <v>0.24952741020794</v>
      </c>
    </row>
    <row r="346" spans="2:2" x14ac:dyDescent="0.25">
      <c r="B346" s="6">
        <v>0.419825072886297</v>
      </c>
    </row>
    <row r="347" spans="2:2" x14ac:dyDescent="0.25">
      <c r="B347" s="6">
        <v>0.30808080808080801</v>
      </c>
    </row>
    <row r="348" spans="2:2" x14ac:dyDescent="0.25">
      <c r="B348" s="6">
        <v>0.2</v>
      </c>
    </row>
    <row r="349" spans="2:2" x14ac:dyDescent="0.25">
      <c r="B349" s="6">
        <v>0.34036144578313299</v>
      </c>
    </row>
    <row r="350" spans="2:2" x14ac:dyDescent="0.25">
      <c r="B350" s="6">
        <v>0.49480968858131502</v>
      </c>
    </row>
    <row r="351" spans="2:2" x14ac:dyDescent="0.25">
      <c r="B351" s="6">
        <v>0.27402135231316699</v>
      </c>
    </row>
    <row r="352" spans="2:2" x14ac:dyDescent="0.25">
      <c r="B352" s="6">
        <v>0.43189368770764103</v>
      </c>
    </row>
    <row r="353" spans="2:2" x14ac:dyDescent="0.25">
      <c r="B353" s="6">
        <v>0.30434782608695699</v>
      </c>
    </row>
    <row r="354" spans="2:2" x14ac:dyDescent="0.25">
      <c r="B354" s="6">
        <v>0.190217391304348</v>
      </c>
    </row>
    <row r="355" spans="2:2" x14ac:dyDescent="0.25">
      <c r="B355" s="6">
        <v>0.45588235294117602</v>
      </c>
    </row>
    <row r="356" spans="2:2" x14ac:dyDescent="0.25">
      <c r="B356" s="6">
        <v>0.36</v>
      </c>
    </row>
    <row r="357" spans="2:2" x14ac:dyDescent="0.25">
      <c r="B357" s="6">
        <v>0.410071942446043</v>
      </c>
    </row>
    <row r="358" spans="2:2" x14ac:dyDescent="0.25">
      <c r="B358" s="6">
        <v>0.32543103448275901</v>
      </c>
    </row>
    <row r="359" spans="2:2" x14ac:dyDescent="0.25">
      <c r="B359" s="6">
        <v>0.68838028169014098</v>
      </c>
    </row>
    <row r="360" spans="2:2" x14ac:dyDescent="0.25">
      <c r="B360" s="6">
        <v>0.41739130434782601</v>
      </c>
    </row>
    <row r="361" spans="2:2" x14ac:dyDescent="0.25">
      <c r="B361" s="6">
        <v>0.33333333333333298</v>
      </c>
    </row>
    <row r="362" spans="2:2" x14ac:dyDescent="0.25">
      <c r="B362" s="6">
        <v>0.220430107526882</v>
      </c>
    </row>
    <row r="363" spans="2:2" x14ac:dyDescent="0.25">
      <c r="B363" s="6">
        <v>5.46697038724374E-2</v>
      </c>
    </row>
    <row r="364" spans="2:2" x14ac:dyDescent="0.25">
      <c r="B364" s="6">
        <v>0.39417475728155299</v>
      </c>
    </row>
    <row r="365" spans="2:2" x14ac:dyDescent="0.25">
      <c r="B365" s="6">
        <v>0.31638418079095998</v>
      </c>
    </row>
    <row r="366" spans="2:2" x14ac:dyDescent="0.25">
      <c r="B366" s="6">
        <v>0.396325459317585</v>
      </c>
    </row>
    <row r="367" spans="2:2" x14ac:dyDescent="0.25">
      <c r="B367" s="6">
        <v>1.3698630136986301E-2</v>
      </c>
    </row>
    <row r="368" spans="2:2" x14ac:dyDescent="0.25">
      <c r="B368" s="6">
        <v>0.45783132530120502</v>
      </c>
    </row>
    <row r="369" spans="2:2" x14ac:dyDescent="0.25">
      <c r="B369" s="6">
        <v>0.27681660899653998</v>
      </c>
    </row>
    <row r="370" spans="2:2" x14ac:dyDescent="0.25">
      <c r="B370" s="6">
        <v>0.47290640394088701</v>
      </c>
    </row>
    <row r="371" spans="2:2" x14ac:dyDescent="0.25">
      <c r="B371" s="6">
        <v>0.77922077922077904</v>
      </c>
    </row>
    <row r="372" spans="2:2" x14ac:dyDescent="0.25">
      <c r="B372" s="6">
        <v>0.359375</v>
      </c>
    </row>
    <row r="373" spans="2:2" x14ac:dyDescent="0.25">
      <c r="B373" s="6">
        <v>0.39861751152073699</v>
      </c>
    </row>
    <row r="374" spans="2:2" x14ac:dyDescent="0.25">
      <c r="B374" s="6">
        <v>0.40944881889763801</v>
      </c>
    </row>
    <row r="375" spans="2:2" x14ac:dyDescent="0.25">
      <c r="B375" s="6">
        <v>0.225274725274725</v>
      </c>
    </row>
    <row r="376" spans="2:2" x14ac:dyDescent="0.25">
      <c r="B376" s="6">
        <v>0.69366197183098599</v>
      </c>
    </row>
    <row r="377" spans="2:2" x14ac:dyDescent="0.25">
      <c r="B377" s="6">
        <v>0.21808510638297901</v>
      </c>
    </row>
    <row r="378" spans="2:2" x14ac:dyDescent="0.25">
      <c r="B378" s="6">
        <v>0.313148788927336</v>
      </c>
    </row>
    <row r="379" spans="2:2" x14ac:dyDescent="0.25">
      <c r="B379" s="6">
        <v>0.39688715953307402</v>
      </c>
    </row>
    <row r="380" spans="2:2" x14ac:dyDescent="0.25">
      <c r="B380" s="6">
        <v>0.75380710659898498</v>
      </c>
    </row>
    <row r="381" spans="2:2" x14ac:dyDescent="0.25">
      <c r="B381" s="6">
        <v>0.41528239202657802</v>
      </c>
    </row>
    <row r="382" spans="2:2" x14ac:dyDescent="0.25">
      <c r="B382" s="6">
        <v>0.48484848484848497</v>
      </c>
    </row>
    <row r="383" spans="2:2" x14ac:dyDescent="0.25">
      <c r="B383" s="6">
        <v>0.28289473684210498</v>
      </c>
    </row>
    <row r="384" spans="2:2" x14ac:dyDescent="0.25">
      <c r="B384" s="6">
        <v>5.46697038724374E-2</v>
      </c>
    </row>
    <row r="385" spans="2:2" x14ac:dyDescent="0.25">
      <c r="B385" s="6">
        <v>0.40166204986149601</v>
      </c>
    </row>
    <row r="386" spans="2:2" x14ac:dyDescent="0.25">
      <c r="B386" s="6">
        <v>0.40229885057471299</v>
      </c>
    </row>
    <row r="387" spans="2:2" x14ac:dyDescent="0.25">
      <c r="B387" s="6">
        <v>0.39615384615384602</v>
      </c>
    </row>
    <row r="388" spans="2:2" x14ac:dyDescent="0.25">
      <c r="B388" s="6">
        <v>0.64705882352941202</v>
      </c>
    </row>
    <row r="389" spans="2:2" x14ac:dyDescent="0.25">
      <c r="B389" s="6">
        <v>0.287128712871287</v>
      </c>
    </row>
    <row r="390" spans="2:2" x14ac:dyDescent="0.25">
      <c r="B390" s="6">
        <v>0.31441048034934499</v>
      </c>
    </row>
    <row r="391" spans="2:2" x14ac:dyDescent="0.25">
      <c r="B391" s="6">
        <v>0.25346534653465302</v>
      </c>
    </row>
    <row r="392" spans="2:2" x14ac:dyDescent="0.25">
      <c r="B392" s="6">
        <v>0.46062992125984298</v>
      </c>
    </row>
    <row r="393" spans="2:2" x14ac:dyDescent="0.25">
      <c r="B393" s="6">
        <v>0.422222222222222</v>
      </c>
    </row>
    <row r="394" spans="2:2" x14ac:dyDescent="0.25">
      <c r="B394" s="6">
        <v>0.39098660170523802</v>
      </c>
    </row>
    <row r="395" spans="2:2" x14ac:dyDescent="0.25">
      <c r="B395" s="6">
        <v>0.40166204986149601</v>
      </c>
    </row>
    <row r="396" spans="2:2" x14ac:dyDescent="0.25">
      <c r="B396" s="6">
        <v>0.38947368421052603</v>
      </c>
    </row>
    <row r="397" spans="2:2" x14ac:dyDescent="0.25">
      <c r="B397" s="6">
        <v>5.46697038724374E-2</v>
      </c>
    </row>
    <row r="398" spans="2:2" x14ac:dyDescent="0.25">
      <c r="B398" s="6">
        <v>0.42997542997542998</v>
      </c>
    </row>
    <row r="399" spans="2:2" x14ac:dyDescent="0.25">
      <c r="B399" s="6">
        <v>0.31712473572938699</v>
      </c>
    </row>
    <row r="400" spans="2:2" x14ac:dyDescent="0.25">
      <c r="B400" s="6">
        <v>0.308539944903581</v>
      </c>
    </row>
    <row r="401" spans="2:2" x14ac:dyDescent="0.25">
      <c r="B401" s="6">
        <v>0.73949579831932799</v>
      </c>
    </row>
    <row r="402" spans="2:2" x14ac:dyDescent="0.25">
      <c r="B402" s="6">
        <v>0.406649616368286</v>
      </c>
    </row>
    <row r="403" spans="2:2" x14ac:dyDescent="0.25">
      <c r="B403" s="6">
        <v>0.21757322175732199</v>
      </c>
    </row>
    <row r="404" spans="2:2" x14ac:dyDescent="0.25">
      <c r="B404" s="6">
        <v>0.33507853403141402</v>
      </c>
    </row>
    <row r="405" spans="2:2" x14ac:dyDescent="0.25">
      <c r="B405" s="6">
        <v>0.30352303523035201</v>
      </c>
    </row>
    <row r="406" spans="2:2" x14ac:dyDescent="0.25">
      <c r="B406" s="6">
        <v>0.698943661971831</v>
      </c>
    </row>
    <row r="407" spans="2:2" x14ac:dyDescent="0.25">
      <c r="B407" s="6">
        <v>0.354545454545455</v>
      </c>
    </row>
    <row r="408" spans="2:2" x14ac:dyDescent="0.25">
      <c r="B408" s="6">
        <v>0.18867924528301899</v>
      </c>
    </row>
    <row r="409" spans="2:2" x14ac:dyDescent="0.25">
      <c r="B409" s="6">
        <v>0.50129198966408295</v>
      </c>
    </row>
    <row r="410" spans="2:2" x14ac:dyDescent="0.25">
      <c r="B410" s="6">
        <v>0.67957746478873204</v>
      </c>
    </row>
    <row r="411" spans="2:2" x14ac:dyDescent="0.25">
      <c r="B411" s="6">
        <v>0.453913043478261</v>
      </c>
    </row>
    <row r="412" spans="2:2" x14ac:dyDescent="0.25">
      <c r="B412" s="6">
        <v>0.477551020408163</v>
      </c>
    </row>
    <row r="413" spans="2:2" x14ac:dyDescent="0.25">
      <c r="B413" s="6">
        <v>0.41225626740947102</v>
      </c>
    </row>
    <row r="414" spans="2:2" x14ac:dyDescent="0.25">
      <c r="B414" s="6">
        <v>0.42913385826771699</v>
      </c>
    </row>
    <row r="415" spans="2:2" x14ac:dyDescent="0.25">
      <c r="B415" s="6">
        <v>0.61493123772102198</v>
      </c>
    </row>
    <row r="416" spans="2:2" x14ac:dyDescent="0.25">
      <c r="B416" s="6">
        <v>0.33846153846153798</v>
      </c>
    </row>
    <row r="417" spans="2:2" x14ac:dyDescent="0.25">
      <c r="B417" s="6">
        <v>5.46697038724374E-2</v>
      </c>
    </row>
    <row r="418" spans="2:2" x14ac:dyDescent="0.25">
      <c r="B418" s="6">
        <v>0.25693160813308702</v>
      </c>
    </row>
    <row r="419" spans="2:2" x14ac:dyDescent="0.25">
      <c r="B419" s="6">
        <v>0.38372093023255799</v>
      </c>
    </row>
    <row r="420" spans="2:2" x14ac:dyDescent="0.25">
      <c r="B420" s="6">
        <v>0.37552742616033802</v>
      </c>
    </row>
    <row r="421" spans="2:2" x14ac:dyDescent="0.25">
      <c r="B421" s="6">
        <v>5.46697038724374E-2</v>
      </c>
    </row>
    <row r="422" spans="2:2" x14ac:dyDescent="0.25">
      <c r="B422" s="6">
        <v>0.33590733590733601</v>
      </c>
    </row>
    <row r="423" spans="2:2" x14ac:dyDescent="0.25">
      <c r="B423" s="6">
        <v>0.43853820598006599</v>
      </c>
    </row>
    <row r="424" spans="2:2" x14ac:dyDescent="0.25">
      <c r="B424" s="6">
        <v>0.14920634920634901</v>
      </c>
    </row>
    <row r="425" spans="2:2" x14ac:dyDescent="0.25">
      <c r="B425" s="6">
        <v>0.40384615384615402</v>
      </c>
    </row>
    <row r="426" spans="2:2" x14ac:dyDescent="0.25">
      <c r="B426" s="6">
        <v>0.42857142857142899</v>
      </c>
    </row>
    <row r="427" spans="2:2" x14ac:dyDescent="0.25">
      <c r="B427" s="6">
        <v>0.34341637010676201</v>
      </c>
    </row>
    <row r="428" spans="2:2" x14ac:dyDescent="0.25">
      <c r="B428" s="6">
        <v>0.53213367609254503</v>
      </c>
    </row>
    <row r="429" spans="2:2" x14ac:dyDescent="0.25">
      <c r="B429" s="6">
        <v>0.34523809523809501</v>
      </c>
    </row>
    <row r="430" spans="2:2" x14ac:dyDescent="0.25">
      <c r="B430" s="6">
        <v>0.164556962025316</v>
      </c>
    </row>
    <row r="431" spans="2:2" x14ac:dyDescent="0.25">
      <c r="B431" s="6">
        <v>0.72992700729926996</v>
      </c>
    </row>
    <row r="432" spans="2:2" x14ac:dyDescent="0.25">
      <c r="B432" s="6">
        <v>0.29702970297029702</v>
      </c>
    </row>
    <row r="433" spans="2:2" x14ac:dyDescent="0.25">
      <c r="B433" s="6">
        <v>0.29545454545454503</v>
      </c>
    </row>
    <row r="434" spans="2:2" x14ac:dyDescent="0.25">
      <c r="B434" s="6">
        <v>0.31411530815109301</v>
      </c>
    </row>
    <row r="435" spans="2:2" x14ac:dyDescent="0.25">
      <c r="B435" s="6">
        <v>0.37262357414448699</v>
      </c>
    </row>
    <row r="436" spans="2:2" x14ac:dyDescent="0.25">
      <c r="B436" s="6">
        <v>0.27296587926509203</v>
      </c>
    </row>
    <row r="437" spans="2:2" x14ac:dyDescent="0.25">
      <c r="B437" s="6">
        <v>0.33752620545073397</v>
      </c>
    </row>
    <row r="438" spans="2:2" x14ac:dyDescent="0.25">
      <c r="B438" s="6">
        <v>5.46697038724374E-2</v>
      </c>
    </row>
    <row r="439" spans="2:2" x14ac:dyDescent="0.25">
      <c r="B439" s="6">
        <v>0.217647058823529</v>
      </c>
    </row>
    <row r="440" spans="2:2" x14ac:dyDescent="0.25">
      <c r="B440" s="6">
        <v>0.28089887640449401</v>
      </c>
    </row>
    <row r="441" spans="2:2" x14ac:dyDescent="0.25">
      <c r="B441" s="6">
        <v>0.11009174311926601</v>
      </c>
    </row>
    <row r="442" spans="2:2" x14ac:dyDescent="0.25">
      <c r="B442" s="6">
        <v>0.20091324200913199</v>
      </c>
    </row>
    <row r="443" spans="2:2" x14ac:dyDescent="0.25">
      <c r="B443" s="6">
        <v>0.31889763779527602</v>
      </c>
    </row>
    <row r="444" spans="2:2" x14ac:dyDescent="0.25">
      <c r="B444" s="6">
        <v>0.29787234042553201</v>
      </c>
    </row>
    <row r="445" spans="2:2" x14ac:dyDescent="0.25">
      <c r="B445" s="6">
        <v>0.37642585551330798</v>
      </c>
    </row>
    <row r="446" spans="2:2" x14ac:dyDescent="0.25">
      <c r="B446" s="6">
        <v>0.13157894736842099</v>
      </c>
    </row>
    <row r="447" spans="2:2" x14ac:dyDescent="0.25">
      <c r="B447" s="6">
        <v>0.26630434782608697</v>
      </c>
    </row>
    <row r="448" spans="2:2" x14ac:dyDescent="0.25">
      <c r="B448" s="6">
        <v>0.43119266055045902</v>
      </c>
    </row>
    <row r="449" spans="2:2" x14ac:dyDescent="0.25">
      <c r="B449" s="6">
        <v>0.406649616368286</v>
      </c>
    </row>
    <row r="450" spans="2:2" x14ac:dyDescent="0.25">
      <c r="B450" s="6">
        <v>0.46904761904761899</v>
      </c>
    </row>
    <row r="451" spans="2:2" x14ac:dyDescent="0.25">
      <c r="B451" s="6">
        <v>0.218978102189781</v>
      </c>
    </row>
    <row r="452" spans="2:2" x14ac:dyDescent="0.25">
      <c r="B452" s="6">
        <v>0.40875912408759102</v>
      </c>
    </row>
    <row r="453" spans="2:2" x14ac:dyDescent="0.25">
      <c r="B453" s="6">
        <v>0.48</v>
      </c>
    </row>
    <row r="454" spans="2:2" x14ac:dyDescent="0.25">
      <c r="B454" s="6">
        <v>0.329571106094808</v>
      </c>
    </row>
    <row r="455" spans="2:2" x14ac:dyDescent="0.25">
      <c r="B455" s="6">
        <v>0.37914691943127998</v>
      </c>
    </row>
    <row r="456" spans="2:2" x14ac:dyDescent="0.25">
      <c r="B456" s="6">
        <v>0.75531914893617003</v>
      </c>
    </row>
    <row r="457" spans="2:2" x14ac:dyDescent="0.25">
      <c r="B457" s="6">
        <v>0.445161290322581</v>
      </c>
    </row>
    <row r="458" spans="2:2" x14ac:dyDescent="0.25">
      <c r="B458" s="6">
        <v>0.198275862068966</v>
      </c>
    </row>
    <row r="459" spans="2:2" x14ac:dyDescent="0.25">
      <c r="B459" s="6">
        <v>0.27559055118110198</v>
      </c>
    </row>
    <row r="460" spans="2:2" x14ac:dyDescent="0.25">
      <c r="B460" s="6">
        <v>0.296875</v>
      </c>
    </row>
    <row r="461" spans="2:2" x14ac:dyDescent="0.25">
      <c r="B461" s="6">
        <v>0.48275862068965503</v>
      </c>
    </row>
    <row r="462" spans="2:2" x14ac:dyDescent="0.25">
      <c r="B462" s="6">
        <v>0.24031007751937999</v>
      </c>
    </row>
    <row r="463" spans="2:2" x14ac:dyDescent="0.25">
      <c r="B463" s="6">
        <v>0.44881889763779498</v>
      </c>
    </row>
    <row r="464" spans="2:2" x14ac:dyDescent="0.25">
      <c r="B464" s="6">
        <v>0.43408360128617401</v>
      </c>
    </row>
    <row r="465" spans="2:2" x14ac:dyDescent="0.25">
      <c r="B465" s="6">
        <v>0.217647058823529</v>
      </c>
    </row>
    <row r="466" spans="2:2" x14ac:dyDescent="0.25">
      <c r="B466" s="6">
        <v>0.25438596491228099</v>
      </c>
    </row>
    <row r="467" spans="2:2" x14ac:dyDescent="0.25">
      <c r="B467" s="6">
        <v>0.425974025974026</v>
      </c>
    </row>
    <row r="468" spans="2:2" x14ac:dyDescent="0.25">
      <c r="B468" s="6">
        <v>0.30366492146596902</v>
      </c>
    </row>
    <row r="469" spans="2:2" x14ac:dyDescent="0.25">
      <c r="B469" s="6">
        <v>0.39130434782608697</v>
      </c>
    </row>
    <row r="470" spans="2:2" x14ac:dyDescent="0.25">
      <c r="B470" s="6">
        <v>5.46697038724374E-2</v>
      </c>
    </row>
    <row r="471" spans="2:2" x14ac:dyDescent="0.25">
      <c r="B471" s="6">
        <v>0.25228758169934601</v>
      </c>
    </row>
    <row r="472" spans="2:2" x14ac:dyDescent="0.25">
      <c r="B472" s="6">
        <v>0.41810344827586199</v>
      </c>
    </row>
    <row r="473" spans="2:2" x14ac:dyDescent="0.25">
      <c r="B473" s="6">
        <v>0.47474747474747497</v>
      </c>
    </row>
    <row r="474" spans="2:2" x14ac:dyDescent="0.25">
      <c r="B474" s="6">
        <v>0.50129870129870102</v>
      </c>
    </row>
    <row r="475" spans="2:2" x14ac:dyDescent="0.25">
      <c r="B475" s="6">
        <v>0.67253521126760596</v>
      </c>
    </row>
    <row r="476" spans="2:2" x14ac:dyDescent="0.25">
      <c r="B476" s="6">
        <v>0.37795275590551197</v>
      </c>
    </row>
    <row r="477" spans="2:2" x14ac:dyDescent="0.25">
      <c r="B477" s="6">
        <v>0.15217391304347799</v>
      </c>
    </row>
    <row r="478" spans="2:2" x14ac:dyDescent="0.25">
      <c r="B478" s="6">
        <v>0.222772277227723</v>
      </c>
    </row>
    <row r="479" spans="2:2" x14ac:dyDescent="0.25">
      <c r="B479" s="6">
        <v>0.312925170068027</v>
      </c>
    </row>
    <row r="480" spans="2:2" x14ac:dyDescent="0.25">
      <c r="B480" s="6">
        <v>0.67793594306049798</v>
      </c>
    </row>
    <row r="481" spans="2:2" x14ac:dyDescent="0.25">
      <c r="B481" s="6">
        <v>0.48192771084337299</v>
      </c>
    </row>
    <row r="482" spans="2:2" x14ac:dyDescent="0.25">
      <c r="B482" s="6">
        <v>0.69718309859154903</v>
      </c>
    </row>
    <row r="483" spans="2:2" x14ac:dyDescent="0.25">
      <c r="B483" s="6">
        <v>0.168421052631579</v>
      </c>
    </row>
    <row r="484" spans="2:2" x14ac:dyDescent="0.25">
      <c r="B484" s="6">
        <v>0.12380952380952399</v>
      </c>
    </row>
    <row r="485" spans="2:2" x14ac:dyDescent="0.25">
      <c r="B485" s="6">
        <v>0.41479099678456599</v>
      </c>
    </row>
    <row r="486" spans="2:2" x14ac:dyDescent="0.25">
      <c r="B486" s="6">
        <v>0.32283464566929099</v>
      </c>
    </row>
    <row r="487" spans="2:2" x14ac:dyDescent="0.25">
      <c r="B487" s="6">
        <v>0.20329670329670299</v>
      </c>
    </row>
    <row r="488" spans="2:2" x14ac:dyDescent="0.25">
      <c r="B488" s="6">
        <v>0.60517799352750801</v>
      </c>
    </row>
    <row r="489" spans="2:2" x14ac:dyDescent="0.25">
      <c r="B489" s="6">
        <v>0.202469135802469</v>
      </c>
    </row>
    <row r="490" spans="2:2" x14ac:dyDescent="0.25">
      <c r="B490" s="6">
        <v>0.29464285714285698</v>
      </c>
    </row>
    <row r="491" spans="2:2" x14ac:dyDescent="0.25">
      <c r="B491" s="6">
        <v>0.34082397003745302</v>
      </c>
    </row>
    <row r="492" spans="2:2" x14ac:dyDescent="0.25">
      <c r="B492" s="6">
        <v>0.44193548387096798</v>
      </c>
    </row>
    <row r="493" spans="2:2" x14ac:dyDescent="0.25">
      <c r="B493" s="6">
        <v>0.36896551724137899</v>
      </c>
    </row>
    <row r="494" spans="2:2" x14ac:dyDescent="0.25">
      <c r="B494" s="6">
        <v>0.39211136890951298</v>
      </c>
    </row>
    <row r="495" spans="2:2" x14ac:dyDescent="0.25">
      <c r="B495" s="6">
        <v>0.14603174603174601</v>
      </c>
    </row>
    <row r="496" spans="2:2" x14ac:dyDescent="0.25">
      <c r="B496" s="6">
        <v>0.29523809523809502</v>
      </c>
    </row>
    <row r="497" spans="2:2" x14ac:dyDescent="0.25">
      <c r="B497" s="6">
        <v>0.65540540540540504</v>
      </c>
    </row>
    <row r="498" spans="2:2" x14ac:dyDescent="0.25">
      <c r="B498" s="6">
        <v>0.49261083743842399</v>
      </c>
    </row>
    <row r="499" spans="2:2" x14ac:dyDescent="0.25">
      <c r="B499" s="6">
        <v>0.42028985507246402</v>
      </c>
    </row>
    <row r="500" spans="2:2" x14ac:dyDescent="0.25">
      <c r="B500" s="6">
        <v>0.44964028776978399</v>
      </c>
    </row>
    <row r="501" spans="2:2" x14ac:dyDescent="0.25">
      <c r="B501" s="6">
        <v>0.33846153846153798</v>
      </c>
    </row>
    <row r="502" spans="2:2" x14ac:dyDescent="0.25">
      <c r="B502" s="6">
        <v>0.32824427480916002</v>
      </c>
    </row>
    <row r="503" spans="2:2" x14ac:dyDescent="0.25">
      <c r="B503" s="6">
        <v>0.11111111111111099</v>
      </c>
    </row>
    <row r="504" spans="2:2" x14ac:dyDescent="0.25">
      <c r="B504" s="6">
        <v>0.46666666666666701</v>
      </c>
    </row>
    <row r="505" spans="2:2" x14ac:dyDescent="0.25">
      <c r="B505" s="6">
        <v>0.41232227488151701</v>
      </c>
    </row>
    <row r="506" spans="2:2" x14ac:dyDescent="0.25">
      <c r="B506" s="6">
        <v>0.32222222222222202</v>
      </c>
    </row>
    <row r="507" spans="2:2" x14ac:dyDescent="0.25">
      <c r="B507" s="6">
        <v>0.69014084507042295</v>
      </c>
    </row>
    <row r="508" spans="2:2" x14ac:dyDescent="0.25">
      <c r="B508" s="6">
        <v>0.27631578947368401</v>
      </c>
    </row>
    <row r="509" spans="2:2" x14ac:dyDescent="0.25">
      <c r="B509" s="6">
        <v>0.67226890756302504</v>
      </c>
    </row>
    <row r="510" spans="2:2" x14ac:dyDescent="0.25">
      <c r="B510" s="6">
        <v>0.59139784946236595</v>
      </c>
    </row>
    <row r="511" spans="2:2" x14ac:dyDescent="0.25">
      <c r="B511" s="6">
        <v>0.213114754098361</v>
      </c>
    </row>
    <row r="512" spans="2:2" x14ac:dyDescent="0.25">
      <c r="B512" s="6">
        <v>0.68838028169014098</v>
      </c>
    </row>
    <row r="513" spans="2:2" x14ac:dyDescent="0.25">
      <c r="B513" s="6">
        <v>0.213592233009709</v>
      </c>
    </row>
    <row r="514" spans="2:2" x14ac:dyDescent="0.25">
      <c r="B514" s="6">
        <v>0.37401574803149601</v>
      </c>
    </row>
    <row r="515" spans="2:2" x14ac:dyDescent="0.25">
      <c r="B515" s="6">
        <v>0.34513274336283201</v>
      </c>
    </row>
    <row r="516" spans="2:2" x14ac:dyDescent="0.25">
      <c r="B516" s="6">
        <v>0.27325581395348802</v>
      </c>
    </row>
    <row r="517" spans="2:2" x14ac:dyDescent="0.25">
      <c r="B517" s="6">
        <v>0.44193548387096798</v>
      </c>
    </row>
    <row r="518" spans="2:2" x14ac:dyDescent="0.25">
      <c r="B518" s="6">
        <v>0.25</v>
      </c>
    </row>
    <row r="519" spans="2:2" x14ac:dyDescent="0.25">
      <c r="B519" s="6">
        <v>0.16911764705882401</v>
      </c>
    </row>
    <row r="520" spans="2:2" x14ac:dyDescent="0.25">
      <c r="B520" s="6">
        <v>0.31111111111111101</v>
      </c>
    </row>
    <row r="521" spans="2:2" x14ac:dyDescent="0.25">
      <c r="B521" s="6">
        <v>0.41449275362318799</v>
      </c>
    </row>
    <row r="522" spans="2:2" x14ac:dyDescent="0.25">
      <c r="B522" s="6">
        <v>0.45736434108527102</v>
      </c>
    </row>
    <row r="523" spans="2:2" x14ac:dyDescent="0.25">
      <c r="B523" s="6">
        <v>0.287128712871287</v>
      </c>
    </row>
    <row r="524" spans="2:2" x14ac:dyDescent="0.25">
      <c r="B524" s="6">
        <v>0.74253731343283602</v>
      </c>
    </row>
    <row r="525" spans="2:2" x14ac:dyDescent="0.25">
      <c r="B525" s="6">
        <v>0.28289473684210498</v>
      </c>
    </row>
    <row r="526" spans="2:2" x14ac:dyDescent="0.25">
      <c r="B526" s="6">
        <v>0.41595441595441601</v>
      </c>
    </row>
    <row r="527" spans="2:2" x14ac:dyDescent="0.25">
      <c r="B527" s="6">
        <v>0.31638418079095998</v>
      </c>
    </row>
    <row r="528" spans="2:2" x14ac:dyDescent="0.25">
      <c r="B528" s="6">
        <v>0.34615384615384598</v>
      </c>
    </row>
    <row r="529" spans="2:2" x14ac:dyDescent="0.25">
      <c r="B529" s="6">
        <v>0.33070866141732302</v>
      </c>
    </row>
    <row r="530" spans="2:2" x14ac:dyDescent="0.25">
      <c r="B530" s="6">
        <v>0.60465116279069797</v>
      </c>
    </row>
    <row r="531" spans="2:2" x14ac:dyDescent="0.25">
      <c r="B531" s="6">
        <v>0.41749999999999998</v>
      </c>
    </row>
    <row r="532" spans="2:2" x14ac:dyDescent="0.25">
      <c r="B532" s="6">
        <v>0.31141868512110699</v>
      </c>
    </row>
    <row r="533" spans="2:2" x14ac:dyDescent="0.25">
      <c r="B533" s="6">
        <v>0.38987341772151901</v>
      </c>
    </row>
    <row r="534" spans="2:2" x14ac:dyDescent="0.25">
      <c r="B534" s="6">
        <v>0.33846153846153798</v>
      </c>
    </row>
    <row r="535" spans="2:2" x14ac:dyDescent="0.25">
      <c r="B535" s="6">
        <v>0.39534883720930197</v>
      </c>
    </row>
    <row r="536" spans="2:2" x14ac:dyDescent="0.25">
      <c r="B536" s="6">
        <v>0.427350427350427</v>
      </c>
    </row>
    <row r="537" spans="2:2" x14ac:dyDescent="0.25">
      <c r="B537" s="6">
        <v>0.296380090497738</v>
      </c>
    </row>
    <row r="538" spans="2:2" x14ac:dyDescent="0.25">
      <c r="B538" s="6">
        <v>0.43911439114391099</v>
      </c>
    </row>
    <row r="539" spans="2:2" x14ac:dyDescent="0.25">
      <c r="B539" s="6">
        <v>0.376383763837638</v>
      </c>
    </row>
    <row r="540" spans="2:2" x14ac:dyDescent="0.25">
      <c r="B540" s="6">
        <v>0.32154340836012901</v>
      </c>
    </row>
    <row r="541" spans="2:2" x14ac:dyDescent="0.25">
      <c r="B541" s="6">
        <v>0.19587628865979401</v>
      </c>
    </row>
    <row r="542" spans="2:2" x14ac:dyDescent="0.25">
      <c r="B542" s="6">
        <v>0.2</v>
      </c>
    </row>
    <row r="543" spans="2:2" x14ac:dyDescent="0.25">
      <c r="B543" s="6">
        <v>0.45418326693227101</v>
      </c>
    </row>
    <row r="544" spans="2:2" x14ac:dyDescent="0.25">
      <c r="B544" s="6">
        <v>0.71761658031088105</v>
      </c>
    </row>
    <row r="545" spans="2:2" x14ac:dyDescent="0.25">
      <c r="B545" s="6">
        <v>0.44202898550724601</v>
      </c>
    </row>
    <row r="546" spans="2:2" x14ac:dyDescent="0.25">
      <c r="B546" s="6">
        <v>0.13559322033898299</v>
      </c>
    </row>
    <row r="547" spans="2:2" x14ac:dyDescent="0.25">
      <c r="B547" s="6">
        <v>0.37878787878787901</v>
      </c>
    </row>
    <row r="548" spans="2:2" x14ac:dyDescent="0.25">
      <c r="B548" s="6">
        <v>0.68485915492957705</v>
      </c>
    </row>
    <row r="549" spans="2:2" x14ac:dyDescent="0.25">
      <c r="B549" s="6">
        <v>0.24931506849315099</v>
      </c>
    </row>
    <row r="550" spans="2:2" x14ac:dyDescent="0.25">
      <c r="B550" s="6">
        <v>0.33214285714285702</v>
      </c>
    </row>
    <row r="551" spans="2:2" x14ac:dyDescent="0.25">
      <c r="B551" s="6">
        <v>0.44193548387096798</v>
      </c>
    </row>
    <row r="552" spans="2:2" x14ac:dyDescent="0.25">
      <c r="B552" s="6">
        <v>0.39497716894977197</v>
      </c>
    </row>
    <row r="553" spans="2:2" x14ac:dyDescent="0.25">
      <c r="B553" s="6">
        <v>0.389880952380952</v>
      </c>
    </row>
    <row r="554" spans="2:2" x14ac:dyDescent="0.25">
      <c r="B554" s="6">
        <v>0.39922480620154999</v>
      </c>
    </row>
    <row r="555" spans="2:2" x14ac:dyDescent="0.25">
      <c r="B555" s="6">
        <v>0.48024316109422499</v>
      </c>
    </row>
    <row r="556" spans="2:2" x14ac:dyDescent="0.25">
      <c r="B556" s="6">
        <v>0.42028985507246402</v>
      </c>
    </row>
    <row r="557" spans="2:2" x14ac:dyDescent="0.25">
      <c r="B557" s="6">
        <v>0.42105263157894701</v>
      </c>
    </row>
    <row r="558" spans="2:2" x14ac:dyDescent="0.25">
      <c r="B558" s="6">
        <v>0.217647058823529</v>
      </c>
    </row>
    <row r="559" spans="2:2" x14ac:dyDescent="0.25">
      <c r="B559" s="6">
        <v>0.26049204052098401</v>
      </c>
    </row>
    <row r="560" spans="2:2" x14ac:dyDescent="0.25">
      <c r="B560" s="6">
        <v>0.343629343629344</v>
      </c>
    </row>
    <row r="561" spans="2:2" x14ac:dyDescent="0.25">
      <c r="B561" s="6">
        <v>0.23529411764705899</v>
      </c>
    </row>
    <row r="562" spans="2:2" x14ac:dyDescent="0.25">
      <c r="B562" s="6">
        <v>0.38392857142857101</v>
      </c>
    </row>
    <row r="563" spans="2:2" x14ac:dyDescent="0.25">
      <c r="B563" s="6">
        <v>0.29411764705882398</v>
      </c>
    </row>
    <row r="564" spans="2:2" x14ac:dyDescent="0.25">
      <c r="B564" s="6">
        <v>0.44390243902439003</v>
      </c>
    </row>
    <row r="565" spans="2:2" x14ac:dyDescent="0.25">
      <c r="B565" s="6">
        <v>0.222772277227723</v>
      </c>
    </row>
    <row r="566" spans="2:2" x14ac:dyDescent="0.25">
      <c r="B566" s="6">
        <v>0.40801886792452802</v>
      </c>
    </row>
    <row r="567" spans="2:2" x14ac:dyDescent="0.25">
      <c r="B567" s="6">
        <v>0.40330188679245299</v>
      </c>
    </row>
    <row r="568" spans="2:2" x14ac:dyDescent="0.25">
      <c r="B568" s="6">
        <v>0.25510204081632698</v>
      </c>
    </row>
    <row r="569" spans="2:2" x14ac:dyDescent="0.25">
      <c r="B569" s="6">
        <v>0.31889763779527602</v>
      </c>
    </row>
    <row r="570" spans="2:2" x14ac:dyDescent="0.25">
      <c r="B570" s="6">
        <v>0.15217391304347799</v>
      </c>
    </row>
    <row r="571" spans="2:2" x14ac:dyDescent="0.25">
      <c r="B571" s="6">
        <v>0.30708661417322802</v>
      </c>
    </row>
    <row r="572" spans="2:2" x14ac:dyDescent="0.25">
      <c r="B572" s="6">
        <v>0.19727891156462601</v>
      </c>
    </row>
    <row r="573" spans="2:2" x14ac:dyDescent="0.25">
      <c r="B573" s="6">
        <v>0.42911877394636</v>
      </c>
    </row>
    <row r="574" spans="2:2" x14ac:dyDescent="0.25">
      <c r="B574" s="6">
        <v>0.37575757575757601</v>
      </c>
    </row>
    <row r="575" spans="2:2" x14ac:dyDescent="0.25">
      <c r="B575" s="6">
        <v>0.34554973821989499</v>
      </c>
    </row>
    <row r="576" spans="2:2" x14ac:dyDescent="0.25">
      <c r="B576" s="6">
        <v>0.33416458852867797</v>
      </c>
    </row>
    <row r="577" spans="2:2" x14ac:dyDescent="0.25">
      <c r="B577" s="6">
        <v>0.49206349206349198</v>
      </c>
    </row>
    <row r="578" spans="2:2" x14ac:dyDescent="0.25">
      <c r="B578" s="6">
        <v>0.217647058823529</v>
      </c>
    </row>
    <row r="579" spans="2:2" x14ac:dyDescent="0.25">
      <c r="B579" s="6">
        <v>0.219753086419753</v>
      </c>
    </row>
    <row r="580" spans="2:2" x14ac:dyDescent="0.25">
      <c r="B580" s="6">
        <v>5.46697038724374E-2</v>
      </c>
    </row>
    <row r="581" spans="2:2" x14ac:dyDescent="0.25">
      <c r="B581" s="6">
        <v>0.34383202099737498</v>
      </c>
    </row>
    <row r="582" spans="2:2" x14ac:dyDescent="0.25">
      <c r="B582" s="6">
        <v>0.40954274353876702</v>
      </c>
    </row>
    <row r="583" spans="2:2" x14ac:dyDescent="0.25">
      <c r="B583" s="6">
        <v>0.48071979434447298</v>
      </c>
    </row>
    <row r="584" spans="2:2" x14ac:dyDescent="0.25">
      <c r="B584" s="6">
        <v>0.33712984054669698</v>
      </c>
    </row>
    <row r="585" spans="2:2" x14ac:dyDescent="0.25">
      <c r="B585" s="6">
        <v>0.11363636363636399</v>
      </c>
    </row>
    <row r="586" spans="2:2" x14ac:dyDescent="0.25">
      <c r="B586" s="6">
        <v>0.35517241379310299</v>
      </c>
    </row>
    <row r="587" spans="2:2" x14ac:dyDescent="0.25">
      <c r="B587" s="6">
        <v>0.37264150943396201</v>
      </c>
    </row>
    <row r="588" spans="2:2" x14ac:dyDescent="0.25">
      <c r="B588" s="6">
        <v>0.38953488372092998</v>
      </c>
    </row>
    <row r="589" spans="2:2" x14ac:dyDescent="0.25">
      <c r="B589" s="6">
        <v>0.31818181818181801</v>
      </c>
    </row>
    <row r="590" spans="2:2" x14ac:dyDescent="0.25">
      <c r="B590" s="6">
        <v>0.253246753246753</v>
      </c>
    </row>
    <row r="591" spans="2:2" x14ac:dyDescent="0.25">
      <c r="B591" s="6">
        <v>0.52964426877470405</v>
      </c>
    </row>
    <row r="592" spans="2:2" x14ac:dyDescent="0.25">
      <c r="B592" s="6">
        <v>0.35648148148148101</v>
      </c>
    </row>
    <row r="593" spans="2:2" x14ac:dyDescent="0.25">
      <c r="B593" s="6">
        <v>0.26744186046511598</v>
      </c>
    </row>
    <row r="594" spans="2:2" x14ac:dyDescent="0.25">
      <c r="B594" s="6">
        <v>0.41590214067278303</v>
      </c>
    </row>
    <row r="595" spans="2:2" x14ac:dyDescent="0.25">
      <c r="B595" s="6">
        <v>0.43933054393305399</v>
      </c>
    </row>
    <row r="596" spans="2:2" x14ac:dyDescent="0.25">
      <c r="B596" s="6">
        <v>0.69771528998242505</v>
      </c>
    </row>
    <row r="597" spans="2:2" x14ac:dyDescent="0.25">
      <c r="B597" s="6">
        <v>0.41358024691357997</v>
      </c>
    </row>
    <row r="598" spans="2:2" x14ac:dyDescent="0.25">
      <c r="B598" s="6">
        <v>0.33807829181494697</v>
      </c>
    </row>
    <row r="599" spans="2:2" x14ac:dyDescent="0.25">
      <c r="B599" s="6">
        <v>0.23129251700680301</v>
      </c>
    </row>
    <row r="600" spans="2:2" x14ac:dyDescent="0.25">
      <c r="B600" s="6">
        <v>0.25520833333333298</v>
      </c>
    </row>
    <row r="601" spans="2:2" x14ac:dyDescent="0.25">
      <c r="B601" s="6">
        <v>0.23958333333333301</v>
      </c>
    </row>
    <row r="602" spans="2:2" x14ac:dyDescent="0.25">
      <c r="B602" s="6">
        <v>0.41605839416058399</v>
      </c>
    </row>
    <row r="603" spans="2:2" x14ac:dyDescent="0.25">
      <c r="B603" s="6">
        <v>0.34771573604060901</v>
      </c>
    </row>
    <row r="604" spans="2:2" x14ac:dyDescent="0.25">
      <c r="B604" s="6">
        <v>0.322033898305085</v>
      </c>
    </row>
    <row r="605" spans="2:2" x14ac:dyDescent="0.25">
      <c r="B605" s="6">
        <v>0.36666666666666697</v>
      </c>
    </row>
    <row r="606" spans="2:2" x14ac:dyDescent="0.25">
      <c r="B606" s="6">
        <v>0.36165048543689299</v>
      </c>
    </row>
    <row r="607" spans="2:2" x14ac:dyDescent="0.25">
      <c r="B607" s="6">
        <v>0.443729903536977</v>
      </c>
    </row>
    <row r="608" spans="2:2" x14ac:dyDescent="0.25">
      <c r="B608" s="6">
        <v>0.63749999999999996</v>
      </c>
    </row>
    <row r="609" spans="2:2" x14ac:dyDescent="0.25">
      <c r="B609" s="6">
        <v>0.27931034482758599</v>
      </c>
    </row>
    <row r="610" spans="2:2" x14ac:dyDescent="0.25">
      <c r="B610" s="6">
        <v>0.38392857142857101</v>
      </c>
    </row>
    <row r="611" spans="2:2" x14ac:dyDescent="0.25">
      <c r="B611" s="6">
        <v>0.45454545454545497</v>
      </c>
    </row>
    <row r="612" spans="2:2" x14ac:dyDescent="0.25">
      <c r="B612" s="6">
        <v>0.39500000000000002</v>
      </c>
    </row>
    <row r="613" spans="2:2" x14ac:dyDescent="0.25">
      <c r="B613" s="6">
        <v>0.29002320185614799</v>
      </c>
    </row>
    <row r="614" spans="2:2" x14ac:dyDescent="0.25">
      <c r="B614" s="6">
        <v>0.319727891156463</v>
      </c>
    </row>
    <row r="615" spans="2:2" x14ac:dyDescent="0.25">
      <c r="B615" s="6">
        <v>0.387596899224806</v>
      </c>
    </row>
    <row r="616" spans="2:2" x14ac:dyDescent="0.25">
      <c r="B616" s="6">
        <v>0.44193548387096798</v>
      </c>
    </row>
    <row r="617" spans="2:2" x14ac:dyDescent="0.25">
      <c r="B617" s="6">
        <v>0.38745387453874502</v>
      </c>
    </row>
    <row r="618" spans="2:2" x14ac:dyDescent="0.25">
      <c r="B618" s="6">
        <v>5.46697038724374E-2</v>
      </c>
    </row>
    <row r="619" spans="2:2" x14ac:dyDescent="0.25">
      <c r="B619" s="6">
        <v>0.26984126984126999</v>
      </c>
    </row>
    <row r="620" spans="2:2" x14ac:dyDescent="0.25">
      <c r="B620" s="6">
        <v>0.30708661417322802</v>
      </c>
    </row>
    <row r="621" spans="2:2" x14ac:dyDescent="0.25">
      <c r="B621" s="6">
        <v>0.385844748858447</v>
      </c>
    </row>
    <row r="622" spans="2:2" x14ac:dyDescent="0.25">
      <c r="B622" s="6">
        <v>0.31677018633540399</v>
      </c>
    </row>
    <row r="623" spans="2:2" x14ac:dyDescent="0.25">
      <c r="B623" s="6">
        <v>0.26241134751772999</v>
      </c>
    </row>
    <row r="624" spans="2:2" x14ac:dyDescent="0.25">
      <c r="B624" s="6">
        <v>0.217647058823529</v>
      </c>
    </row>
    <row r="625" spans="2:2" x14ac:dyDescent="0.25">
      <c r="B625" s="6">
        <v>0.32598039215686297</v>
      </c>
    </row>
    <row r="626" spans="2:2" x14ac:dyDescent="0.25">
      <c r="B626" s="6">
        <v>0.37614678899082599</v>
      </c>
    </row>
    <row r="627" spans="2:2" x14ac:dyDescent="0.25">
      <c r="B627" s="6">
        <v>0.41390728476821198</v>
      </c>
    </row>
    <row r="628" spans="2:2" x14ac:dyDescent="0.25">
      <c r="B628" s="6">
        <v>0.34224598930481298</v>
      </c>
    </row>
    <row r="629" spans="2:2" x14ac:dyDescent="0.25">
      <c r="B629" s="6">
        <v>0.30945558739255002</v>
      </c>
    </row>
    <row r="630" spans="2:2" x14ac:dyDescent="0.25">
      <c r="B630" s="6">
        <v>0.27580071174377202</v>
      </c>
    </row>
    <row r="631" spans="2:2" x14ac:dyDescent="0.25">
      <c r="B631" s="6">
        <v>0.204918032786885</v>
      </c>
    </row>
    <row r="632" spans="2:2" x14ac:dyDescent="0.25">
      <c r="B632" s="6">
        <v>0.322033898305085</v>
      </c>
    </row>
    <row r="633" spans="2:2" x14ac:dyDescent="0.25">
      <c r="B633" s="6">
        <v>0.41504178272980502</v>
      </c>
    </row>
    <row r="634" spans="2:2" x14ac:dyDescent="0.25">
      <c r="B634" s="6">
        <v>0.278215223097113</v>
      </c>
    </row>
    <row r="635" spans="2:2" x14ac:dyDescent="0.25">
      <c r="B635" s="6">
        <v>0.40229885057471299</v>
      </c>
    </row>
    <row r="636" spans="2:2" x14ac:dyDescent="0.25">
      <c r="B636" s="6">
        <v>0.28947368421052599</v>
      </c>
    </row>
    <row r="637" spans="2:2" x14ac:dyDescent="0.25">
      <c r="B637" s="6">
        <v>0.30252100840336099</v>
      </c>
    </row>
    <row r="638" spans="2:2" x14ac:dyDescent="0.25">
      <c r="B638" s="6">
        <v>0.75531914893617003</v>
      </c>
    </row>
    <row r="639" spans="2:2" x14ac:dyDescent="0.25">
      <c r="B639" s="6">
        <v>0.44961240310077499</v>
      </c>
    </row>
    <row r="640" spans="2:2" x14ac:dyDescent="0.25">
      <c r="B640" s="6">
        <v>0.46790540540540498</v>
      </c>
    </row>
    <row r="641" spans="2:2" x14ac:dyDescent="0.25">
      <c r="B641" s="6">
        <v>0.46059113300492599</v>
      </c>
    </row>
    <row r="642" spans="2:2" x14ac:dyDescent="0.25">
      <c r="B642" s="6">
        <v>0.27184466019417503</v>
      </c>
    </row>
    <row r="643" spans="2:2" x14ac:dyDescent="0.25">
      <c r="B643" s="6">
        <v>0.29477611940298498</v>
      </c>
    </row>
    <row r="644" spans="2:2" x14ac:dyDescent="0.25">
      <c r="B644" s="6">
        <v>0.39860139860139898</v>
      </c>
    </row>
    <row r="645" spans="2:2" x14ac:dyDescent="0.25">
      <c r="B645" s="6">
        <v>0.17010309278350499</v>
      </c>
    </row>
    <row r="646" spans="2:2" x14ac:dyDescent="0.25">
      <c r="B646" s="6">
        <v>5.7851239669421503E-2</v>
      </c>
    </row>
    <row r="647" spans="2:2" x14ac:dyDescent="0.25">
      <c r="B647" s="6">
        <v>0.404878048780488</v>
      </c>
    </row>
    <row r="648" spans="2:2" x14ac:dyDescent="0.25">
      <c r="B648" s="6">
        <v>0.28740157480314998</v>
      </c>
    </row>
    <row r="649" spans="2:2" x14ac:dyDescent="0.25">
      <c r="B649" s="6">
        <v>0.33085501858736099</v>
      </c>
    </row>
    <row r="650" spans="2:2" x14ac:dyDescent="0.25">
      <c r="B650" s="6">
        <v>0.28770301624129901</v>
      </c>
    </row>
    <row r="651" spans="2:2" x14ac:dyDescent="0.25">
      <c r="B651" s="6">
        <v>0.37642585551330798</v>
      </c>
    </row>
    <row r="652" spans="2:2" x14ac:dyDescent="0.25">
      <c r="B652" s="6">
        <v>0.22413793103448301</v>
      </c>
    </row>
    <row r="653" spans="2:2" x14ac:dyDescent="0.25">
      <c r="B653" s="6">
        <v>0.17816091954023</v>
      </c>
    </row>
    <row r="654" spans="2:2" x14ac:dyDescent="0.25">
      <c r="B654" s="6">
        <v>0.78991596638655504</v>
      </c>
    </row>
    <row r="655" spans="2:2" x14ac:dyDescent="0.25">
      <c r="B655" s="6">
        <v>5.46697038724374E-2</v>
      </c>
    </row>
    <row r="656" spans="2:2" x14ac:dyDescent="0.25">
      <c r="B656" s="6">
        <v>0.46607669616519198</v>
      </c>
    </row>
    <row r="657" spans="2:2" x14ac:dyDescent="0.25">
      <c r="B657" s="6">
        <v>0.37642585551330798</v>
      </c>
    </row>
    <row r="658" spans="2:2" x14ac:dyDescent="0.25">
      <c r="B658" s="6">
        <v>0.33333333333333298</v>
      </c>
    </row>
    <row r="659" spans="2:2" x14ac:dyDescent="0.25">
      <c r="B659" s="6">
        <v>0.39204545454545497</v>
      </c>
    </row>
    <row r="660" spans="2:2" x14ac:dyDescent="0.25">
      <c r="B660" s="6">
        <v>0.30496453900709197</v>
      </c>
    </row>
    <row r="661" spans="2:2" x14ac:dyDescent="0.25">
      <c r="B661" s="6">
        <v>0.29002320185614799</v>
      </c>
    </row>
    <row r="662" spans="2:2" x14ac:dyDescent="0.25">
      <c r="B662" s="6">
        <v>5.6818181818181802E-3</v>
      </c>
    </row>
    <row r="663" spans="2:2" x14ac:dyDescent="0.25">
      <c r="B663" s="6">
        <v>0.43961352657004799</v>
      </c>
    </row>
    <row r="664" spans="2:2" x14ac:dyDescent="0.25">
      <c r="B664" s="6">
        <v>0.391156462585034</v>
      </c>
    </row>
    <row r="665" spans="2:2" x14ac:dyDescent="0.25">
      <c r="B665" s="6">
        <v>0.42561983471074399</v>
      </c>
    </row>
    <row r="666" spans="2:2" x14ac:dyDescent="0.25">
      <c r="B666" s="6">
        <v>0.365957446808511</v>
      </c>
    </row>
    <row r="667" spans="2:2" x14ac:dyDescent="0.25">
      <c r="B667" s="6">
        <v>0.42318840579710099</v>
      </c>
    </row>
    <row r="668" spans="2:2" x14ac:dyDescent="0.25">
      <c r="B668" s="6">
        <v>0.253246753246753</v>
      </c>
    </row>
    <row r="669" spans="2:2" x14ac:dyDescent="0.25">
      <c r="B669" s="6">
        <v>0.32824427480916002</v>
      </c>
    </row>
    <row r="670" spans="2:2" x14ac:dyDescent="0.25">
      <c r="B670" s="6">
        <v>0.35294117647058798</v>
      </c>
    </row>
    <row r="671" spans="2:2" x14ac:dyDescent="0.25">
      <c r="B671" s="6">
        <v>0.11864406779661001</v>
      </c>
    </row>
    <row r="672" spans="2:2" x14ac:dyDescent="0.25">
      <c r="B672" s="6">
        <v>0.265377855887522</v>
      </c>
    </row>
    <row r="673" spans="2:2" x14ac:dyDescent="0.25">
      <c r="B673" s="6">
        <v>0.13157894736842099</v>
      </c>
    </row>
    <row r="674" spans="2:2" x14ac:dyDescent="0.25">
      <c r="B674" s="6">
        <v>0.31102362204724399</v>
      </c>
    </row>
    <row r="675" spans="2:2" x14ac:dyDescent="0.25">
      <c r="B675" s="6">
        <v>0.69542253521126796</v>
      </c>
    </row>
    <row r="676" spans="2:2" x14ac:dyDescent="0.25">
      <c r="B676" s="6">
        <v>0.217647058823529</v>
      </c>
    </row>
    <row r="677" spans="2:2" x14ac:dyDescent="0.25">
      <c r="B677" s="6">
        <v>0.145569620253165</v>
      </c>
    </row>
    <row r="678" spans="2:2" x14ac:dyDescent="0.25">
      <c r="B678" s="6">
        <v>0.35744680851063798</v>
      </c>
    </row>
    <row r="679" spans="2:2" x14ac:dyDescent="0.25">
      <c r="B679" s="6">
        <v>0.39090909090909098</v>
      </c>
    </row>
    <row r="680" spans="2:2" x14ac:dyDescent="0.25">
      <c r="B680" s="6">
        <v>0.37403100775193798</v>
      </c>
    </row>
    <row r="681" spans="2:2" x14ac:dyDescent="0.25">
      <c r="B681" s="6">
        <v>0.20857142857142899</v>
      </c>
    </row>
    <row r="682" spans="2:2" x14ac:dyDescent="0.25">
      <c r="B682" s="6">
        <v>0.5</v>
      </c>
    </row>
    <row r="683" spans="2:2" x14ac:dyDescent="0.25">
      <c r="B683" s="6">
        <v>0.43351063829787201</v>
      </c>
    </row>
    <row r="684" spans="2:2" x14ac:dyDescent="0.25">
      <c r="B684" s="6">
        <v>0.27210884353741499</v>
      </c>
    </row>
    <row r="685" spans="2:2" x14ac:dyDescent="0.25">
      <c r="B685" s="6">
        <v>0.23863636363636401</v>
      </c>
    </row>
    <row r="686" spans="2:2" x14ac:dyDescent="0.25">
      <c r="B686" s="6">
        <v>0.397260273972603</v>
      </c>
    </row>
    <row r="687" spans="2:2" x14ac:dyDescent="0.25">
      <c r="B687" s="6">
        <v>0.37137330754351999</v>
      </c>
    </row>
    <row r="688" spans="2:2" x14ac:dyDescent="0.25">
      <c r="B688" s="6">
        <v>0.28000000000000003</v>
      </c>
    </row>
    <row r="689" spans="2:2" x14ac:dyDescent="0.25">
      <c r="B689" s="6">
        <v>0.19811320754716999</v>
      </c>
    </row>
    <row r="690" spans="2:2" x14ac:dyDescent="0.25">
      <c r="B690" s="6">
        <v>0.22131147540983601</v>
      </c>
    </row>
    <row r="691" spans="2:2" x14ac:dyDescent="0.25">
      <c r="B691" s="6">
        <v>0.45945945945945899</v>
      </c>
    </row>
    <row r="692" spans="2:2" x14ac:dyDescent="0.25">
      <c r="B692" s="6">
        <v>0.398523985239852</v>
      </c>
    </row>
    <row r="693" spans="2:2" x14ac:dyDescent="0.25">
      <c r="B693" s="6">
        <v>0.24637681159420299</v>
      </c>
    </row>
    <row r="694" spans="2:2" x14ac:dyDescent="0.25">
      <c r="B694" s="6">
        <v>0.26984126984126999</v>
      </c>
    </row>
    <row r="695" spans="2:2" x14ac:dyDescent="0.25">
      <c r="B695" s="6">
        <v>0.31578947368421101</v>
      </c>
    </row>
    <row r="696" spans="2:2" x14ac:dyDescent="0.25">
      <c r="B696" s="6">
        <v>0.32142857142857101</v>
      </c>
    </row>
    <row r="697" spans="2:2" x14ac:dyDescent="0.25">
      <c r="B697" s="6">
        <v>0.20245398773006101</v>
      </c>
    </row>
    <row r="698" spans="2:2" x14ac:dyDescent="0.25">
      <c r="B698" s="6">
        <v>0.51304347826087005</v>
      </c>
    </row>
    <row r="699" spans="2:2" x14ac:dyDescent="0.25">
      <c r="B699" s="6">
        <v>0.21978021978022</v>
      </c>
    </row>
    <row r="700" spans="2:2" x14ac:dyDescent="0.25">
      <c r="B700" s="6">
        <v>0.28753180661577599</v>
      </c>
    </row>
    <row r="701" spans="2:2" x14ac:dyDescent="0.25">
      <c r="B701" s="6">
        <v>0.38418079096045199</v>
      </c>
    </row>
    <row r="702" spans="2:2" x14ac:dyDescent="0.25">
      <c r="B702" s="6">
        <v>0.60980392156862795</v>
      </c>
    </row>
    <row r="703" spans="2:2" x14ac:dyDescent="0.25">
      <c r="B703" s="6">
        <v>0.34510250569476097</v>
      </c>
    </row>
    <row r="704" spans="2:2" x14ac:dyDescent="0.25">
      <c r="B704" s="6">
        <v>0.35231316725978601</v>
      </c>
    </row>
    <row r="705" spans="2:2" x14ac:dyDescent="0.25">
      <c r="B705" s="6">
        <v>0.64137931034482798</v>
      </c>
    </row>
    <row r="706" spans="2:2" x14ac:dyDescent="0.25">
      <c r="B706" s="6">
        <v>5.46697038724374E-2</v>
      </c>
    </row>
    <row r="707" spans="2:2" x14ac:dyDescent="0.25">
      <c r="B707" s="6">
        <v>0.31638418079095998</v>
      </c>
    </row>
    <row r="708" spans="2:2" x14ac:dyDescent="0.25">
      <c r="B708" s="6">
        <v>0.14285714285714299</v>
      </c>
    </row>
    <row r="709" spans="2:2" x14ac:dyDescent="0.25">
      <c r="B709" s="6">
        <v>0.38405797101449302</v>
      </c>
    </row>
    <row r="710" spans="2:2" x14ac:dyDescent="0.25">
      <c r="B710" s="6">
        <v>0.37442922374429199</v>
      </c>
    </row>
    <row r="711" spans="2:2" x14ac:dyDescent="0.25">
      <c r="B711" s="6">
        <v>0.27878787878787897</v>
      </c>
    </row>
    <row r="712" spans="2:2" x14ac:dyDescent="0.25">
      <c r="B712" s="6">
        <v>0.45210727969348702</v>
      </c>
    </row>
    <row r="713" spans="2:2" x14ac:dyDescent="0.25">
      <c r="B713" s="6">
        <v>0.48571428571428599</v>
      </c>
    </row>
    <row r="714" spans="2:2" x14ac:dyDescent="0.25">
      <c r="B714" s="6">
        <v>0.32768361581920902</v>
      </c>
    </row>
    <row r="715" spans="2:2" x14ac:dyDescent="0.25">
      <c r="B715" s="6">
        <v>0.58776595744680804</v>
      </c>
    </row>
    <row r="716" spans="2:2" x14ac:dyDescent="0.25">
      <c r="B716" s="6">
        <v>0.34736842105263199</v>
      </c>
    </row>
    <row r="717" spans="2:2" x14ac:dyDescent="0.25">
      <c r="B717" s="6">
        <v>0.31818181818181801</v>
      </c>
    </row>
    <row r="718" spans="2:2" x14ac:dyDescent="0.25">
      <c r="B718" s="6">
        <v>0.30097087378640802</v>
      </c>
    </row>
    <row r="719" spans="2:2" x14ac:dyDescent="0.25">
      <c r="B719" s="6">
        <v>0.68133802816901401</v>
      </c>
    </row>
    <row r="720" spans="2:2" x14ac:dyDescent="0.25">
      <c r="B720" s="6">
        <v>0.397260273972603</v>
      </c>
    </row>
    <row r="721" spans="2:2" x14ac:dyDescent="0.25">
      <c r="B721" s="6">
        <v>0.213114754098361</v>
      </c>
    </row>
    <row r="722" spans="2:2" x14ac:dyDescent="0.25">
      <c r="B722" s="6">
        <v>0.41714285714285698</v>
      </c>
    </row>
    <row r="723" spans="2:2" x14ac:dyDescent="0.25">
      <c r="B723" s="6">
        <v>0.48989898989899</v>
      </c>
    </row>
    <row r="724" spans="2:2" x14ac:dyDescent="0.25">
      <c r="B724" s="6">
        <v>0.41249999999999998</v>
      </c>
    </row>
    <row r="725" spans="2:2" x14ac:dyDescent="0.25">
      <c r="B725" s="6">
        <v>0.222772277227723</v>
      </c>
    </row>
    <row r="726" spans="2:2" x14ac:dyDescent="0.25">
      <c r="B726" s="6">
        <v>0.42180094786729899</v>
      </c>
    </row>
    <row r="727" spans="2:2" x14ac:dyDescent="0.25">
      <c r="B727" s="6">
        <v>0.32</v>
      </c>
    </row>
    <row r="728" spans="2:2" x14ac:dyDescent="0.25">
      <c r="B728" s="6">
        <v>0.31073446327683601</v>
      </c>
    </row>
    <row r="729" spans="2:2" x14ac:dyDescent="0.25">
      <c r="B729" s="6">
        <v>0.43190661478599202</v>
      </c>
    </row>
    <row r="730" spans="2:2" x14ac:dyDescent="0.25">
      <c r="B730" s="6">
        <v>0.229787234042553</v>
      </c>
    </row>
    <row r="731" spans="2:2" x14ac:dyDescent="0.25">
      <c r="B731" s="6">
        <v>0.24242424242424199</v>
      </c>
    </row>
    <row r="732" spans="2:2" x14ac:dyDescent="0.25">
      <c r="B732" s="6">
        <v>0.38565891472868202</v>
      </c>
    </row>
    <row r="733" spans="2:2" x14ac:dyDescent="0.25">
      <c r="B733" s="6">
        <v>0.209840810419682</v>
      </c>
    </row>
    <row r="734" spans="2:2" x14ac:dyDescent="0.25">
      <c r="B734" s="6">
        <v>0.41203703703703698</v>
      </c>
    </row>
    <row r="735" spans="2:2" x14ac:dyDescent="0.25">
      <c r="B735" s="6">
        <v>0.30992736077481797</v>
      </c>
    </row>
    <row r="736" spans="2:2" x14ac:dyDescent="0.25">
      <c r="B736" s="6">
        <v>0.35714285714285698</v>
      </c>
    </row>
    <row r="737" spans="2:2" x14ac:dyDescent="0.25">
      <c r="B737" s="6">
        <v>0.217647058823529</v>
      </c>
    </row>
    <row r="738" spans="2:2" x14ac:dyDescent="0.25">
      <c r="B738" s="6">
        <v>0.26984126984126999</v>
      </c>
    </row>
    <row r="739" spans="2:2" x14ac:dyDescent="0.25">
      <c r="B739" s="6">
        <v>0.223300970873786</v>
      </c>
    </row>
    <row r="740" spans="2:2" x14ac:dyDescent="0.25">
      <c r="B740" s="6">
        <v>0.35374149659863902</v>
      </c>
    </row>
    <row r="741" spans="2:2" x14ac:dyDescent="0.25">
      <c r="B741" s="6">
        <v>0.323943661971831</v>
      </c>
    </row>
    <row r="742" spans="2:2" x14ac:dyDescent="0.25">
      <c r="B742" s="6">
        <v>0.38596491228070201</v>
      </c>
    </row>
    <row r="743" spans="2:2" x14ac:dyDescent="0.25">
      <c r="B743" s="6">
        <v>0.47401247401247398</v>
      </c>
    </row>
    <row r="744" spans="2:2" x14ac:dyDescent="0.25">
      <c r="B744" s="6">
        <v>0.245283018867925</v>
      </c>
    </row>
    <row r="745" spans="2:2" x14ac:dyDescent="0.25">
      <c r="B745" s="6">
        <v>0.15436241610738299</v>
      </c>
    </row>
    <row r="746" spans="2:2" x14ac:dyDescent="0.25">
      <c r="B746" s="6">
        <v>0.25939849624060202</v>
      </c>
    </row>
    <row r="747" spans="2:2" x14ac:dyDescent="0.25">
      <c r="B747" s="6">
        <v>0.28358208955223901</v>
      </c>
    </row>
    <row r="748" spans="2:2" x14ac:dyDescent="0.25">
      <c r="B748" s="6">
        <v>0.35548172757475099</v>
      </c>
    </row>
    <row r="749" spans="2:2" x14ac:dyDescent="0.25">
      <c r="B749" s="6">
        <v>0.26914153132250601</v>
      </c>
    </row>
    <row r="750" spans="2:2" x14ac:dyDescent="0.25">
      <c r="B750" s="6">
        <v>0.43514644351464399</v>
      </c>
    </row>
    <row r="751" spans="2:2" x14ac:dyDescent="0.25">
      <c r="B751" s="6">
        <v>0.19354838709677399</v>
      </c>
    </row>
    <row r="752" spans="2:2" x14ac:dyDescent="0.25">
      <c r="B752" s="6">
        <v>0.36538461538461497</v>
      </c>
    </row>
    <row r="753" spans="2:2" x14ac:dyDescent="0.25">
      <c r="B753" s="6">
        <v>0.24637681159420299</v>
      </c>
    </row>
    <row r="754" spans="2:2" x14ac:dyDescent="0.25">
      <c r="B754" s="6">
        <v>0.2</v>
      </c>
    </row>
    <row r="755" spans="2:2" x14ac:dyDescent="0.25">
      <c r="B755" s="6">
        <v>0.43506493506493499</v>
      </c>
    </row>
    <row r="756" spans="2:2" x14ac:dyDescent="0.25">
      <c r="B756" s="6">
        <v>0.421652421652422</v>
      </c>
    </row>
    <row r="757" spans="2:2" x14ac:dyDescent="0.25">
      <c r="B757" s="6">
        <v>0.34267241379310298</v>
      </c>
    </row>
    <row r="758" spans="2:2" x14ac:dyDescent="0.25">
      <c r="B758" s="6">
        <v>0.45812807881773399</v>
      </c>
    </row>
    <row r="759" spans="2:2" x14ac:dyDescent="0.25">
      <c r="B759" s="6">
        <v>0.44620253164557</v>
      </c>
    </row>
    <row r="760" spans="2:2" x14ac:dyDescent="0.25">
      <c r="B760" s="6">
        <v>0.34051724137931</v>
      </c>
    </row>
    <row r="761" spans="2:2" x14ac:dyDescent="0.25">
      <c r="B761" s="6">
        <v>0.40954274353876702</v>
      </c>
    </row>
    <row r="762" spans="2:2" x14ac:dyDescent="0.25">
      <c r="B762" s="6">
        <v>0.33590733590733601</v>
      </c>
    </row>
    <row r="763" spans="2:2" x14ac:dyDescent="0.25">
      <c r="B763" s="6">
        <v>0.25359477124183</v>
      </c>
    </row>
    <row r="764" spans="2:2" x14ac:dyDescent="0.25">
      <c r="B764" s="6">
        <v>0.21128798842257601</v>
      </c>
    </row>
    <row r="765" spans="2:2" x14ac:dyDescent="0.25">
      <c r="B765" s="6">
        <v>0.28740157480314998</v>
      </c>
    </row>
    <row r="766" spans="2:2" x14ac:dyDescent="0.25">
      <c r="B766" s="6">
        <v>5.69476082004556E-2</v>
      </c>
    </row>
    <row r="767" spans="2:2" x14ac:dyDescent="0.25">
      <c r="B767" s="6">
        <v>0.42804428044280401</v>
      </c>
    </row>
    <row r="768" spans="2:2" x14ac:dyDescent="0.25">
      <c r="B768" s="6">
        <v>0.46969696969697</v>
      </c>
    </row>
    <row r="769" spans="2:2" x14ac:dyDescent="0.25">
      <c r="B769" s="6">
        <v>0.17647058823529399</v>
      </c>
    </row>
    <row r="770" spans="2:2" x14ac:dyDescent="0.25">
      <c r="B770" s="6">
        <v>0.309782608695652</v>
      </c>
    </row>
    <row r="771" spans="2:2" x14ac:dyDescent="0.25">
      <c r="B771" s="6">
        <v>0.44680851063829802</v>
      </c>
    </row>
    <row r="772" spans="2:2" x14ac:dyDescent="0.25">
      <c r="B772" s="6">
        <v>0.41260744985673398</v>
      </c>
    </row>
    <row r="773" spans="2:2" x14ac:dyDescent="0.25">
      <c r="B773" s="6">
        <v>0.26426426426426403</v>
      </c>
    </row>
    <row r="774" spans="2:2" x14ac:dyDescent="0.25">
      <c r="B774" s="6">
        <v>0.33908045977011497</v>
      </c>
    </row>
    <row r="775" spans="2:2" x14ac:dyDescent="0.25">
      <c r="B775" s="6">
        <v>0.17213114754098399</v>
      </c>
    </row>
    <row r="776" spans="2:2" x14ac:dyDescent="0.25">
      <c r="B776" s="6">
        <v>0.78770949720670402</v>
      </c>
    </row>
    <row r="777" spans="2:2" x14ac:dyDescent="0.25">
      <c r="B777" s="6">
        <v>0.38781163434902999</v>
      </c>
    </row>
    <row r="778" spans="2:2" x14ac:dyDescent="0.25">
      <c r="B778" s="6">
        <v>0.47474747474747497</v>
      </c>
    </row>
    <row r="779" spans="2:2" x14ac:dyDescent="0.25">
      <c r="B779" s="6">
        <v>0.40549828178694203</v>
      </c>
    </row>
    <row r="780" spans="2:2" x14ac:dyDescent="0.25">
      <c r="B780" s="6">
        <v>0.27486910994764402</v>
      </c>
    </row>
    <row r="781" spans="2:2" x14ac:dyDescent="0.25">
      <c r="B781" s="6">
        <v>0.36956521739130399</v>
      </c>
    </row>
    <row r="782" spans="2:2" x14ac:dyDescent="0.25">
      <c r="B782" s="6">
        <v>0.30751173708920199</v>
      </c>
    </row>
    <row r="783" spans="2:2" x14ac:dyDescent="0.25">
      <c r="B783" s="6">
        <v>0.48852459016393401</v>
      </c>
    </row>
    <row r="784" spans="2:2" x14ac:dyDescent="0.25">
      <c r="B784" s="6">
        <v>0.24568965517241401</v>
      </c>
    </row>
    <row r="785" spans="2:2" x14ac:dyDescent="0.25">
      <c r="B785" s="6">
        <v>0.40996168582375497</v>
      </c>
    </row>
    <row r="786" spans="2:2" x14ac:dyDescent="0.25">
      <c r="B786" s="6">
        <v>0.27860696517412897</v>
      </c>
    </row>
    <row r="787" spans="2:2" x14ac:dyDescent="0.25">
      <c r="B787" s="6">
        <v>0.55710306406685195</v>
      </c>
    </row>
    <row r="788" spans="2:2" x14ac:dyDescent="0.25">
      <c r="B788" s="6">
        <v>0.32530120481927699</v>
      </c>
    </row>
    <row r="789" spans="2:2" x14ac:dyDescent="0.25">
      <c r="B789" s="6">
        <v>0.335051546391753</v>
      </c>
    </row>
    <row r="790" spans="2:2" x14ac:dyDescent="0.25">
      <c r="B790" s="6">
        <v>0.387173396674584</v>
      </c>
    </row>
    <row r="791" spans="2:2" x14ac:dyDescent="0.25">
      <c r="B791" s="6">
        <v>0.37931034482758602</v>
      </c>
    </row>
    <row r="792" spans="2:2" x14ac:dyDescent="0.25">
      <c r="B792" s="6">
        <v>0.14285714285714299</v>
      </c>
    </row>
    <row r="793" spans="2:2" x14ac:dyDescent="0.25">
      <c r="B793" s="6">
        <v>0.447552447552448</v>
      </c>
    </row>
    <row r="794" spans="2:2" x14ac:dyDescent="0.25">
      <c r="B794" s="6">
        <v>0.429032258064516</v>
      </c>
    </row>
    <row r="795" spans="2:2" x14ac:dyDescent="0.25">
      <c r="B795" s="6">
        <v>0.33009708737864102</v>
      </c>
    </row>
    <row r="796" spans="2:2" x14ac:dyDescent="0.25">
      <c r="B796" s="6">
        <v>0.31395348837209303</v>
      </c>
    </row>
    <row r="797" spans="2:2" x14ac:dyDescent="0.25">
      <c r="B797" s="6">
        <v>0.30563002680965101</v>
      </c>
    </row>
    <row r="798" spans="2:2" x14ac:dyDescent="0.25">
      <c r="B798" s="6">
        <v>0.26724137931034497</v>
      </c>
    </row>
    <row r="799" spans="2:2" x14ac:dyDescent="0.25">
      <c r="B799" s="6">
        <v>0.241935483870968</v>
      </c>
    </row>
    <row r="800" spans="2:2" x14ac:dyDescent="0.25">
      <c r="B800" s="6">
        <v>0.46794871794871801</v>
      </c>
    </row>
    <row r="801" spans="2:2" x14ac:dyDescent="0.25">
      <c r="B801" s="6">
        <v>0.34146341463414598</v>
      </c>
    </row>
    <row r="802" spans="2:2" x14ac:dyDescent="0.25">
      <c r="B802" s="6">
        <v>5.46697038724374E-2</v>
      </c>
    </row>
    <row r="803" spans="2:2" x14ac:dyDescent="0.25">
      <c r="B803" s="6">
        <v>8.5000000000000006E-2</v>
      </c>
    </row>
    <row r="804" spans="2:2" x14ac:dyDescent="0.25">
      <c r="B804" s="6">
        <v>0.308571428571429</v>
      </c>
    </row>
    <row r="805" spans="2:2" x14ac:dyDescent="0.25">
      <c r="B805" s="6">
        <v>0.27835051546391798</v>
      </c>
    </row>
    <row r="806" spans="2:2" x14ac:dyDescent="0.25">
      <c r="B806" s="6">
        <v>0.53254437869822502</v>
      </c>
    </row>
    <row r="807" spans="2:2" x14ac:dyDescent="0.25">
      <c r="B807" s="6">
        <v>0.30693069306930698</v>
      </c>
    </row>
    <row r="808" spans="2:2" x14ac:dyDescent="0.25">
      <c r="B808" s="6">
        <v>0.17647058823529399</v>
      </c>
    </row>
    <row r="809" spans="2:2" x14ac:dyDescent="0.25">
      <c r="B809" s="6">
        <v>0.41599999999999998</v>
      </c>
    </row>
    <row r="810" spans="2:2" x14ac:dyDescent="0.25">
      <c r="B810" s="6">
        <v>0.50259965337954904</v>
      </c>
    </row>
    <row r="811" spans="2:2" x14ac:dyDescent="0.25">
      <c r="B811" s="6">
        <v>0.31854838709677402</v>
      </c>
    </row>
    <row r="812" spans="2:2" x14ac:dyDescent="0.25">
      <c r="B812" s="6">
        <v>0.27007299270072999</v>
      </c>
    </row>
    <row r="813" spans="2:2" x14ac:dyDescent="0.25">
      <c r="B813" s="6">
        <v>0.70070422535211296</v>
      </c>
    </row>
    <row r="814" spans="2:2" x14ac:dyDescent="0.25">
      <c r="B814" s="6">
        <v>0.25</v>
      </c>
    </row>
    <row r="815" spans="2:2" x14ac:dyDescent="0.25">
      <c r="B815" s="6">
        <v>0.485611510791367</v>
      </c>
    </row>
    <row r="816" spans="2:2" x14ac:dyDescent="0.25">
      <c r="B816" s="6">
        <v>0.31782945736434098</v>
      </c>
    </row>
    <row r="817" spans="2:2" x14ac:dyDescent="0.25">
      <c r="B817" s="6">
        <v>0.15436241610738299</v>
      </c>
    </row>
    <row r="818" spans="2:2" x14ac:dyDescent="0.25">
      <c r="B818" s="6">
        <v>0.38242280285035601</v>
      </c>
    </row>
    <row r="819" spans="2:2" x14ac:dyDescent="0.25">
      <c r="B819" s="6">
        <v>0.373493975903614</v>
      </c>
    </row>
    <row r="820" spans="2:2" x14ac:dyDescent="0.25">
      <c r="B820" s="6">
        <v>0.25519848771266501</v>
      </c>
    </row>
    <row r="821" spans="2:2" x14ac:dyDescent="0.25">
      <c r="B821" s="6">
        <v>0.42344497607655501</v>
      </c>
    </row>
    <row r="822" spans="2:2" x14ac:dyDescent="0.25">
      <c r="B822" s="6">
        <v>0.26315789473684198</v>
      </c>
    </row>
    <row r="823" spans="2:2" x14ac:dyDescent="0.25">
      <c r="B823" s="6">
        <v>0.41504178272980502</v>
      </c>
    </row>
    <row r="824" spans="2:2" x14ac:dyDescent="0.25">
      <c r="B824" s="6">
        <v>0.49761904761904802</v>
      </c>
    </row>
    <row r="825" spans="2:2" x14ac:dyDescent="0.25">
      <c r="B825" s="6">
        <v>0.42965779467680598</v>
      </c>
    </row>
    <row r="826" spans="2:2" x14ac:dyDescent="0.25">
      <c r="B826" s="6">
        <v>0.25228758169934601</v>
      </c>
    </row>
    <row r="827" spans="2:2" x14ac:dyDescent="0.25">
      <c r="B827" s="6">
        <v>0.69420035149384896</v>
      </c>
    </row>
    <row r="828" spans="2:2" x14ac:dyDescent="0.25">
      <c r="B828" s="6">
        <v>2.8571428571428598E-2</v>
      </c>
    </row>
    <row r="829" spans="2:2" x14ac:dyDescent="0.25">
      <c r="B829" s="6">
        <v>0.48672566371681403</v>
      </c>
    </row>
    <row r="830" spans="2:2" x14ac:dyDescent="0.25">
      <c r="B830" s="6">
        <v>0.44615384615384601</v>
      </c>
    </row>
    <row r="831" spans="2:2" x14ac:dyDescent="0.25">
      <c r="B831" s="6">
        <v>0.52818991097922896</v>
      </c>
    </row>
    <row r="832" spans="2:2" x14ac:dyDescent="0.25">
      <c r="B832" s="6">
        <v>0.29523809523809502</v>
      </c>
    </row>
    <row r="833" spans="2:2" x14ac:dyDescent="0.25">
      <c r="B833" s="6">
        <v>0.336842105263158</v>
      </c>
    </row>
    <row r="834" spans="2:2" x14ac:dyDescent="0.25">
      <c r="B834" s="6">
        <v>0.45454545454545497</v>
      </c>
    </row>
    <row r="835" spans="2:2" x14ac:dyDescent="0.25">
      <c r="B835" s="6">
        <v>0.30201342281879201</v>
      </c>
    </row>
    <row r="836" spans="2:2" x14ac:dyDescent="0.25">
      <c r="B836" s="6">
        <v>0.21728395061728401</v>
      </c>
    </row>
    <row r="837" spans="2:2" x14ac:dyDescent="0.25">
      <c r="B837" s="6">
        <v>0.434782608695652</v>
      </c>
    </row>
    <row r="838" spans="2:2" x14ac:dyDescent="0.25">
      <c r="B838" s="6">
        <v>0.27580071174377202</v>
      </c>
    </row>
    <row r="839" spans="2:2" x14ac:dyDescent="0.25">
      <c r="B839" s="6">
        <v>0.17241379310344801</v>
      </c>
    </row>
    <row r="840" spans="2:2" x14ac:dyDescent="0.25">
      <c r="B840" s="6">
        <v>0.31210191082802502</v>
      </c>
    </row>
    <row r="841" spans="2:2" x14ac:dyDescent="0.25">
      <c r="B841" s="6">
        <v>0.66891891891891897</v>
      </c>
    </row>
    <row r="842" spans="2:2" x14ac:dyDescent="0.25">
      <c r="B842" s="6">
        <v>0.483333333333333</v>
      </c>
    </row>
    <row r="843" spans="2:2" x14ac:dyDescent="0.25">
      <c r="B843" s="6">
        <v>0.42995169082125601</v>
      </c>
    </row>
    <row r="844" spans="2:2" x14ac:dyDescent="0.25">
      <c r="B844" s="6">
        <v>0.41818181818181799</v>
      </c>
    </row>
    <row r="845" spans="2:2" x14ac:dyDescent="0.25">
      <c r="B845" s="6">
        <v>0.3</v>
      </c>
    </row>
    <row r="846" spans="2:2" x14ac:dyDescent="0.25">
      <c r="B846" s="6">
        <v>0.37986270022883301</v>
      </c>
    </row>
    <row r="847" spans="2:2" x14ac:dyDescent="0.25">
      <c r="B847" s="6">
        <v>0.40304182509505698</v>
      </c>
    </row>
    <row r="848" spans="2:2" x14ac:dyDescent="0.25">
      <c r="B848" s="6">
        <v>0.27631578947368401</v>
      </c>
    </row>
    <row r="849" spans="2:2" x14ac:dyDescent="0.25">
      <c r="B849" s="6">
        <v>0.39942528735632199</v>
      </c>
    </row>
    <row r="850" spans="2:2" x14ac:dyDescent="0.25">
      <c r="B850" s="6">
        <v>0.187654320987654</v>
      </c>
    </row>
    <row r="851" spans="2:2" x14ac:dyDescent="0.25">
      <c r="B851" s="6">
        <v>0.47474747474747497</v>
      </c>
    </row>
    <row r="852" spans="2:2" x14ac:dyDescent="0.25">
      <c r="B852" s="6">
        <v>9.1503267973856203E-2</v>
      </c>
    </row>
    <row r="853" spans="2:2" x14ac:dyDescent="0.25">
      <c r="B853" s="6">
        <v>0.41062801932367099</v>
      </c>
    </row>
    <row r="854" spans="2:2" x14ac:dyDescent="0.25">
      <c r="B854" s="6">
        <v>0.68892794376098399</v>
      </c>
    </row>
    <row r="855" spans="2:2" x14ac:dyDescent="0.25">
      <c r="B855" s="6">
        <v>0.26027397260273999</v>
      </c>
    </row>
    <row r="856" spans="2:2" x14ac:dyDescent="0.25">
      <c r="B856" s="6">
        <v>0.52040816326530603</v>
      </c>
    </row>
    <row r="857" spans="2:2" x14ac:dyDescent="0.25">
      <c r="B857" s="6">
        <v>0.37068965517241398</v>
      </c>
    </row>
    <row r="858" spans="2:2" x14ac:dyDescent="0.25">
      <c r="B858" s="6">
        <v>0.28999999999999998</v>
      </c>
    </row>
    <row r="859" spans="2:2" x14ac:dyDescent="0.25">
      <c r="B859" s="6">
        <v>0.46153846153846201</v>
      </c>
    </row>
    <row r="860" spans="2:2" x14ac:dyDescent="0.25">
      <c r="B860" s="6">
        <v>0.38178294573643401</v>
      </c>
    </row>
    <row r="861" spans="2:2" x14ac:dyDescent="0.25">
      <c r="B861" s="6">
        <v>0.217647058823529</v>
      </c>
    </row>
    <row r="862" spans="2:2" x14ac:dyDescent="0.25">
      <c r="B862" s="6">
        <v>0.73796791443850296</v>
      </c>
    </row>
    <row r="863" spans="2:2" x14ac:dyDescent="0.25">
      <c r="B863" s="6">
        <v>0.46698113207547198</v>
      </c>
    </row>
    <row r="864" spans="2:2" x14ac:dyDescent="0.25">
      <c r="B864" s="6">
        <v>0.241545893719807</v>
      </c>
    </row>
    <row r="865" spans="2:2" x14ac:dyDescent="0.25">
      <c r="B865" s="6">
        <v>0.217647058823529</v>
      </c>
    </row>
    <row r="866" spans="2:2" x14ac:dyDescent="0.25">
      <c r="B866" s="6">
        <v>0.26294820717131501</v>
      </c>
    </row>
    <row r="867" spans="2:2" x14ac:dyDescent="0.25">
      <c r="B867" s="6">
        <v>0.28249566724436698</v>
      </c>
    </row>
    <row r="868" spans="2:2" x14ac:dyDescent="0.25">
      <c r="B868" s="6">
        <v>0.49612403100775199</v>
      </c>
    </row>
    <row r="869" spans="2:2" x14ac:dyDescent="0.25">
      <c r="B869" s="6">
        <v>0.29936305732484098</v>
      </c>
    </row>
    <row r="870" spans="2:2" x14ac:dyDescent="0.25">
      <c r="B870" s="6">
        <v>0.13015873015873</v>
      </c>
    </row>
    <row r="871" spans="2:2" x14ac:dyDescent="0.25">
      <c r="B871" s="6">
        <v>0.322799097065463</v>
      </c>
    </row>
    <row r="872" spans="2:2" x14ac:dyDescent="0.25">
      <c r="B872" s="6">
        <v>0.101587301587302</v>
      </c>
    </row>
    <row r="873" spans="2:2" x14ac:dyDescent="0.25">
      <c r="B873" s="6">
        <v>0.354545454545455</v>
      </c>
    </row>
    <row r="874" spans="2:2" x14ac:dyDescent="0.25">
      <c r="B874" s="6">
        <v>0.55849056603773595</v>
      </c>
    </row>
    <row r="875" spans="2:2" x14ac:dyDescent="0.25">
      <c r="B875" s="6">
        <v>0.30851063829787201</v>
      </c>
    </row>
    <row r="876" spans="2:2" x14ac:dyDescent="0.25">
      <c r="B876" s="6">
        <v>0.36036036036036001</v>
      </c>
    </row>
    <row r="877" spans="2:2" x14ac:dyDescent="0.25">
      <c r="B877" s="6">
        <v>0.72549019607843102</v>
      </c>
    </row>
    <row r="878" spans="2:2" x14ac:dyDescent="0.25">
      <c r="B878" s="6">
        <v>0.36170212765957399</v>
      </c>
    </row>
    <row r="879" spans="2:2" x14ac:dyDescent="0.25">
      <c r="B879" s="6">
        <v>0.33090909090909099</v>
      </c>
    </row>
    <row r="880" spans="2:2" x14ac:dyDescent="0.25">
      <c r="B880" s="6">
        <v>0.59090909090909105</v>
      </c>
    </row>
    <row r="881" spans="2:2" x14ac:dyDescent="0.25">
      <c r="B881" s="6">
        <v>0.31610337972167002</v>
      </c>
    </row>
    <row r="882" spans="2:2" x14ac:dyDescent="0.25">
      <c r="B882" s="6">
        <v>0.217647058823529</v>
      </c>
    </row>
    <row r="883" spans="2:2" x14ac:dyDescent="0.25">
      <c r="B883" s="6">
        <v>0.43006993006993</v>
      </c>
    </row>
    <row r="884" spans="2:2" x14ac:dyDescent="0.25">
      <c r="B884" s="6">
        <v>0.44932432432432401</v>
      </c>
    </row>
    <row r="885" spans="2:2" x14ac:dyDescent="0.25">
      <c r="B885" s="6">
        <v>0.343629343629344</v>
      </c>
    </row>
    <row r="886" spans="2:2" x14ac:dyDescent="0.25">
      <c r="B886" s="6">
        <v>0.25396825396825401</v>
      </c>
    </row>
    <row r="887" spans="2:2" x14ac:dyDescent="0.25">
      <c r="B887" s="6">
        <v>9.5505617977528101E-2</v>
      </c>
    </row>
    <row r="888" spans="2:2" x14ac:dyDescent="0.25">
      <c r="B888" s="6">
        <v>0.537313432835821</v>
      </c>
    </row>
    <row r="889" spans="2:2" x14ac:dyDescent="0.25">
      <c r="B889" s="6">
        <v>0.286644951140065</v>
      </c>
    </row>
    <row r="890" spans="2:2" x14ac:dyDescent="0.25">
      <c r="B890" s="6">
        <v>0.53030303030303005</v>
      </c>
    </row>
    <row r="891" spans="2:2" x14ac:dyDescent="0.25">
      <c r="B891" s="6">
        <v>0.451713395638629</v>
      </c>
    </row>
    <row r="892" spans="2:2" x14ac:dyDescent="0.25">
      <c r="B892" s="6">
        <v>0.16911764705882401</v>
      </c>
    </row>
    <row r="893" spans="2:2" x14ac:dyDescent="0.25">
      <c r="B893" s="6">
        <v>0.21978021978022</v>
      </c>
    </row>
    <row r="894" spans="2:2" x14ac:dyDescent="0.25">
      <c r="B894" s="6">
        <v>0.44800000000000001</v>
      </c>
    </row>
    <row r="895" spans="2:2" x14ac:dyDescent="0.25">
      <c r="B895" s="6">
        <v>0.27722772277227697</v>
      </c>
    </row>
    <row r="896" spans="2:2" x14ac:dyDescent="0.25">
      <c r="B896" s="6">
        <v>0.43514644351464399</v>
      </c>
    </row>
    <row r="897" spans="2:2" x14ac:dyDescent="0.25">
      <c r="B897" s="6">
        <v>0.340659340659341</v>
      </c>
    </row>
    <row r="898" spans="2:2" x14ac:dyDescent="0.25">
      <c r="B898" s="6">
        <v>0.19780219780219799</v>
      </c>
    </row>
    <row r="899" spans="2:2" x14ac:dyDescent="0.25">
      <c r="B899" s="6">
        <v>0.47401247401247398</v>
      </c>
    </row>
    <row r="900" spans="2:2" x14ac:dyDescent="0.25">
      <c r="B900" s="6">
        <v>0.222772277227723</v>
      </c>
    </row>
    <row r="901" spans="2:2" x14ac:dyDescent="0.25">
      <c r="B901" s="6">
        <v>0.61812297734627797</v>
      </c>
    </row>
    <row r="902" spans="2:2" x14ac:dyDescent="0.25">
      <c r="B902" s="6">
        <v>0.38223938223938198</v>
      </c>
    </row>
    <row r="903" spans="2:2" x14ac:dyDescent="0.25">
      <c r="B903" s="6">
        <v>0.432642487046632</v>
      </c>
    </row>
    <row r="904" spans="2:2" x14ac:dyDescent="0.25">
      <c r="B904" s="6">
        <v>0.36842105263157898</v>
      </c>
    </row>
    <row r="905" spans="2:2" x14ac:dyDescent="0.25">
      <c r="B905" s="6">
        <v>0.29281767955801102</v>
      </c>
    </row>
    <row r="906" spans="2:2" x14ac:dyDescent="0.25">
      <c r="B906" s="6">
        <v>0.33333333333333298</v>
      </c>
    </row>
    <row r="907" spans="2:2" x14ac:dyDescent="0.25">
      <c r="B907" s="6">
        <v>0.2</v>
      </c>
    </row>
    <row r="908" spans="2:2" x14ac:dyDescent="0.25">
      <c r="B908" s="6">
        <v>0.10280373831775701</v>
      </c>
    </row>
    <row r="909" spans="2:2" x14ac:dyDescent="0.25">
      <c r="B909" s="6">
        <v>0.40480961923847703</v>
      </c>
    </row>
    <row r="910" spans="2:2" x14ac:dyDescent="0.25">
      <c r="B910" s="6">
        <v>0.38178294573643401</v>
      </c>
    </row>
    <row r="911" spans="2:2" x14ac:dyDescent="0.25">
      <c r="B911" s="6">
        <v>0.157894736842105</v>
      </c>
    </row>
    <row r="912" spans="2:2" x14ac:dyDescent="0.25">
      <c r="B912" s="6">
        <v>0.164556962025316</v>
      </c>
    </row>
    <row r="913" spans="2:2" x14ac:dyDescent="0.25">
      <c r="B913" s="6">
        <v>0.52427184466019405</v>
      </c>
    </row>
    <row r="914" spans="2:2" x14ac:dyDescent="0.25">
      <c r="B914" s="6">
        <v>0.31129476584021998</v>
      </c>
    </row>
    <row r="915" spans="2:2" x14ac:dyDescent="0.25">
      <c r="B915" s="6">
        <v>0.483333333333333</v>
      </c>
    </row>
    <row r="916" spans="2:2" x14ac:dyDescent="0.25">
      <c r="B916" s="6">
        <v>0.74444444444444402</v>
      </c>
    </row>
    <row r="917" spans="2:2" x14ac:dyDescent="0.25">
      <c r="B917" s="6">
        <v>0.33246073298429302</v>
      </c>
    </row>
    <row r="918" spans="2:2" x14ac:dyDescent="0.25">
      <c r="B918" s="6">
        <v>0.31660899653979202</v>
      </c>
    </row>
    <row r="919" spans="2:2" x14ac:dyDescent="0.25">
      <c r="B919" s="6">
        <v>0.26086956521739102</v>
      </c>
    </row>
    <row r="920" spans="2:2" x14ac:dyDescent="0.25">
      <c r="B920" s="6">
        <v>0.27152317880794702</v>
      </c>
    </row>
    <row r="921" spans="2:2" x14ac:dyDescent="0.25">
      <c r="B921" s="6">
        <v>0.35641025641025598</v>
      </c>
    </row>
    <row r="922" spans="2:2" x14ac:dyDescent="0.25">
      <c r="B922" s="6">
        <v>0.30407523510971801</v>
      </c>
    </row>
    <row r="923" spans="2:2" x14ac:dyDescent="0.25">
      <c r="B923" s="6">
        <v>0.452554744525547</v>
      </c>
    </row>
    <row r="924" spans="2:2" x14ac:dyDescent="0.25">
      <c r="B924" s="6">
        <v>0.20285714285714301</v>
      </c>
    </row>
    <row r="925" spans="2:2" x14ac:dyDescent="0.25">
      <c r="B925" s="6">
        <v>0.68133802816901401</v>
      </c>
    </row>
    <row r="926" spans="2:2" x14ac:dyDescent="0.25">
      <c r="B926" s="6">
        <v>0.36293436293436299</v>
      </c>
    </row>
    <row r="927" spans="2:2" x14ac:dyDescent="0.25">
      <c r="B927" s="6">
        <v>0.233606557377049</v>
      </c>
    </row>
    <row r="928" spans="2:2" x14ac:dyDescent="0.25">
      <c r="B928" s="6">
        <v>0.33439490445859898</v>
      </c>
    </row>
    <row r="929" spans="2:2" x14ac:dyDescent="0.25">
      <c r="B929" s="6">
        <v>0.49180327868852503</v>
      </c>
    </row>
    <row r="930" spans="2:2" x14ac:dyDescent="0.25">
      <c r="B930" s="6">
        <v>0.68838028169014098</v>
      </c>
    </row>
    <row r="931" spans="2:2" x14ac:dyDescent="0.25">
      <c r="B931" s="6">
        <v>0.32808398950131201</v>
      </c>
    </row>
    <row r="932" spans="2:2" x14ac:dyDescent="0.25">
      <c r="B932" s="6">
        <v>0.41221374045801501</v>
      </c>
    </row>
    <row r="933" spans="2:2" x14ac:dyDescent="0.25">
      <c r="B933" s="6">
        <v>0.35567010309278402</v>
      </c>
    </row>
    <row r="934" spans="2:2" x14ac:dyDescent="0.25">
      <c r="B934" s="6">
        <v>0.29924812030075199</v>
      </c>
    </row>
    <row r="935" spans="2:2" x14ac:dyDescent="0.25">
      <c r="B935" s="6">
        <v>0.34304207119741098</v>
      </c>
    </row>
    <row r="936" spans="2:2" x14ac:dyDescent="0.25">
      <c r="B936" s="6">
        <v>0.40245775729646699</v>
      </c>
    </row>
    <row r="937" spans="2:2" x14ac:dyDescent="0.25">
      <c r="B937" s="6">
        <v>0.56745182012847994</v>
      </c>
    </row>
    <row r="938" spans="2:2" x14ac:dyDescent="0.25">
      <c r="B938" s="6">
        <v>0.26939655172413801</v>
      </c>
    </row>
    <row r="939" spans="2:2" x14ac:dyDescent="0.25">
      <c r="B939" s="6">
        <v>0.426086956521739</v>
      </c>
    </row>
    <row r="940" spans="2:2" x14ac:dyDescent="0.25">
      <c r="B940" s="6">
        <v>3.2051282051282E-2</v>
      </c>
    </row>
    <row r="941" spans="2:2" x14ac:dyDescent="0.25">
      <c r="B941" s="6">
        <v>0.28000000000000003</v>
      </c>
    </row>
    <row r="942" spans="2:2" x14ac:dyDescent="0.25">
      <c r="B942" s="6">
        <v>0.39552238805970102</v>
      </c>
    </row>
    <row r="943" spans="2:2" x14ac:dyDescent="0.25">
      <c r="B943" s="6">
        <v>0.15723270440251599</v>
      </c>
    </row>
    <row r="944" spans="2:2" x14ac:dyDescent="0.25">
      <c r="B944" s="6">
        <v>0.36363636363636398</v>
      </c>
    </row>
    <row r="945" spans="2:2" x14ac:dyDescent="0.25">
      <c r="B945" s="6">
        <v>0.33613445378151302</v>
      </c>
    </row>
    <row r="946" spans="2:2" x14ac:dyDescent="0.25">
      <c r="B946" s="6">
        <v>0.41284403669724801</v>
      </c>
    </row>
    <row r="947" spans="2:2" x14ac:dyDescent="0.25">
      <c r="B947" s="6">
        <v>0.40909090909090901</v>
      </c>
    </row>
    <row r="948" spans="2:2" x14ac:dyDescent="0.25">
      <c r="B948" s="6">
        <v>0.253246753246753</v>
      </c>
    </row>
    <row r="949" spans="2:2" x14ac:dyDescent="0.25">
      <c r="B949" s="6">
        <v>0.58378378378378404</v>
      </c>
    </row>
    <row r="950" spans="2:2" x14ac:dyDescent="0.25">
      <c r="B950" s="6">
        <v>5.46697038724374E-2</v>
      </c>
    </row>
    <row r="951" spans="2:2" x14ac:dyDescent="0.25">
      <c r="B951" s="6">
        <v>0.35606060606060602</v>
      </c>
    </row>
    <row r="952" spans="2:2" x14ac:dyDescent="0.25">
      <c r="B952" s="6">
        <v>0.61300309597523195</v>
      </c>
    </row>
    <row r="953" spans="2:2" x14ac:dyDescent="0.25">
      <c r="B953" s="6">
        <v>9.3457943925233603E-3</v>
      </c>
    </row>
    <row r="954" spans="2:2" x14ac:dyDescent="0.25">
      <c r="B954" s="6">
        <v>0.48672566371681403</v>
      </c>
    </row>
    <row r="955" spans="2:2" x14ac:dyDescent="0.25">
      <c r="B955" s="6">
        <v>0.556291390728477</v>
      </c>
    </row>
    <row r="956" spans="2:2" x14ac:dyDescent="0.25">
      <c r="B956" s="6">
        <v>5.46697038724374E-2</v>
      </c>
    </row>
    <row r="957" spans="2:2" x14ac:dyDescent="0.25">
      <c r="B957" s="6">
        <v>0.12955465587044501</v>
      </c>
    </row>
    <row r="958" spans="2:2" x14ac:dyDescent="0.25">
      <c r="B958" s="6">
        <v>0.357241379310345</v>
      </c>
    </row>
    <row r="959" spans="2:2" x14ac:dyDescent="0.25">
      <c r="B959" s="6">
        <v>0.41144414168937299</v>
      </c>
    </row>
    <row r="960" spans="2:2" x14ac:dyDescent="0.25">
      <c r="B960" s="6">
        <v>0.44256756756756799</v>
      </c>
    </row>
    <row r="961" spans="2:2" x14ac:dyDescent="0.25">
      <c r="B961" s="6">
        <v>0.126436781609195</v>
      </c>
    </row>
    <row r="962" spans="2:2" x14ac:dyDescent="0.25">
      <c r="B962" s="6">
        <v>0.31404958677686001</v>
      </c>
    </row>
    <row r="963" spans="2:2" x14ac:dyDescent="0.25">
      <c r="B963" s="6">
        <v>0.31441048034934499</v>
      </c>
    </row>
    <row r="964" spans="2:2" x14ac:dyDescent="0.25">
      <c r="B964" s="6">
        <v>0.55471698113207502</v>
      </c>
    </row>
    <row r="965" spans="2:2" x14ac:dyDescent="0.25">
      <c r="B965" s="6">
        <v>0.46483180428134602</v>
      </c>
    </row>
    <row r="966" spans="2:2" x14ac:dyDescent="0.25">
      <c r="B966" s="6">
        <v>0.67241379310344795</v>
      </c>
    </row>
    <row r="967" spans="2:2" x14ac:dyDescent="0.25">
      <c r="B967" s="6">
        <v>0.46296296296296302</v>
      </c>
    </row>
    <row r="968" spans="2:2" x14ac:dyDescent="0.25">
      <c r="B968" s="6">
        <v>0.38855054811205803</v>
      </c>
    </row>
    <row r="969" spans="2:2" x14ac:dyDescent="0.25">
      <c r="B969" s="6">
        <v>0.522198731501057</v>
      </c>
    </row>
    <row r="970" spans="2:2" x14ac:dyDescent="0.25">
      <c r="B970" s="6">
        <v>0.106741573033708</v>
      </c>
    </row>
    <row r="971" spans="2:2" x14ac:dyDescent="0.25">
      <c r="B971" s="6">
        <v>0.60201511335012603</v>
      </c>
    </row>
    <row r="972" spans="2:2" x14ac:dyDescent="0.25">
      <c r="B972" s="6">
        <v>0.25655976676384801</v>
      </c>
    </row>
    <row r="973" spans="2:2" x14ac:dyDescent="0.25">
      <c r="B973" s="6">
        <v>0.2</v>
      </c>
    </row>
    <row r="974" spans="2:2" x14ac:dyDescent="0.25">
      <c r="B974" s="6">
        <v>0.31638418079095998</v>
      </c>
    </row>
    <row r="975" spans="2:2" x14ac:dyDescent="0.25">
      <c r="B975" s="6">
        <v>0.32</v>
      </c>
    </row>
    <row r="976" spans="2:2" x14ac:dyDescent="0.25">
      <c r="B976" s="6">
        <v>0.29464285714285698</v>
      </c>
    </row>
    <row r="977" spans="2:2" x14ac:dyDescent="0.25">
      <c r="B977" s="6">
        <v>0.44274809160305301</v>
      </c>
    </row>
    <row r="978" spans="2:2" x14ac:dyDescent="0.25">
      <c r="B978" s="6">
        <v>0.214285714285714</v>
      </c>
    </row>
    <row r="979" spans="2:2" x14ac:dyDescent="0.25">
      <c r="B979" s="6">
        <v>0.70422535211267601</v>
      </c>
    </row>
    <row r="980" spans="2:2" x14ac:dyDescent="0.25">
      <c r="B980" s="6">
        <v>5.46697038724374E-2</v>
      </c>
    </row>
    <row r="981" spans="2:2" x14ac:dyDescent="0.25">
      <c r="B981" s="6">
        <v>0.58745874587458702</v>
      </c>
    </row>
    <row r="982" spans="2:2" x14ac:dyDescent="0.25">
      <c r="B982" s="6">
        <v>0.41896024464831799</v>
      </c>
    </row>
    <row r="983" spans="2:2" x14ac:dyDescent="0.25">
      <c r="B983" s="6">
        <v>0.31638418079095998</v>
      </c>
    </row>
    <row r="984" spans="2:2" x14ac:dyDescent="0.25">
      <c r="B984" s="6">
        <v>0.43377483443708598</v>
      </c>
    </row>
    <row r="985" spans="2:2" x14ac:dyDescent="0.25">
      <c r="B985" s="6">
        <v>0.41666666666666702</v>
      </c>
    </row>
    <row r="986" spans="2:2" x14ac:dyDescent="0.25">
      <c r="B986" s="6">
        <v>0.32782369146005502</v>
      </c>
    </row>
    <row r="987" spans="2:2" x14ac:dyDescent="0.25">
      <c r="B987" s="6">
        <v>0.43514644351464399</v>
      </c>
    </row>
    <row r="988" spans="2:2" x14ac:dyDescent="0.25">
      <c r="B988" s="6">
        <v>0.38283062645011601</v>
      </c>
    </row>
    <row r="989" spans="2:2" x14ac:dyDescent="0.25">
      <c r="B989" s="6">
        <v>0.36896551724137899</v>
      </c>
    </row>
    <row r="990" spans="2:2" x14ac:dyDescent="0.25">
      <c r="B990" s="6">
        <v>0.69771528998242505</v>
      </c>
    </row>
    <row r="991" spans="2:2" x14ac:dyDescent="0.25">
      <c r="B991" s="6">
        <v>0.48328267477203601</v>
      </c>
    </row>
    <row r="992" spans="2:2" x14ac:dyDescent="0.25">
      <c r="B992" s="6">
        <v>0.698943661971831</v>
      </c>
    </row>
    <row r="993" spans="2:2" x14ac:dyDescent="0.25">
      <c r="B993" s="6">
        <v>0.387173396674584</v>
      </c>
    </row>
    <row r="994" spans="2:2" x14ac:dyDescent="0.25">
      <c r="B994" s="6">
        <v>0.47863247863247899</v>
      </c>
    </row>
    <row r="995" spans="2:2" x14ac:dyDescent="0.25">
      <c r="B995" s="6">
        <v>0.46985446985446999</v>
      </c>
    </row>
    <row r="996" spans="2:2" x14ac:dyDescent="0.25">
      <c r="B996" s="6">
        <v>0.371428571428571</v>
      </c>
    </row>
    <row r="997" spans="2:2" x14ac:dyDescent="0.25">
      <c r="B997" s="6">
        <v>0.36144578313253001</v>
      </c>
    </row>
    <row r="998" spans="2:2" x14ac:dyDescent="0.25">
      <c r="B998" s="6">
        <v>0.67077464788732399</v>
      </c>
    </row>
    <row r="999" spans="2:2" x14ac:dyDescent="0.25">
      <c r="B999" s="6">
        <v>0.405566600397614</v>
      </c>
    </row>
    <row r="1000" spans="2:2" x14ac:dyDescent="0.25">
      <c r="B1000" s="6">
        <v>0.45566502463054198</v>
      </c>
    </row>
    <row r="1001" spans="2:2" x14ac:dyDescent="0.25">
      <c r="B1001" s="6">
        <v>0.47609147609147601</v>
      </c>
    </row>
    <row r="1002" spans="2:2" x14ac:dyDescent="0.25">
      <c r="B1002" s="6">
        <v>0.35849056603773599</v>
      </c>
    </row>
    <row r="1003" spans="2:2" x14ac:dyDescent="0.25">
      <c r="B1003" s="6">
        <v>0.31073446327683601</v>
      </c>
    </row>
    <row r="1004" spans="2:2" x14ac:dyDescent="0.25">
      <c r="B1004" s="6">
        <v>0.405797101449275</v>
      </c>
    </row>
    <row r="1005" spans="2:2" x14ac:dyDescent="0.25">
      <c r="B1005" s="6">
        <v>0.46346153846153798</v>
      </c>
    </row>
    <row r="1006" spans="2:2" x14ac:dyDescent="0.25">
      <c r="B1006" s="6">
        <v>4.1666666666666699E-2</v>
      </c>
    </row>
    <row r="1007" spans="2:2" x14ac:dyDescent="0.25">
      <c r="B1007" s="6">
        <v>5.46697038724374E-2</v>
      </c>
    </row>
    <row r="1008" spans="2:2" x14ac:dyDescent="0.25">
      <c r="B1008" s="6">
        <v>0.75531914893617003</v>
      </c>
    </row>
    <row r="1009" spans="2:2" x14ac:dyDescent="0.25">
      <c r="B1009" s="6">
        <v>0.44061302681992298</v>
      </c>
    </row>
    <row r="1010" spans="2:2" x14ac:dyDescent="0.25">
      <c r="B1010" s="6">
        <v>0.23529411764705899</v>
      </c>
    </row>
    <row r="1011" spans="2:2" x14ac:dyDescent="0.25">
      <c r="B1011" s="6">
        <v>0.46305418719211799</v>
      </c>
    </row>
    <row r="1012" spans="2:2" x14ac:dyDescent="0.25">
      <c r="B1012" s="6">
        <v>0.28662420382165599</v>
      </c>
    </row>
    <row r="1013" spans="2:2" x14ac:dyDescent="0.25">
      <c r="B1013" s="6">
        <v>0.30094043887147298</v>
      </c>
    </row>
    <row r="1014" spans="2:2" x14ac:dyDescent="0.25">
      <c r="B1014" s="6">
        <v>0.41605839416058399</v>
      </c>
    </row>
    <row r="1015" spans="2:2" x14ac:dyDescent="0.25">
      <c r="B1015" s="6">
        <v>0.59109311740890702</v>
      </c>
    </row>
    <row r="1016" spans="2:2" x14ac:dyDescent="0.25">
      <c r="B1016" s="6">
        <v>0.52958876629889695</v>
      </c>
    </row>
    <row r="1017" spans="2:2" x14ac:dyDescent="0.25">
      <c r="B1017" s="6">
        <v>0.41689373297002702</v>
      </c>
    </row>
    <row r="1018" spans="2:2" x14ac:dyDescent="0.25">
      <c r="B1018" s="6">
        <v>0.13015873015873</v>
      </c>
    </row>
    <row r="1019" spans="2:2" x14ac:dyDescent="0.25">
      <c r="B1019" s="6">
        <v>0.27225130890052401</v>
      </c>
    </row>
    <row r="1020" spans="2:2" x14ac:dyDescent="0.25">
      <c r="B1020" s="6">
        <v>0.43324937027707799</v>
      </c>
    </row>
    <row r="1021" spans="2:2" x14ac:dyDescent="0.25">
      <c r="B1021" s="6">
        <v>0.296296296296296</v>
      </c>
    </row>
    <row r="1022" spans="2:2" x14ac:dyDescent="0.25">
      <c r="B1022" s="6">
        <v>0.24264705882352899</v>
      </c>
    </row>
    <row r="1023" spans="2:2" x14ac:dyDescent="0.25">
      <c r="B1023" s="6">
        <v>0.35025380710659898</v>
      </c>
    </row>
    <row r="1024" spans="2:2" x14ac:dyDescent="0.25">
      <c r="B1024" s="6">
        <v>0.2</v>
      </c>
    </row>
    <row r="1025" spans="2:2" x14ac:dyDescent="0.25">
      <c r="B1025" s="6">
        <v>0.388446215139442</v>
      </c>
    </row>
    <row r="1026" spans="2:2" x14ac:dyDescent="0.25">
      <c r="B1026" s="6">
        <v>0.50129198966408295</v>
      </c>
    </row>
    <row r="1027" spans="2:2" x14ac:dyDescent="0.25">
      <c r="B1027" s="6">
        <v>0.55072463768115898</v>
      </c>
    </row>
    <row r="1028" spans="2:2" x14ac:dyDescent="0.25">
      <c r="B1028" s="6">
        <v>0.38622754491018002</v>
      </c>
    </row>
    <row r="1029" spans="2:2" x14ac:dyDescent="0.25">
      <c r="B1029" s="6">
        <v>0.36802973977695203</v>
      </c>
    </row>
    <row r="1030" spans="2:2" x14ac:dyDescent="0.25">
      <c r="B1030" s="6">
        <v>0.41157556270096501</v>
      </c>
    </row>
    <row r="1031" spans="2:2" x14ac:dyDescent="0.25">
      <c r="B1031" s="6">
        <v>0.452755905511811</v>
      </c>
    </row>
    <row r="1032" spans="2:2" x14ac:dyDescent="0.25">
      <c r="B1032" s="6">
        <v>5.0561797752809001E-2</v>
      </c>
    </row>
    <row r="1033" spans="2:2" x14ac:dyDescent="0.25">
      <c r="B1033" s="6">
        <v>0.17073170731707299</v>
      </c>
    </row>
    <row r="1034" spans="2:2" x14ac:dyDescent="0.25">
      <c r="B1034" s="6">
        <v>0.37295081967213101</v>
      </c>
    </row>
    <row r="1035" spans="2:2" x14ac:dyDescent="0.25">
      <c r="B1035" s="6">
        <v>0.24637681159420299</v>
      </c>
    </row>
    <row r="1036" spans="2:2" x14ac:dyDescent="0.25">
      <c r="B1036" s="6">
        <v>0.217647058823529</v>
      </c>
    </row>
    <row r="1037" spans="2:2" x14ac:dyDescent="0.25">
      <c r="B1037" s="6">
        <v>0.253246753246753</v>
      </c>
    </row>
    <row r="1038" spans="2:2" x14ac:dyDescent="0.25">
      <c r="B1038" s="6">
        <v>0.33980582524271802</v>
      </c>
    </row>
    <row r="1039" spans="2:2" x14ac:dyDescent="0.25">
      <c r="B1039" s="6">
        <v>0.20694645441389301</v>
      </c>
    </row>
    <row r="1040" spans="2:2" x14ac:dyDescent="0.25">
      <c r="B1040" s="6">
        <v>0.222772277227723</v>
      </c>
    </row>
    <row r="1041" spans="2:2" x14ac:dyDescent="0.25">
      <c r="B1041" s="6">
        <v>0.68617021276595702</v>
      </c>
    </row>
    <row r="1042" spans="2:2" x14ac:dyDescent="0.25">
      <c r="B1042" s="6">
        <v>0.235849056603774</v>
      </c>
    </row>
    <row r="1043" spans="2:2" x14ac:dyDescent="0.25">
      <c r="B1043" s="6">
        <v>0.236641221374046</v>
      </c>
    </row>
    <row r="1044" spans="2:2" x14ac:dyDescent="0.25">
      <c r="B1044" s="6">
        <v>0.31638418079095998</v>
      </c>
    </row>
    <row r="1045" spans="2:2" x14ac:dyDescent="0.25">
      <c r="B1045" s="6">
        <v>0.47857142857142898</v>
      </c>
    </row>
    <row r="1046" spans="2:2" x14ac:dyDescent="0.25">
      <c r="B1046" s="6">
        <v>0.34051724137931</v>
      </c>
    </row>
    <row r="1047" spans="2:2" x14ac:dyDescent="0.25">
      <c r="B1047" s="6">
        <v>0.28089887640449401</v>
      </c>
    </row>
    <row r="1048" spans="2:2" x14ac:dyDescent="0.25">
      <c r="B1048" s="6">
        <v>0.25793650793650802</v>
      </c>
    </row>
    <row r="1049" spans="2:2" x14ac:dyDescent="0.25">
      <c r="B1049" s="6">
        <v>0.25</v>
      </c>
    </row>
    <row r="1050" spans="2:2" x14ac:dyDescent="0.25">
      <c r="B1050" s="6">
        <v>0.46607669616519198</v>
      </c>
    </row>
    <row r="1051" spans="2:2" x14ac:dyDescent="0.25">
      <c r="B1051" s="6">
        <v>0.31627906976744202</v>
      </c>
    </row>
    <row r="1052" spans="2:2" x14ac:dyDescent="0.25">
      <c r="B1052" s="6">
        <v>0.25939849624060202</v>
      </c>
    </row>
    <row r="1053" spans="2:2" x14ac:dyDescent="0.25">
      <c r="B1053" s="6">
        <v>0.32231404958677701</v>
      </c>
    </row>
    <row r="1054" spans="2:2" x14ac:dyDescent="0.25">
      <c r="B1054" s="6">
        <v>0.136507936507936</v>
      </c>
    </row>
    <row r="1055" spans="2:2" x14ac:dyDescent="0.25">
      <c r="B1055" s="6">
        <v>0.33121019108280297</v>
      </c>
    </row>
    <row r="1056" spans="2:2" x14ac:dyDescent="0.25">
      <c r="B1056" s="6">
        <v>0.35941320293398499</v>
      </c>
    </row>
    <row r="1057" spans="2:2" x14ac:dyDescent="0.25">
      <c r="B1057" s="6">
        <v>0.42995169082125601</v>
      </c>
    </row>
    <row r="1058" spans="2:2" x14ac:dyDescent="0.25">
      <c r="B1058" s="6">
        <v>0.38400000000000001</v>
      </c>
    </row>
    <row r="1059" spans="2:2" x14ac:dyDescent="0.25">
      <c r="B1059" s="6">
        <v>0.42391304347826098</v>
      </c>
    </row>
    <row r="1060" spans="2:2" x14ac:dyDescent="0.25">
      <c r="B1060" s="6">
        <v>0.27696793002915499</v>
      </c>
    </row>
    <row r="1061" spans="2:2" x14ac:dyDescent="0.25">
      <c r="B1061" s="6">
        <v>0.277264325323475</v>
      </c>
    </row>
    <row r="1062" spans="2:2" x14ac:dyDescent="0.25">
      <c r="B1062" s="6">
        <v>5.46697038724374E-2</v>
      </c>
    </row>
    <row r="1063" spans="2:2" x14ac:dyDescent="0.25">
      <c r="B1063" s="6">
        <v>0.30555555555555602</v>
      </c>
    </row>
    <row r="1064" spans="2:2" x14ac:dyDescent="0.25">
      <c r="B1064" s="6">
        <v>0.2265625</v>
      </c>
    </row>
    <row r="1065" spans="2:2" x14ac:dyDescent="0.25">
      <c r="B1065" s="6">
        <v>0.43188405797101398</v>
      </c>
    </row>
    <row r="1066" spans="2:2" x14ac:dyDescent="0.25">
      <c r="B1066" s="6">
        <v>0.69595782073813695</v>
      </c>
    </row>
    <row r="1067" spans="2:2" x14ac:dyDescent="0.25">
      <c r="B1067" s="6">
        <v>0.3</v>
      </c>
    </row>
    <row r="1068" spans="2:2" x14ac:dyDescent="0.25">
      <c r="B1068" s="6">
        <v>0.106741573033708</v>
      </c>
    </row>
    <row r="1069" spans="2:2" x14ac:dyDescent="0.25">
      <c r="B1069" s="6">
        <v>0.168627450980392</v>
      </c>
    </row>
    <row r="1070" spans="2:2" x14ac:dyDescent="0.25">
      <c r="B1070" s="6">
        <v>0.40400000000000003</v>
      </c>
    </row>
    <row r="1071" spans="2:2" x14ac:dyDescent="0.25">
      <c r="B1071" s="6">
        <v>0.35</v>
      </c>
    </row>
    <row r="1072" spans="2:2" x14ac:dyDescent="0.25">
      <c r="B1072" s="6">
        <v>0.58032786885245902</v>
      </c>
    </row>
    <row r="1073" spans="2:2" x14ac:dyDescent="0.25">
      <c r="B1073" s="6">
        <v>0.75833333333333297</v>
      </c>
    </row>
    <row r="1074" spans="2:2" x14ac:dyDescent="0.25">
      <c r="B1074" s="6">
        <v>9.5505617977528101E-2</v>
      </c>
    </row>
    <row r="1075" spans="2:2" x14ac:dyDescent="0.25">
      <c r="B1075" s="6">
        <v>0.24406779661017</v>
      </c>
    </row>
    <row r="1076" spans="2:2" x14ac:dyDescent="0.25">
      <c r="B1076" s="6">
        <v>0.140625</v>
      </c>
    </row>
    <row r="1077" spans="2:2" x14ac:dyDescent="0.25">
      <c r="B1077" s="6">
        <v>0.39743589743589702</v>
      </c>
    </row>
    <row r="1078" spans="2:2" x14ac:dyDescent="0.25">
      <c r="B1078" s="6">
        <v>0.18947368421052599</v>
      </c>
    </row>
    <row r="1079" spans="2:2" x14ac:dyDescent="0.25">
      <c r="B1079" s="6">
        <v>0.291338582677165</v>
      </c>
    </row>
    <row r="1080" spans="2:2" x14ac:dyDescent="0.25">
      <c r="B1080" s="6">
        <v>0.38582677165354301</v>
      </c>
    </row>
    <row r="1081" spans="2:2" x14ac:dyDescent="0.25">
      <c r="B1081" s="6">
        <v>0.43961352657004799</v>
      </c>
    </row>
    <row r="1082" spans="2:2" x14ac:dyDescent="0.25">
      <c r="B1082" s="6">
        <v>0.76315789473684204</v>
      </c>
    </row>
    <row r="1083" spans="2:2" x14ac:dyDescent="0.25">
      <c r="B1083" s="6">
        <v>0.41499999999999998</v>
      </c>
    </row>
    <row r="1084" spans="2:2" x14ac:dyDescent="0.25">
      <c r="B1084" s="6">
        <v>0.4</v>
      </c>
    </row>
    <row r="1085" spans="2:2" x14ac:dyDescent="0.25">
      <c r="B1085" s="6">
        <v>0.30625000000000002</v>
      </c>
    </row>
    <row r="1086" spans="2:2" x14ac:dyDescent="0.25">
      <c r="B1086" s="6">
        <v>0.34727272727272701</v>
      </c>
    </row>
    <row r="1087" spans="2:2" x14ac:dyDescent="0.25">
      <c r="B1087" s="6">
        <v>0.38812785388127902</v>
      </c>
    </row>
    <row r="1088" spans="2:2" x14ac:dyDescent="0.25">
      <c r="B1088" s="6">
        <v>0.44230769230769201</v>
      </c>
    </row>
    <row r="1089" spans="2:2" x14ac:dyDescent="0.25">
      <c r="B1089" s="6">
        <v>0.47794117647058798</v>
      </c>
    </row>
    <row r="1090" spans="2:2" x14ac:dyDescent="0.25">
      <c r="B1090" s="6">
        <v>0.322033898305085</v>
      </c>
    </row>
    <row r="1091" spans="2:2" x14ac:dyDescent="0.25">
      <c r="B1091" s="6">
        <v>0.19714285714285701</v>
      </c>
    </row>
    <row r="1092" spans="2:2" x14ac:dyDescent="0.25">
      <c r="B1092" s="6">
        <v>0.22222222222222199</v>
      </c>
    </row>
    <row r="1093" spans="2:2" x14ac:dyDescent="0.25">
      <c r="B1093" s="6">
        <v>0.40617577197149601</v>
      </c>
    </row>
    <row r="1094" spans="2:2" x14ac:dyDescent="0.25">
      <c r="B1094" s="6">
        <v>0.35326086956521702</v>
      </c>
    </row>
    <row r="1095" spans="2:2" x14ac:dyDescent="0.25">
      <c r="B1095" s="6">
        <v>0.47193347193347202</v>
      </c>
    </row>
    <row r="1096" spans="2:2" x14ac:dyDescent="0.25">
      <c r="B1096" s="6">
        <v>0.5</v>
      </c>
    </row>
    <row r="1097" spans="2:2" x14ac:dyDescent="0.25">
      <c r="B1097" s="6">
        <v>0.32692307692307698</v>
      </c>
    </row>
    <row r="1098" spans="2:2" x14ac:dyDescent="0.25">
      <c r="B1098" s="6">
        <v>0.34935897435897401</v>
      </c>
    </row>
    <row r="1099" spans="2:2" x14ac:dyDescent="0.25">
      <c r="B1099" s="6">
        <v>0.20192307692307701</v>
      </c>
    </row>
    <row r="1100" spans="2:2" x14ac:dyDescent="0.25">
      <c r="B1100" s="6">
        <v>0.21276595744680901</v>
      </c>
    </row>
    <row r="1101" spans="2:2" x14ac:dyDescent="0.25">
      <c r="B1101" s="6">
        <v>0.31496062992126</v>
      </c>
    </row>
    <row r="1102" spans="2:2" x14ac:dyDescent="0.25">
      <c r="B1102" s="6">
        <v>0.8</v>
      </c>
    </row>
    <row r="1103" spans="2:2" x14ac:dyDescent="0.25">
      <c r="B1103" s="6">
        <v>0.322033898305085</v>
      </c>
    </row>
    <row r="1104" spans="2:2" x14ac:dyDescent="0.25">
      <c r="B1104" s="6">
        <v>0.282608695652174</v>
      </c>
    </row>
    <row r="1105" spans="2:2" x14ac:dyDescent="0.25">
      <c r="B1105" s="6">
        <v>0.27224199288256201</v>
      </c>
    </row>
    <row r="1106" spans="2:2" x14ac:dyDescent="0.25">
      <c r="B1106" s="6">
        <v>5.46697038724374E-2</v>
      </c>
    </row>
    <row r="1107" spans="2:2" x14ac:dyDescent="0.25">
      <c r="B1107" s="6">
        <v>0.42408376963350802</v>
      </c>
    </row>
    <row r="1108" spans="2:2" x14ac:dyDescent="0.25">
      <c r="B1108" s="6">
        <v>0.31223628691983102</v>
      </c>
    </row>
    <row r="1109" spans="2:2" x14ac:dyDescent="0.25">
      <c r="B1109" s="6">
        <v>0.2</v>
      </c>
    </row>
    <row r="1110" spans="2:2" x14ac:dyDescent="0.25">
      <c r="B1110" s="6">
        <v>6.1728395061728399E-2</v>
      </c>
    </row>
    <row r="1111" spans="2:2" x14ac:dyDescent="0.25">
      <c r="B1111" s="6">
        <v>0.29292929292929298</v>
      </c>
    </row>
    <row r="1112" spans="2:2" x14ac:dyDescent="0.25">
      <c r="B1112" s="6">
        <v>0.23878437047756901</v>
      </c>
    </row>
    <row r="1113" spans="2:2" x14ac:dyDescent="0.25">
      <c r="B1113" s="6">
        <v>0.420654911838791</v>
      </c>
    </row>
    <row r="1114" spans="2:2" x14ac:dyDescent="0.25">
      <c r="B1114" s="6">
        <v>0.43225806451612903</v>
      </c>
    </row>
    <row r="1115" spans="2:2" x14ac:dyDescent="0.25">
      <c r="B1115" s="6">
        <v>0.39520958083832303</v>
      </c>
    </row>
    <row r="1116" spans="2:2" x14ac:dyDescent="0.25">
      <c r="B1116" s="6">
        <v>0.426086956521739</v>
      </c>
    </row>
    <row r="1117" spans="2:2" x14ac:dyDescent="0.25">
      <c r="B1117" s="6">
        <v>0.42151162790697699</v>
      </c>
    </row>
    <row r="1118" spans="2:2" x14ac:dyDescent="0.25">
      <c r="B1118" s="6">
        <v>0.31638418079095998</v>
      </c>
    </row>
    <row r="1119" spans="2:2" x14ac:dyDescent="0.25">
      <c r="B1119" s="6">
        <v>0.291139240506329</v>
      </c>
    </row>
    <row r="1120" spans="2:2" x14ac:dyDescent="0.25">
      <c r="B1120" s="6">
        <v>0.34624145785876997</v>
      </c>
    </row>
    <row r="1121" spans="2:2" x14ac:dyDescent="0.25">
      <c r="B1121" s="6">
        <v>0.28476821192052998</v>
      </c>
    </row>
    <row r="1122" spans="2:2" x14ac:dyDescent="0.25">
      <c r="B1122" s="6">
        <v>0.26724137931034497</v>
      </c>
    </row>
    <row r="1123" spans="2:2" x14ac:dyDescent="0.25">
      <c r="B1123" s="6">
        <v>0.71428571428571397</v>
      </c>
    </row>
    <row r="1124" spans="2:2" x14ac:dyDescent="0.25">
      <c r="B1124" s="6">
        <v>0.36753731343283602</v>
      </c>
    </row>
    <row r="1125" spans="2:2" x14ac:dyDescent="0.25">
      <c r="B1125" s="6">
        <v>0.41923076923076902</v>
      </c>
    </row>
    <row r="1126" spans="2:2" x14ac:dyDescent="0.25">
      <c r="B1126" s="6">
        <v>0.40769230769230802</v>
      </c>
    </row>
    <row r="1127" spans="2:2" x14ac:dyDescent="0.25">
      <c r="B1127" s="6">
        <v>0.21562952243125899</v>
      </c>
    </row>
    <row r="1128" spans="2:2" x14ac:dyDescent="0.25">
      <c r="B1128" s="6">
        <v>0.36660268714011501</v>
      </c>
    </row>
    <row r="1129" spans="2:2" x14ac:dyDescent="0.25">
      <c r="B1129" s="6">
        <v>0.312925170068027</v>
      </c>
    </row>
    <row r="1130" spans="2:2" x14ac:dyDescent="0.25">
      <c r="B1130" s="6">
        <v>0.50131926121371995</v>
      </c>
    </row>
    <row r="1131" spans="2:2" x14ac:dyDescent="0.25">
      <c r="B1131" s="6">
        <v>0.26724137931034497</v>
      </c>
    </row>
    <row r="1132" spans="2:2" x14ac:dyDescent="0.25">
      <c r="B1132" s="6">
        <v>0.40647482014388497</v>
      </c>
    </row>
    <row r="1133" spans="2:2" x14ac:dyDescent="0.25">
      <c r="B1133" s="6">
        <v>0.46253229974160198</v>
      </c>
    </row>
    <row r="1134" spans="2:2" x14ac:dyDescent="0.25">
      <c r="B1134" s="6">
        <v>0.61919504643962897</v>
      </c>
    </row>
    <row r="1135" spans="2:2" x14ac:dyDescent="0.25">
      <c r="B1135" s="6">
        <v>0.19811320754716999</v>
      </c>
    </row>
    <row r="1136" spans="2:2" x14ac:dyDescent="0.25">
      <c r="B1136" s="6">
        <v>0.41818181818181799</v>
      </c>
    </row>
    <row r="1137" spans="2:2" x14ac:dyDescent="0.25">
      <c r="B1137" s="6">
        <v>0.47783251231527102</v>
      </c>
    </row>
    <row r="1138" spans="2:2" x14ac:dyDescent="0.25">
      <c r="B1138" s="6">
        <v>0.23299565846599099</v>
      </c>
    </row>
    <row r="1139" spans="2:2" x14ac:dyDescent="0.25">
      <c r="B1139" s="6">
        <v>0.38565891472868202</v>
      </c>
    </row>
    <row r="1140" spans="2:2" x14ac:dyDescent="0.25">
      <c r="B1140" s="6">
        <v>0.56233421750663104</v>
      </c>
    </row>
    <row r="1141" spans="2:2" x14ac:dyDescent="0.25">
      <c r="B1141" s="6">
        <v>0.29292929292929298</v>
      </c>
    </row>
    <row r="1142" spans="2:2" x14ac:dyDescent="0.25">
      <c r="B1142" s="6">
        <v>0.371428571428571</v>
      </c>
    </row>
    <row r="1143" spans="2:2" x14ac:dyDescent="0.25">
      <c r="B1143" s="6">
        <v>0.29047619047619</v>
      </c>
    </row>
    <row r="1144" spans="2:2" x14ac:dyDescent="0.25">
      <c r="B1144" s="6">
        <v>0.36170212765957399</v>
      </c>
    </row>
    <row r="1145" spans="2:2" x14ac:dyDescent="0.25">
      <c r="B1145" s="6">
        <v>0.41567695961995199</v>
      </c>
    </row>
    <row r="1146" spans="2:2" x14ac:dyDescent="0.25">
      <c r="B1146" s="6">
        <v>0.41749999999999998</v>
      </c>
    </row>
    <row r="1147" spans="2:2" x14ac:dyDescent="0.25">
      <c r="B1147" s="6">
        <v>6.1728395061728399E-2</v>
      </c>
    </row>
    <row r="1148" spans="2:2" x14ac:dyDescent="0.25">
      <c r="B1148" s="6">
        <v>0.36842105263157898</v>
      </c>
    </row>
    <row r="1149" spans="2:2" x14ac:dyDescent="0.25">
      <c r="B1149" s="6">
        <v>0.39895013123359602</v>
      </c>
    </row>
    <row r="1150" spans="2:2" x14ac:dyDescent="0.25">
      <c r="B1150" s="6">
        <v>0.20405209840810401</v>
      </c>
    </row>
    <row r="1151" spans="2:2" x14ac:dyDescent="0.25">
      <c r="B1151" s="6">
        <v>0.36428571428571399</v>
      </c>
    </row>
    <row r="1152" spans="2:2" x14ac:dyDescent="0.25">
      <c r="B1152" s="6">
        <v>0.38372093023255799</v>
      </c>
    </row>
    <row r="1153" spans="2:2" x14ac:dyDescent="0.25">
      <c r="B1153" s="6">
        <v>0.161007667031763</v>
      </c>
    </row>
    <row r="1154" spans="2:2" x14ac:dyDescent="0.25">
      <c r="B1154" s="6">
        <v>0.384196185286104</v>
      </c>
    </row>
    <row r="1155" spans="2:2" x14ac:dyDescent="0.25">
      <c r="B1155" s="6">
        <v>0.141304347826087</v>
      </c>
    </row>
    <row r="1156" spans="2:2" x14ac:dyDescent="0.25">
      <c r="B1156" s="6">
        <v>0.31210191082802502</v>
      </c>
    </row>
    <row r="1157" spans="2:2" x14ac:dyDescent="0.25">
      <c r="B1157" s="6">
        <v>0.32280701754385999</v>
      </c>
    </row>
    <row r="1158" spans="2:2" x14ac:dyDescent="0.25">
      <c r="B1158" s="6">
        <v>0.343629343629344</v>
      </c>
    </row>
    <row r="1159" spans="2:2" x14ac:dyDescent="0.25">
      <c r="B1159" s="6">
        <v>0.40160642570281102</v>
      </c>
    </row>
    <row r="1160" spans="2:2" x14ac:dyDescent="0.25">
      <c r="B1160" s="6">
        <v>0.51121076233183904</v>
      </c>
    </row>
    <row r="1161" spans="2:2" x14ac:dyDescent="0.25">
      <c r="B1161" s="6">
        <v>0.29234338747099797</v>
      </c>
    </row>
    <row r="1162" spans="2:2" x14ac:dyDescent="0.25">
      <c r="B1162" s="6">
        <v>0.41298701298701301</v>
      </c>
    </row>
    <row r="1163" spans="2:2" x14ac:dyDescent="0.25">
      <c r="B1163" s="6">
        <v>0.17647058823529399</v>
      </c>
    </row>
    <row r="1164" spans="2:2" x14ac:dyDescent="0.25">
      <c r="B1164" s="6">
        <v>0.33187772925764197</v>
      </c>
    </row>
    <row r="1165" spans="2:2" x14ac:dyDescent="0.25">
      <c r="B1165" s="6">
        <v>0.40528634361233501</v>
      </c>
    </row>
    <row r="1166" spans="2:2" x14ac:dyDescent="0.25">
      <c r="B1166" s="6">
        <v>0.41221374045801501</v>
      </c>
    </row>
    <row r="1167" spans="2:2" x14ac:dyDescent="0.25">
      <c r="B1167" s="6">
        <v>0.49145299145299098</v>
      </c>
    </row>
    <row r="1168" spans="2:2" x14ac:dyDescent="0.25">
      <c r="B1168" s="6">
        <v>0.38812785388127902</v>
      </c>
    </row>
    <row r="1169" spans="2:2" x14ac:dyDescent="0.25">
      <c r="B1169" s="6">
        <v>0.247833622183709</v>
      </c>
    </row>
    <row r="1170" spans="2:2" x14ac:dyDescent="0.25">
      <c r="B1170" s="6">
        <v>0.322033898305085</v>
      </c>
    </row>
    <row r="1171" spans="2:2" x14ac:dyDescent="0.25">
      <c r="B1171" s="6">
        <v>0.37202380952380998</v>
      </c>
    </row>
    <row r="1172" spans="2:2" x14ac:dyDescent="0.25">
      <c r="B1172" s="6">
        <v>0.33571428571428602</v>
      </c>
    </row>
    <row r="1173" spans="2:2" x14ac:dyDescent="0.25">
      <c r="B1173" s="6">
        <v>0.469879518072289</v>
      </c>
    </row>
    <row r="1174" spans="2:2" x14ac:dyDescent="0.25">
      <c r="B1174" s="6">
        <v>0.22540983606557399</v>
      </c>
    </row>
    <row r="1175" spans="2:2" x14ac:dyDescent="0.25">
      <c r="B1175" s="6">
        <v>1.6666666666666701E-2</v>
      </c>
    </row>
    <row r="1176" spans="2:2" x14ac:dyDescent="0.25">
      <c r="B1176" s="6">
        <v>0.44776119402985098</v>
      </c>
    </row>
    <row r="1177" spans="2:2" x14ac:dyDescent="0.25">
      <c r="B1177" s="6">
        <v>0.4</v>
      </c>
    </row>
    <row r="1178" spans="2:2" x14ac:dyDescent="0.25">
      <c r="B1178" s="6">
        <v>0.48809523809523803</v>
      </c>
    </row>
    <row r="1179" spans="2:2" x14ac:dyDescent="0.25">
      <c r="B1179" s="6">
        <v>0.14285714285714299</v>
      </c>
    </row>
    <row r="1180" spans="2:2" x14ac:dyDescent="0.25">
      <c r="B1180" s="6">
        <v>0.39832869080779898</v>
      </c>
    </row>
    <row r="1181" spans="2:2" x14ac:dyDescent="0.25">
      <c r="B1181" s="6">
        <v>0.29305135951661598</v>
      </c>
    </row>
    <row r="1182" spans="2:2" x14ac:dyDescent="0.25">
      <c r="B1182" s="6">
        <v>0.28343949044585998</v>
      </c>
    </row>
    <row r="1183" spans="2:2" x14ac:dyDescent="0.25">
      <c r="B1183" s="6">
        <v>0.46153846153846201</v>
      </c>
    </row>
    <row r="1184" spans="2:2" x14ac:dyDescent="0.25">
      <c r="B1184" s="6">
        <v>0.35542168674698799</v>
      </c>
    </row>
    <row r="1185" spans="2:2" x14ac:dyDescent="0.25">
      <c r="B1185" s="6">
        <v>0.32467532467532501</v>
      </c>
    </row>
    <row r="1186" spans="2:2" x14ac:dyDescent="0.25">
      <c r="B1186" s="6">
        <v>1.1764705882352899E-2</v>
      </c>
    </row>
    <row r="1187" spans="2:2" x14ac:dyDescent="0.25">
      <c r="B1187" s="6">
        <v>0.17647058823529399</v>
      </c>
    </row>
    <row r="1188" spans="2:2" x14ac:dyDescent="0.25">
      <c r="B1188" s="6">
        <v>0.278215223097113</v>
      </c>
    </row>
    <row r="1189" spans="2:2" x14ac:dyDescent="0.25">
      <c r="B1189" s="6">
        <v>0.69747899159663895</v>
      </c>
    </row>
    <row r="1190" spans="2:2" x14ac:dyDescent="0.25">
      <c r="B1190" s="6">
        <v>0.452554744525547</v>
      </c>
    </row>
    <row r="1191" spans="2:2" x14ac:dyDescent="0.25">
      <c r="B1191" s="6">
        <v>5.46697038724374E-2</v>
      </c>
    </row>
    <row r="1192" spans="2:2" x14ac:dyDescent="0.25">
      <c r="B1192" s="6">
        <v>0.41038961038961003</v>
      </c>
    </row>
    <row r="1193" spans="2:2" x14ac:dyDescent="0.25">
      <c r="B1193" s="6">
        <v>0.29946524064171098</v>
      </c>
    </row>
    <row r="1194" spans="2:2" x14ac:dyDescent="0.25">
      <c r="B1194" s="6">
        <v>0.42610837438423599</v>
      </c>
    </row>
    <row r="1195" spans="2:2" x14ac:dyDescent="0.25">
      <c r="B1195" s="6">
        <v>0.28999999999999998</v>
      </c>
    </row>
    <row r="1196" spans="2:2" x14ac:dyDescent="0.25">
      <c r="B1196" s="6">
        <v>3.7037037037037E-2</v>
      </c>
    </row>
    <row r="1197" spans="2:2" x14ac:dyDescent="0.25">
      <c r="B1197" s="6">
        <v>0.22131147540983601</v>
      </c>
    </row>
    <row r="1198" spans="2:2" x14ac:dyDescent="0.25">
      <c r="B1198" s="6">
        <v>0.40996168582375497</v>
      </c>
    </row>
    <row r="1199" spans="2:2" x14ac:dyDescent="0.25">
      <c r="B1199" s="6">
        <v>5.46697038724374E-2</v>
      </c>
    </row>
    <row r="1200" spans="2:2" x14ac:dyDescent="0.25">
      <c r="B1200" s="6">
        <v>0.45427728613569301</v>
      </c>
    </row>
    <row r="1201" spans="2:2" x14ac:dyDescent="0.25">
      <c r="B1201" s="6">
        <v>0.28155339805825202</v>
      </c>
    </row>
    <row r="1202" spans="2:2" x14ac:dyDescent="0.25">
      <c r="B1202" s="6">
        <v>0.25984251968503902</v>
      </c>
    </row>
    <row r="1203" spans="2:2" x14ac:dyDescent="0.25">
      <c r="B1203" s="6">
        <v>0.168115942028985</v>
      </c>
    </row>
    <row r="1204" spans="2:2" x14ac:dyDescent="0.25">
      <c r="B1204" s="6">
        <v>0.31660899653979202</v>
      </c>
    </row>
    <row r="1205" spans="2:2" x14ac:dyDescent="0.25">
      <c r="B1205" s="6">
        <v>0.69420035149384896</v>
      </c>
    </row>
    <row r="1206" spans="2:2" x14ac:dyDescent="0.25">
      <c r="B1206" s="6">
        <v>0.31443298969072198</v>
      </c>
    </row>
    <row r="1207" spans="2:2" x14ac:dyDescent="0.25">
      <c r="B1207" s="6">
        <v>0.31443298969072198</v>
      </c>
    </row>
    <row r="1208" spans="2:2" x14ac:dyDescent="0.25">
      <c r="B1208" s="6">
        <v>0.37195121951219501</v>
      </c>
    </row>
    <row r="1209" spans="2:2" x14ac:dyDescent="0.25">
      <c r="B1209" s="6">
        <v>0.375</v>
      </c>
    </row>
    <row r="1210" spans="2:2" x14ac:dyDescent="0.25">
      <c r="B1210" s="6">
        <v>0.48955223880596999</v>
      </c>
    </row>
    <row r="1211" spans="2:2" x14ac:dyDescent="0.25">
      <c r="B1211" s="6">
        <v>0.169014084507042</v>
      </c>
    </row>
    <row r="1212" spans="2:2" x14ac:dyDescent="0.25">
      <c r="B1212" s="6">
        <v>0.84269662921348298</v>
      </c>
    </row>
    <row r="1213" spans="2:2" x14ac:dyDescent="0.25">
      <c r="B1213" s="6">
        <v>0.24784482758620699</v>
      </c>
    </row>
    <row r="1214" spans="2:2" x14ac:dyDescent="0.25">
      <c r="B1214" s="6">
        <v>0.14285714285714299</v>
      </c>
    </row>
    <row r="1215" spans="2:2" x14ac:dyDescent="0.25">
      <c r="B1215" s="6">
        <v>0.34523809523809501</v>
      </c>
    </row>
    <row r="1216" spans="2:2" x14ac:dyDescent="0.25">
      <c r="B1216" s="6">
        <v>0.22131147540983601</v>
      </c>
    </row>
    <row r="1217" spans="2:2" x14ac:dyDescent="0.25">
      <c r="B1217" s="6">
        <v>0.47641509433962298</v>
      </c>
    </row>
    <row r="1218" spans="2:2" x14ac:dyDescent="0.25">
      <c r="B1218" s="6">
        <v>0.421828908554572</v>
      </c>
    </row>
    <row r="1219" spans="2:2" x14ac:dyDescent="0.25">
      <c r="B1219" s="6">
        <v>0.34732824427480902</v>
      </c>
    </row>
    <row r="1220" spans="2:2" x14ac:dyDescent="0.25">
      <c r="B1220" s="6">
        <v>0.47703180212014101</v>
      </c>
    </row>
    <row r="1221" spans="2:2" x14ac:dyDescent="0.25">
      <c r="B1221" s="6">
        <v>0.38987341772151901</v>
      </c>
    </row>
    <row r="1222" spans="2:2" x14ac:dyDescent="0.25">
      <c r="B1222" s="6">
        <v>0.46985446985446999</v>
      </c>
    </row>
    <row r="1223" spans="2:2" x14ac:dyDescent="0.25">
      <c r="B1223" s="6">
        <v>0.26956521739130401</v>
      </c>
    </row>
    <row r="1224" spans="2:2" x14ac:dyDescent="0.25">
      <c r="B1224" s="6">
        <v>0.24637681159420299</v>
      </c>
    </row>
    <row r="1225" spans="2:2" x14ac:dyDescent="0.25">
      <c r="B1225" s="6">
        <v>0.41284403669724801</v>
      </c>
    </row>
    <row r="1226" spans="2:2" x14ac:dyDescent="0.25">
      <c r="B1226" s="6">
        <v>7.3170731707317097E-2</v>
      </c>
    </row>
    <row r="1227" spans="2:2" x14ac:dyDescent="0.25">
      <c r="B1227" s="6">
        <v>0.217647058823529</v>
      </c>
    </row>
    <row r="1228" spans="2:2" x14ac:dyDescent="0.25">
      <c r="B1228" s="6">
        <v>0.44820717131474103</v>
      </c>
    </row>
    <row r="1229" spans="2:2" x14ac:dyDescent="0.25">
      <c r="B1229" s="6">
        <v>0.30434782608695699</v>
      </c>
    </row>
    <row r="1230" spans="2:2" x14ac:dyDescent="0.25">
      <c r="B1230" s="6">
        <v>0.15972222222222199</v>
      </c>
    </row>
    <row r="1231" spans="2:2" x14ac:dyDescent="0.25">
      <c r="B1231" s="6">
        <v>0.19678714859437799</v>
      </c>
    </row>
    <row r="1232" spans="2:2" x14ac:dyDescent="0.25">
      <c r="B1232" s="6">
        <v>0.55153203342618395</v>
      </c>
    </row>
    <row r="1233" spans="2:2" x14ac:dyDescent="0.25">
      <c r="B1233" s="6">
        <v>0.366336633663366</v>
      </c>
    </row>
    <row r="1234" spans="2:2" x14ac:dyDescent="0.25">
      <c r="B1234" s="6">
        <v>0.27335640138408301</v>
      </c>
    </row>
    <row r="1235" spans="2:2" x14ac:dyDescent="0.25">
      <c r="B1235" s="6">
        <v>0.33433734939759002</v>
      </c>
    </row>
    <row r="1236" spans="2:2" x14ac:dyDescent="0.25">
      <c r="B1236" s="6">
        <v>5.46697038724374E-2</v>
      </c>
    </row>
    <row r="1237" spans="2:2" x14ac:dyDescent="0.25">
      <c r="B1237" s="6">
        <v>0.24812030075187999</v>
      </c>
    </row>
    <row r="1238" spans="2:2" x14ac:dyDescent="0.25">
      <c r="B1238" s="6">
        <v>0.731578947368421</v>
      </c>
    </row>
    <row r="1239" spans="2:2" x14ac:dyDescent="0.25">
      <c r="B1239" s="6">
        <v>0.41</v>
      </c>
    </row>
    <row r="1240" spans="2:2" x14ac:dyDescent="0.25">
      <c r="B1240" s="6">
        <v>0.33333333333333298</v>
      </c>
    </row>
    <row r="1241" spans="2:2" x14ac:dyDescent="0.25">
      <c r="B1241" s="6">
        <v>0.36293436293436299</v>
      </c>
    </row>
    <row r="1242" spans="2:2" x14ac:dyDescent="0.25">
      <c r="B1242" s="6">
        <v>0.41796875</v>
      </c>
    </row>
    <row r="1243" spans="2:2" x14ac:dyDescent="0.25">
      <c r="B1243" s="6">
        <v>0.46634615384615402</v>
      </c>
    </row>
    <row r="1244" spans="2:2" x14ac:dyDescent="0.25">
      <c r="B1244" s="6">
        <v>0.28266666666666701</v>
      </c>
    </row>
    <row r="1245" spans="2:2" x14ac:dyDescent="0.25">
      <c r="B1245" s="6">
        <v>0.33333333333333298</v>
      </c>
    </row>
    <row r="1246" spans="2:2" x14ac:dyDescent="0.25">
      <c r="B1246" s="6">
        <v>0.22540983606557399</v>
      </c>
    </row>
    <row r="1247" spans="2:2" x14ac:dyDescent="0.25">
      <c r="B1247" s="6">
        <v>0.21505376344086</v>
      </c>
    </row>
    <row r="1248" spans="2:2" x14ac:dyDescent="0.25">
      <c r="B1248" s="6">
        <v>0.64880952380952395</v>
      </c>
    </row>
    <row r="1249" spans="2:2" x14ac:dyDescent="0.25">
      <c r="B1249" s="6">
        <v>0.32731376975169302</v>
      </c>
    </row>
    <row r="1250" spans="2:2" x14ac:dyDescent="0.25">
      <c r="B1250" s="6">
        <v>0.44521739130434801</v>
      </c>
    </row>
    <row r="1251" spans="2:2" x14ac:dyDescent="0.25">
      <c r="B1251" s="6">
        <v>0.42192691029900298</v>
      </c>
    </row>
    <row r="1252" spans="2:2" x14ac:dyDescent="0.25">
      <c r="B1252" s="6">
        <v>0.45722713864306802</v>
      </c>
    </row>
    <row r="1253" spans="2:2" x14ac:dyDescent="0.25">
      <c r="B1253" s="6">
        <v>0.33858267716535401</v>
      </c>
    </row>
    <row r="1254" spans="2:2" x14ac:dyDescent="0.25">
      <c r="B1254" s="6">
        <v>0.44827586206896602</v>
      </c>
    </row>
    <row r="1255" spans="2:2" x14ac:dyDescent="0.25">
      <c r="B1255" s="6">
        <v>0.29746835443038</v>
      </c>
    </row>
    <row r="1256" spans="2:2" x14ac:dyDescent="0.25">
      <c r="B1256" s="6">
        <v>0.34727272727272701</v>
      </c>
    </row>
    <row r="1257" spans="2:2" x14ac:dyDescent="0.25">
      <c r="B1257" s="6">
        <v>0.41689373297002702</v>
      </c>
    </row>
    <row r="1258" spans="2:2" x14ac:dyDescent="0.25">
      <c r="B1258" s="6">
        <v>0.344173441734417</v>
      </c>
    </row>
    <row r="1259" spans="2:2" x14ac:dyDescent="0.25">
      <c r="B1259" s="6">
        <v>0.41880341880341898</v>
      </c>
    </row>
    <row r="1260" spans="2:2" x14ac:dyDescent="0.25">
      <c r="B1260" s="6">
        <v>0.32748538011695899</v>
      </c>
    </row>
    <row r="1261" spans="2:2" x14ac:dyDescent="0.25">
      <c r="B1261" s="6">
        <v>0.385844748858447</v>
      </c>
    </row>
    <row r="1262" spans="2:2" x14ac:dyDescent="0.25">
      <c r="B1262" s="6">
        <v>0.164556962025316</v>
      </c>
    </row>
    <row r="1263" spans="2:2" x14ac:dyDescent="0.25">
      <c r="B1263" s="6">
        <v>0.28373702422145303</v>
      </c>
    </row>
    <row r="1264" spans="2:2" x14ac:dyDescent="0.25">
      <c r="B1264" s="6">
        <v>0.29411764705882398</v>
      </c>
    </row>
    <row r="1265" spans="2:2" x14ac:dyDescent="0.25">
      <c r="B1265" s="6">
        <v>0.36486486486486502</v>
      </c>
    </row>
    <row r="1266" spans="2:2" x14ac:dyDescent="0.25">
      <c r="B1266" s="6">
        <v>0.45161290322580599</v>
      </c>
    </row>
    <row r="1267" spans="2:2" x14ac:dyDescent="0.25">
      <c r="B1267" s="6">
        <v>0.30538922155688603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B1267"/>
  <sheetViews>
    <sheetView topLeftCell="A1246" workbookViewId="0">
      <selection activeCell="B2" sqref="B2:B1267"/>
    </sheetView>
  </sheetViews>
  <sheetFormatPr defaultRowHeight="15" x14ac:dyDescent="0.25"/>
  <cols>
    <col min="1" max="16384" width="9.140625" style="6"/>
  </cols>
  <sheetData>
    <row r="2" spans="2:2" x14ac:dyDescent="0.25">
      <c r="B2" s="6">
        <f>'R.3.1'!G2</f>
        <v>0.43376623376623402</v>
      </c>
    </row>
    <row r="3" spans="2:2" x14ac:dyDescent="0.25">
      <c r="B3" s="6">
        <f>'R.3.1'!G3</f>
        <v>0.33823529411764702</v>
      </c>
    </row>
    <row r="4" spans="2:2" x14ac:dyDescent="0.25">
      <c r="B4" s="6">
        <f>'R.3.1'!G4</f>
        <v>0.48880597014925398</v>
      </c>
    </row>
    <row r="5" spans="2:2" x14ac:dyDescent="0.25">
      <c r="B5" s="6">
        <f>'R.3.1'!G5</f>
        <v>0.54</v>
      </c>
    </row>
    <row r="6" spans="2:2" x14ac:dyDescent="0.25">
      <c r="B6" s="6">
        <f>'R.3.1'!G6</f>
        <v>0.36391437308868502</v>
      </c>
    </row>
    <row r="7" spans="2:2" x14ac:dyDescent="0.25">
      <c r="B7" s="6">
        <f>'R.3.1'!G7</f>
        <v>0.29437229437229401</v>
      </c>
    </row>
    <row r="8" spans="2:2" x14ac:dyDescent="0.25">
      <c r="B8" s="6">
        <f>'R.3.1'!G8</f>
        <v>0.38031914893617003</v>
      </c>
    </row>
    <row r="9" spans="2:2" x14ac:dyDescent="0.25">
      <c r="B9" s="6">
        <f>'R.3.1'!G9</f>
        <v>0.30927835051546398</v>
      </c>
    </row>
    <row r="10" spans="2:2" x14ac:dyDescent="0.25">
      <c r="B10" s="6">
        <f>'R.3.1'!G10</f>
        <v>0.42913385826771699</v>
      </c>
    </row>
    <row r="11" spans="2:2" x14ac:dyDescent="0.25">
      <c r="B11" s="6">
        <f>'R.3.1'!G11</f>
        <v>0.37853107344632803</v>
      </c>
    </row>
    <row r="12" spans="2:2" x14ac:dyDescent="0.25">
      <c r="B12" s="6">
        <f>'R.3.1'!G12</f>
        <v>0.31487889273356401</v>
      </c>
    </row>
    <row r="13" spans="2:2" x14ac:dyDescent="0.25">
      <c r="B13" s="6">
        <f>'R.3.1'!G13</f>
        <v>0.56571428571428595</v>
      </c>
    </row>
    <row r="14" spans="2:2" x14ac:dyDescent="0.25">
      <c r="B14" s="6">
        <f>'R.3.1'!G14</f>
        <v>0.34202898550724598</v>
      </c>
    </row>
    <row r="15" spans="2:2" x14ac:dyDescent="0.25">
      <c r="B15" s="6">
        <f>'R.3.1'!G15</f>
        <v>0.53333333333333299</v>
      </c>
    </row>
    <row r="16" spans="2:2" x14ac:dyDescent="0.25">
      <c r="B16" s="6">
        <f>'R.3.1'!G16</f>
        <v>0.441176470588235</v>
      </c>
    </row>
    <row r="17" spans="2:2" x14ac:dyDescent="0.25">
      <c r="B17" s="6">
        <f>'R.3.1'!G17</f>
        <v>0.31</v>
      </c>
    </row>
    <row r="18" spans="2:2" x14ac:dyDescent="0.25">
      <c r="B18" s="6">
        <f>'R.3.1'!G18</f>
        <v>0.44874715261958997</v>
      </c>
    </row>
    <row r="19" spans="2:2" x14ac:dyDescent="0.25">
      <c r="B19" s="6">
        <f>'R.3.1'!G19</f>
        <v>0.42923433874709999</v>
      </c>
    </row>
    <row r="20" spans="2:2" x14ac:dyDescent="0.25">
      <c r="B20" s="6">
        <f>'R.3.1'!G20</f>
        <v>0.46210720887245799</v>
      </c>
    </row>
    <row r="21" spans="2:2" x14ac:dyDescent="0.25">
      <c r="B21" s="6">
        <f>'R.3.1'!G21</f>
        <v>0.405138339920949</v>
      </c>
    </row>
    <row r="22" spans="2:2" x14ac:dyDescent="0.25">
      <c r="B22" s="6">
        <f>'R.3.1'!G22</f>
        <v>0.35654596100278602</v>
      </c>
    </row>
    <row r="23" spans="2:2" x14ac:dyDescent="0.25">
      <c r="B23" s="6">
        <f>'R.3.1'!G23</f>
        <v>0.36477987421383601</v>
      </c>
    </row>
    <row r="24" spans="2:2" x14ac:dyDescent="0.25">
      <c r="B24" s="6">
        <f>'R.3.1'!G24</f>
        <v>0.48309178743961401</v>
      </c>
    </row>
    <row r="25" spans="2:2" x14ac:dyDescent="0.25">
      <c r="B25" s="6">
        <f>'R.3.1'!G25</f>
        <v>0.44985673352435501</v>
      </c>
    </row>
    <row r="26" spans="2:2" x14ac:dyDescent="0.25">
      <c r="B26" s="6">
        <f>'R.3.1'!G26</f>
        <v>0.32904884318766098</v>
      </c>
    </row>
    <row r="27" spans="2:2" x14ac:dyDescent="0.25">
      <c r="B27" s="6">
        <f>'R.3.1'!G27</f>
        <v>0.50847457627118597</v>
      </c>
    </row>
    <row r="28" spans="2:2" x14ac:dyDescent="0.25">
      <c r="B28" s="6">
        <f>'R.3.1'!G28</f>
        <v>0.444776119402985</v>
      </c>
    </row>
    <row r="29" spans="2:2" x14ac:dyDescent="0.25">
      <c r="B29" s="6">
        <f>'R.3.1'!G29</f>
        <v>0.48022598870056499</v>
      </c>
    </row>
    <row r="30" spans="2:2" x14ac:dyDescent="0.25">
      <c r="B30" s="6">
        <f>'R.3.1'!G30</f>
        <v>0.42718446601941701</v>
      </c>
    </row>
    <row r="31" spans="2:2" x14ac:dyDescent="0.25">
      <c r="B31" s="6">
        <f>'R.3.1'!G31</f>
        <v>0.34782608695652201</v>
      </c>
    </row>
    <row r="32" spans="2:2" x14ac:dyDescent="0.25">
      <c r="B32" s="6">
        <f>'R.3.1'!G32</f>
        <v>0.51327433628318597</v>
      </c>
    </row>
    <row r="33" spans="2:2" x14ac:dyDescent="0.25">
      <c r="B33" s="6">
        <f>'R.3.1'!G33</f>
        <v>0.439716312056738</v>
      </c>
    </row>
    <row r="34" spans="2:2" x14ac:dyDescent="0.25">
      <c r="B34" s="6">
        <f>'R.3.1'!G34</f>
        <v>0.45102505694760803</v>
      </c>
    </row>
    <row r="35" spans="2:2" x14ac:dyDescent="0.25">
      <c r="B35" s="6">
        <f>'R.3.1'!G35</f>
        <v>0.47131147540983598</v>
      </c>
    </row>
    <row r="36" spans="2:2" x14ac:dyDescent="0.25">
      <c r="B36" s="6">
        <f>'R.3.1'!G36</f>
        <v>0.40188679245282999</v>
      </c>
    </row>
    <row r="37" spans="2:2" x14ac:dyDescent="0.25">
      <c r="B37" s="6">
        <f>'R.3.1'!G37</f>
        <v>0.449826989619377</v>
      </c>
    </row>
    <row r="38" spans="2:2" x14ac:dyDescent="0.25">
      <c r="B38" s="6">
        <f>'R.3.1'!G38</f>
        <v>0.36768802228412301</v>
      </c>
    </row>
    <row r="39" spans="2:2" x14ac:dyDescent="0.25">
      <c r="B39" s="6">
        <f>'R.3.1'!G39</f>
        <v>0.51578947368421102</v>
      </c>
    </row>
    <row r="40" spans="2:2" x14ac:dyDescent="0.25">
      <c r="B40" s="6">
        <f>'R.3.1'!G40</f>
        <v>0.36206896551724099</v>
      </c>
    </row>
    <row r="41" spans="2:2" x14ac:dyDescent="0.25">
      <c r="B41" s="6">
        <f>'R.3.1'!G41</f>
        <v>0.321167883211679</v>
      </c>
    </row>
    <row r="42" spans="2:2" x14ac:dyDescent="0.25">
      <c r="B42" s="6">
        <f>'R.3.1'!G42</f>
        <v>0.32677165354330701</v>
      </c>
    </row>
    <row r="43" spans="2:2" x14ac:dyDescent="0.25">
      <c r="B43" s="6">
        <f>'R.3.1'!G43</f>
        <v>0.44672131147541</v>
      </c>
    </row>
    <row r="44" spans="2:2" x14ac:dyDescent="0.25">
      <c r="B44" s="6">
        <f>'R.3.1'!G44</f>
        <v>0.39024390243902402</v>
      </c>
    </row>
    <row r="45" spans="2:2" x14ac:dyDescent="0.25">
      <c r="B45" s="6">
        <f>'R.3.1'!G45</f>
        <v>0.44791666666666702</v>
      </c>
    </row>
    <row r="46" spans="2:2" x14ac:dyDescent="0.25">
      <c r="B46" s="6">
        <f>'R.3.1'!G46</f>
        <v>0.38709677419354799</v>
      </c>
    </row>
    <row r="47" spans="2:2" x14ac:dyDescent="0.25">
      <c r="B47" s="6">
        <f>'R.3.1'!G47</f>
        <v>0.37403100775193798</v>
      </c>
    </row>
    <row r="48" spans="2:2" x14ac:dyDescent="0.25">
      <c r="B48" s="6">
        <f>'R.3.1'!G48</f>
        <v>0.39740259740259698</v>
      </c>
    </row>
    <row r="49" spans="2:2" x14ac:dyDescent="0.25">
      <c r="B49" s="6">
        <f>'R.3.1'!G49</f>
        <v>0.28169014084506999</v>
      </c>
    </row>
    <row r="50" spans="2:2" x14ac:dyDescent="0.25">
      <c r="B50" s="6">
        <f>'R.3.1'!G50</f>
        <v>0.33617021276595699</v>
      </c>
    </row>
    <row r="51" spans="2:2" x14ac:dyDescent="0.25">
      <c r="B51" s="6">
        <f>'R.3.1'!G51</f>
        <v>0.57142857142857095</v>
      </c>
    </row>
    <row r="52" spans="2:2" x14ac:dyDescent="0.25">
      <c r="B52" s="6">
        <f>'R.3.1'!G52</f>
        <v>0.42727272727272703</v>
      </c>
    </row>
    <row r="53" spans="2:2" x14ac:dyDescent="0.25">
      <c r="B53" s="6">
        <f>'R.3.1'!G53</f>
        <v>0.44299674267101002</v>
      </c>
    </row>
    <row r="54" spans="2:2" x14ac:dyDescent="0.25">
      <c r="B54" s="6">
        <f>'R.3.1'!G54</f>
        <v>0.278169014084507</v>
      </c>
    </row>
    <row r="55" spans="2:2" x14ac:dyDescent="0.25">
      <c r="B55" s="6">
        <f>'R.3.1'!G55</f>
        <v>0.45971563981042701</v>
      </c>
    </row>
    <row r="56" spans="2:2" x14ac:dyDescent="0.25">
      <c r="B56" s="6">
        <f>'R.3.1'!G56</f>
        <v>0.36</v>
      </c>
    </row>
    <row r="57" spans="2:2" x14ac:dyDescent="0.25">
      <c r="B57" s="6">
        <f>'R.3.1'!G57</f>
        <v>0.29049295774647899</v>
      </c>
    </row>
    <row r="58" spans="2:2" x14ac:dyDescent="0.25">
      <c r="B58" s="6">
        <f>'R.3.1'!G58</f>
        <v>0.38888888888888901</v>
      </c>
    </row>
    <row r="59" spans="2:2" x14ac:dyDescent="0.25">
      <c r="B59" s="6">
        <f>'R.3.1'!G59</f>
        <v>0.40495867768595001</v>
      </c>
    </row>
    <row r="60" spans="2:2" x14ac:dyDescent="0.25">
      <c r="B60" s="6">
        <f>'R.3.1'!G60</f>
        <v>0.53398058252427205</v>
      </c>
    </row>
    <row r="61" spans="2:2" x14ac:dyDescent="0.25">
      <c r="B61" s="6">
        <f>'R.3.1'!G61</f>
        <v>0.41984732824427501</v>
      </c>
    </row>
    <row r="62" spans="2:2" x14ac:dyDescent="0.25">
      <c r="B62" s="6">
        <f>'R.3.1'!G62</f>
        <v>0.44874715261958997</v>
      </c>
    </row>
    <row r="63" spans="2:2" x14ac:dyDescent="0.25">
      <c r="B63" s="6">
        <f>'R.3.1'!G63</f>
        <v>0.43006993006993</v>
      </c>
    </row>
    <row r="64" spans="2:2" x14ac:dyDescent="0.25">
      <c r="B64" s="6">
        <f>'R.3.1'!G64</f>
        <v>0.36521739130434799</v>
      </c>
    </row>
    <row r="65" spans="2:2" x14ac:dyDescent="0.25">
      <c r="B65" s="6">
        <f>'R.3.1'!G65</f>
        <v>0.25742574257425699</v>
      </c>
    </row>
    <row r="66" spans="2:2" x14ac:dyDescent="0.25">
      <c r="B66" s="6">
        <f>'R.3.1'!G66</f>
        <v>0.43225806451612903</v>
      </c>
    </row>
    <row r="67" spans="2:2" x14ac:dyDescent="0.25">
      <c r="B67" s="6">
        <f>'R.3.1'!G67</f>
        <v>0.329787234042553</v>
      </c>
    </row>
    <row r="68" spans="2:2" x14ac:dyDescent="0.25">
      <c r="B68" s="6">
        <f>'R.3.1'!G68</f>
        <v>0.35564853556485398</v>
      </c>
    </row>
    <row r="69" spans="2:2" x14ac:dyDescent="0.25">
      <c r="B69" s="6">
        <f>'R.3.1'!G69</f>
        <v>0.40803897685749102</v>
      </c>
    </row>
    <row r="70" spans="2:2" x14ac:dyDescent="0.25">
      <c r="B70" s="6">
        <f>'R.3.1'!G70</f>
        <v>0.44874715261958997</v>
      </c>
    </row>
    <row r="71" spans="2:2" x14ac:dyDescent="0.25">
      <c r="B71" s="6">
        <f>'R.3.1'!G71</f>
        <v>0.47540983606557402</v>
      </c>
    </row>
    <row r="72" spans="2:2" x14ac:dyDescent="0.25">
      <c r="B72" s="6">
        <f>'R.3.1'!G72</f>
        <v>0.38524590163934402</v>
      </c>
    </row>
    <row r="73" spans="2:2" x14ac:dyDescent="0.25">
      <c r="B73" s="6">
        <f>'R.3.1'!G73</f>
        <v>0.462025316455696</v>
      </c>
    </row>
    <row r="74" spans="2:2" x14ac:dyDescent="0.25">
      <c r="B74" s="6">
        <f>'R.3.1'!G74</f>
        <v>0.33617021276595699</v>
      </c>
    </row>
    <row r="75" spans="2:2" x14ac:dyDescent="0.25">
      <c r="B75" s="6">
        <f>'R.3.1'!G75</f>
        <v>0.32227488151658801</v>
      </c>
    </row>
    <row r="76" spans="2:2" x14ac:dyDescent="0.25">
      <c r="B76" s="6">
        <f>'R.3.1'!G76</f>
        <v>0.34975369458128103</v>
      </c>
    </row>
    <row r="77" spans="2:2" x14ac:dyDescent="0.25">
      <c r="B77" s="6">
        <f>'R.3.1'!G77</f>
        <v>0.26595744680851102</v>
      </c>
    </row>
    <row r="78" spans="2:2" x14ac:dyDescent="0.25">
      <c r="B78" s="6">
        <f>'R.3.1'!G78</f>
        <v>0.471204188481675</v>
      </c>
    </row>
    <row r="79" spans="2:2" x14ac:dyDescent="0.25">
      <c r="B79" s="6">
        <f>'R.3.1'!G79</f>
        <v>0.38970588235294101</v>
      </c>
    </row>
    <row r="80" spans="2:2" x14ac:dyDescent="0.25">
      <c r="B80" s="6">
        <f>'R.3.1'!G80</f>
        <v>0.43636363636363601</v>
      </c>
    </row>
    <row r="81" spans="2:2" x14ac:dyDescent="0.25">
      <c r="B81" s="6">
        <f>'R.3.1'!G81</f>
        <v>0.39357429718875497</v>
      </c>
    </row>
    <row r="82" spans="2:2" x14ac:dyDescent="0.25">
      <c r="B82" s="6">
        <f>'R.3.1'!G82</f>
        <v>0.44262295081967201</v>
      </c>
    </row>
    <row r="83" spans="2:2" x14ac:dyDescent="0.25">
      <c r="B83" s="6">
        <f>'R.3.1'!G83</f>
        <v>0.41637010676156599</v>
      </c>
    </row>
    <row r="84" spans="2:2" x14ac:dyDescent="0.25">
      <c r="B84" s="6">
        <f>'R.3.1'!G84</f>
        <v>0.44083526682134599</v>
      </c>
    </row>
    <row r="85" spans="2:2" x14ac:dyDescent="0.25">
      <c r="B85" s="6">
        <f>'R.3.1'!G85</f>
        <v>0.33004926108374399</v>
      </c>
    </row>
    <row r="86" spans="2:2" x14ac:dyDescent="0.25">
      <c r="B86" s="6">
        <f>'R.3.1'!G86</f>
        <v>0.24369747899159699</v>
      </c>
    </row>
    <row r="87" spans="2:2" x14ac:dyDescent="0.25">
      <c r="B87" s="6">
        <f>'R.3.1'!G87</f>
        <v>0.41823056300268102</v>
      </c>
    </row>
    <row r="88" spans="2:2" x14ac:dyDescent="0.25">
      <c r="B88" s="6">
        <f>'R.3.1'!G88</f>
        <v>0.46402877697841699</v>
      </c>
    </row>
    <row r="89" spans="2:2" x14ac:dyDescent="0.25">
      <c r="B89" s="6">
        <f>'R.3.1'!G89</f>
        <v>0.38709677419354799</v>
      </c>
    </row>
    <row r="90" spans="2:2" x14ac:dyDescent="0.25">
      <c r="B90" s="6">
        <f>'R.3.1'!G90</f>
        <v>0.48587570621468901</v>
      </c>
    </row>
    <row r="91" spans="2:2" x14ac:dyDescent="0.25">
      <c r="B91" s="6">
        <f>'R.3.1'!G91</f>
        <v>0.407284768211921</v>
      </c>
    </row>
    <row r="92" spans="2:2" x14ac:dyDescent="0.25">
      <c r="B92" s="6">
        <f>'R.3.1'!G92</f>
        <v>0.47488584474885798</v>
      </c>
    </row>
    <row r="93" spans="2:2" x14ac:dyDescent="0.25">
      <c r="B93" s="6">
        <f>'R.3.1'!G93</f>
        <v>0.45102505694760803</v>
      </c>
    </row>
    <row r="94" spans="2:2" x14ac:dyDescent="0.25">
      <c r="B94" s="6">
        <f>'R.3.1'!G94</f>
        <v>0.64864864864864902</v>
      </c>
    </row>
    <row r="95" spans="2:2" x14ac:dyDescent="0.25">
      <c r="B95" s="6">
        <f>'R.3.1'!G95</f>
        <v>0.32567049808429099</v>
      </c>
    </row>
    <row r="96" spans="2:2" x14ac:dyDescent="0.25">
      <c r="B96" s="6">
        <f>'R.3.1'!G96</f>
        <v>0.52238805970149205</v>
      </c>
    </row>
    <row r="97" spans="2:2" x14ac:dyDescent="0.25">
      <c r="B97" s="6">
        <f>'R.3.1'!G97</f>
        <v>0.42063492063492097</v>
      </c>
    </row>
    <row r="98" spans="2:2" x14ac:dyDescent="0.25">
      <c r="B98" s="6">
        <f>'R.3.1'!G98</f>
        <v>0.272887323943662</v>
      </c>
    </row>
    <row r="99" spans="2:2" x14ac:dyDescent="0.25">
      <c r="B99" s="6">
        <f>'R.3.1'!G99</f>
        <v>0.390625</v>
      </c>
    </row>
    <row r="100" spans="2:2" x14ac:dyDescent="0.25">
      <c r="B100" s="6">
        <f>'R.3.1'!G100</f>
        <v>0.26683937823834197</v>
      </c>
    </row>
    <row r="101" spans="2:2" x14ac:dyDescent="0.25">
      <c r="B101" s="6">
        <f>'R.3.1'!G101</f>
        <v>0.50340136054421802</v>
      </c>
    </row>
    <row r="102" spans="2:2" x14ac:dyDescent="0.25">
      <c r="B102" s="6">
        <f>'R.3.1'!G102</f>
        <v>0.40226628895184102</v>
      </c>
    </row>
    <row r="103" spans="2:2" x14ac:dyDescent="0.25">
      <c r="B103" s="6">
        <f>'R.3.1'!G103</f>
        <v>0.44186046511627902</v>
      </c>
    </row>
    <row r="104" spans="2:2" x14ac:dyDescent="0.25">
      <c r="B104" s="6">
        <f>'R.3.1'!G104</f>
        <v>0.39740259740259698</v>
      </c>
    </row>
    <row r="105" spans="2:2" x14ac:dyDescent="0.25">
      <c r="B105" s="6">
        <f>'R.3.1'!G105</f>
        <v>0.47719298245614</v>
      </c>
    </row>
    <row r="106" spans="2:2" x14ac:dyDescent="0.25">
      <c r="B106" s="6">
        <f>'R.3.1'!G106</f>
        <v>0.37903225806451601</v>
      </c>
    </row>
    <row r="107" spans="2:2" x14ac:dyDescent="0.25">
      <c r="B107" s="6">
        <f>'R.3.1'!G107</f>
        <v>0.33846153846153798</v>
      </c>
    </row>
    <row r="108" spans="2:2" x14ac:dyDescent="0.25">
      <c r="B108" s="6">
        <f>'R.3.1'!G108</f>
        <v>0.39597315436241598</v>
      </c>
    </row>
    <row r="109" spans="2:2" x14ac:dyDescent="0.25">
      <c r="B109" s="6">
        <f>'R.3.1'!G109</f>
        <v>0.50790861159929701</v>
      </c>
    </row>
    <row r="110" spans="2:2" x14ac:dyDescent="0.25">
      <c r="B110" s="6">
        <f>'R.3.1'!G110</f>
        <v>0.37614678899082599</v>
      </c>
    </row>
    <row r="111" spans="2:2" x14ac:dyDescent="0.25">
      <c r="B111" s="6">
        <f>'R.3.1'!G111</f>
        <v>0.42134831460674199</v>
      </c>
    </row>
    <row r="112" spans="2:2" x14ac:dyDescent="0.25">
      <c r="B112" s="6">
        <f>'R.3.1'!G112</f>
        <v>0.38643067846607698</v>
      </c>
    </row>
    <row r="113" spans="2:2" x14ac:dyDescent="0.25">
      <c r="B113" s="6">
        <f>'R.3.1'!G113</f>
        <v>0.38823529411764701</v>
      </c>
    </row>
    <row r="114" spans="2:2" x14ac:dyDescent="0.25">
      <c r="B114" s="6">
        <f>'R.3.1'!G114</f>
        <v>0.48259860788863101</v>
      </c>
    </row>
    <row r="115" spans="2:2" x14ac:dyDescent="0.25">
      <c r="B115" s="6">
        <f>'R.3.1'!G115</f>
        <v>0.26584507042253502</v>
      </c>
    </row>
    <row r="116" spans="2:2" x14ac:dyDescent="0.25">
      <c r="B116" s="6">
        <f>'R.3.1'!G116</f>
        <v>0.37777777777777799</v>
      </c>
    </row>
    <row r="117" spans="2:2" x14ac:dyDescent="0.25">
      <c r="B117" s="6">
        <f>'R.3.1'!G117</f>
        <v>0.40528634361233501</v>
      </c>
    </row>
    <row r="118" spans="2:2" x14ac:dyDescent="0.25">
      <c r="B118" s="6">
        <f>'R.3.1'!G118</f>
        <v>0.18888888888888899</v>
      </c>
    </row>
    <row r="119" spans="2:2" x14ac:dyDescent="0.25">
      <c r="B119" s="6">
        <f>'R.3.1'!G119</f>
        <v>0.36065573770491799</v>
      </c>
    </row>
    <row r="120" spans="2:2" x14ac:dyDescent="0.25">
      <c r="B120" s="6">
        <f>'R.3.1'!G120</f>
        <v>0.35897435897435898</v>
      </c>
    </row>
    <row r="121" spans="2:2" x14ac:dyDescent="0.25">
      <c r="B121" s="6">
        <f>'R.3.1'!G121</f>
        <v>0.36868686868686901</v>
      </c>
    </row>
    <row r="122" spans="2:2" x14ac:dyDescent="0.25">
      <c r="B122" s="6">
        <f>'R.3.1'!G122</f>
        <v>0.29054054054054101</v>
      </c>
    </row>
    <row r="123" spans="2:2" x14ac:dyDescent="0.25">
      <c r="B123" s="6">
        <f>'R.3.1'!G123</f>
        <v>0.37400530503978802</v>
      </c>
    </row>
    <row r="124" spans="2:2" x14ac:dyDescent="0.25">
      <c r="B124" s="6">
        <f>'R.3.1'!G124</f>
        <v>0.66301369863013704</v>
      </c>
    </row>
    <row r="125" spans="2:2" x14ac:dyDescent="0.25">
      <c r="B125" s="6">
        <f>'R.3.1'!G125</f>
        <v>0.4</v>
      </c>
    </row>
    <row r="126" spans="2:2" x14ac:dyDescent="0.25">
      <c r="B126" s="6">
        <f>'R.3.1'!G126</f>
        <v>0.41258741258741299</v>
      </c>
    </row>
    <row r="127" spans="2:2" x14ac:dyDescent="0.25">
      <c r="B127" s="6">
        <f>'R.3.1'!G127</f>
        <v>0.30412371134020599</v>
      </c>
    </row>
    <row r="128" spans="2:2" x14ac:dyDescent="0.25">
      <c r="B128" s="6">
        <f>'R.3.1'!G128</f>
        <v>0.45038167938931301</v>
      </c>
    </row>
    <row r="129" spans="2:2" x14ac:dyDescent="0.25">
      <c r="B129" s="6">
        <f>'R.3.1'!G129</f>
        <v>0.481012658227848</v>
      </c>
    </row>
    <row r="130" spans="2:2" x14ac:dyDescent="0.25">
      <c r="B130" s="6">
        <f>'R.3.1'!G130</f>
        <v>0.51201923076923095</v>
      </c>
    </row>
    <row r="131" spans="2:2" x14ac:dyDescent="0.25">
      <c r="B131" s="6">
        <f>'R.3.1'!G131</f>
        <v>0.367041198501873</v>
      </c>
    </row>
    <row r="132" spans="2:2" x14ac:dyDescent="0.25">
      <c r="B132" s="6">
        <f>'R.3.1'!G132</f>
        <v>0.377906976744186</v>
      </c>
    </row>
    <row r="133" spans="2:2" x14ac:dyDescent="0.25">
      <c r="B133" s="6">
        <f>'R.3.1'!G133</f>
        <v>0.48022598870056499</v>
      </c>
    </row>
    <row r="134" spans="2:2" x14ac:dyDescent="0.25">
      <c r="B134" s="6">
        <f>'R.3.1'!G134</f>
        <v>0.43583535108958799</v>
      </c>
    </row>
    <row r="135" spans="2:2" x14ac:dyDescent="0.25">
      <c r="B135" s="6">
        <f>'R.3.1'!G135</f>
        <v>0.348605577689243</v>
      </c>
    </row>
    <row r="136" spans="2:2" x14ac:dyDescent="0.25">
      <c r="B136" s="6">
        <f>'R.3.1'!G136</f>
        <v>0.38953488372092998</v>
      </c>
    </row>
    <row r="137" spans="2:2" x14ac:dyDescent="0.25">
      <c r="B137" s="6">
        <f>'R.3.1'!G137</f>
        <v>0.429292929292929</v>
      </c>
    </row>
    <row r="138" spans="2:2" x14ac:dyDescent="0.25">
      <c r="B138" s="6">
        <f>'R.3.1'!G138</f>
        <v>0.449367088607595</v>
      </c>
    </row>
    <row r="139" spans="2:2" x14ac:dyDescent="0.25">
      <c r="B139" s="6">
        <f>'R.3.1'!G139</f>
        <v>0.41728395061728402</v>
      </c>
    </row>
    <row r="140" spans="2:2" x14ac:dyDescent="0.25">
      <c r="B140" s="6">
        <f>'R.3.1'!G140</f>
        <v>0.32487309644669998</v>
      </c>
    </row>
    <row r="141" spans="2:2" x14ac:dyDescent="0.25">
      <c r="B141" s="6">
        <f>'R.3.1'!G141</f>
        <v>0.34334763948497898</v>
      </c>
    </row>
    <row r="142" spans="2:2" x14ac:dyDescent="0.25">
      <c r="B142" s="6">
        <f>'R.3.1'!G142</f>
        <v>0.43157894736842101</v>
      </c>
    </row>
    <row r="143" spans="2:2" x14ac:dyDescent="0.25">
      <c r="B143" s="6">
        <f>'R.3.1'!G143</f>
        <v>0.39015151515151503</v>
      </c>
    </row>
    <row r="144" spans="2:2" x14ac:dyDescent="0.25">
      <c r="B144" s="6">
        <f>'R.3.1'!G144</f>
        <v>0.407284768211921</v>
      </c>
    </row>
    <row r="145" spans="2:2" x14ac:dyDescent="0.25">
      <c r="B145" s="6">
        <f>'R.3.1'!G145</f>
        <v>0.34736842105263199</v>
      </c>
    </row>
    <row r="146" spans="2:2" x14ac:dyDescent="0.25">
      <c r="B146" s="6">
        <f>'R.3.1'!G146</f>
        <v>0.273809523809524</v>
      </c>
    </row>
    <row r="147" spans="2:2" x14ac:dyDescent="0.25">
      <c r="B147" s="6">
        <f>'R.3.1'!G147</f>
        <v>0.32432432432432401</v>
      </c>
    </row>
    <row r="148" spans="2:2" x14ac:dyDescent="0.25">
      <c r="B148" s="6">
        <f>'R.3.1'!G148</f>
        <v>0.493723849372385</v>
      </c>
    </row>
    <row r="149" spans="2:2" x14ac:dyDescent="0.25">
      <c r="B149" s="6">
        <f>'R.3.1'!G149</f>
        <v>0.47535211267605598</v>
      </c>
    </row>
    <row r="150" spans="2:2" x14ac:dyDescent="0.25">
      <c r="B150" s="6">
        <f>'R.3.1'!G150</f>
        <v>0.34975369458128103</v>
      </c>
    </row>
    <row r="151" spans="2:2" x14ac:dyDescent="0.25">
      <c r="B151" s="6">
        <f>'R.3.1'!G151</f>
        <v>0.339667458432304</v>
      </c>
    </row>
    <row r="152" spans="2:2" x14ac:dyDescent="0.25">
      <c r="B152" s="6">
        <f>'R.3.1'!G152</f>
        <v>0.34892086330935301</v>
      </c>
    </row>
    <row r="153" spans="2:2" x14ac:dyDescent="0.25">
      <c r="B153" s="6">
        <f>'R.3.1'!G153</f>
        <v>0.76984126984126999</v>
      </c>
    </row>
    <row r="154" spans="2:2" x14ac:dyDescent="0.25">
      <c r="B154" s="6">
        <f>'R.3.1'!G154</f>
        <v>0.30708661417322802</v>
      </c>
    </row>
    <row r="155" spans="2:2" x14ac:dyDescent="0.25">
      <c r="B155" s="6">
        <f>'R.3.1'!G155</f>
        <v>0.39923224568138199</v>
      </c>
    </row>
    <row r="156" spans="2:2" x14ac:dyDescent="0.25">
      <c r="B156" s="6">
        <f>'R.3.1'!G156</f>
        <v>0.42364532019704398</v>
      </c>
    </row>
    <row r="157" spans="2:2" x14ac:dyDescent="0.25">
      <c r="B157" s="6">
        <f>'R.3.1'!G157</f>
        <v>0.35238095238095202</v>
      </c>
    </row>
    <row r="158" spans="2:2" x14ac:dyDescent="0.25">
      <c r="B158" s="6">
        <f>'R.3.1'!G158</f>
        <v>0.451807228915663</v>
      </c>
    </row>
    <row r="159" spans="2:2" x14ac:dyDescent="0.25">
      <c r="B159" s="6">
        <f>'R.3.1'!G159</f>
        <v>0.27530364372469601</v>
      </c>
    </row>
    <row r="160" spans="2:2" x14ac:dyDescent="0.25">
      <c r="B160" s="6">
        <f>'R.3.1'!G160</f>
        <v>0.38750000000000001</v>
      </c>
    </row>
    <row r="161" spans="2:2" x14ac:dyDescent="0.25">
      <c r="B161" s="6">
        <f>'R.3.1'!G161</f>
        <v>0.484615384615385</v>
      </c>
    </row>
    <row r="162" spans="2:2" x14ac:dyDescent="0.25">
      <c r="B162" s="6">
        <f>'R.3.1'!G162</f>
        <v>0.45330296127562603</v>
      </c>
    </row>
    <row r="163" spans="2:2" x14ac:dyDescent="0.25">
      <c r="B163" s="6">
        <f>'R.3.1'!G163</f>
        <v>0.28571428571428598</v>
      </c>
    </row>
    <row r="164" spans="2:2" x14ac:dyDescent="0.25">
      <c r="B164" s="6">
        <f>'R.3.1'!G164</f>
        <v>0.36752136752136799</v>
      </c>
    </row>
    <row r="165" spans="2:2" x14ac:dyDescent="0.25">
      <c r="B165" s="6">
        <f>'R.3.1'!G165</f>
        <v>0.389261744966443</v>
      </c>
    </row>
    <row r="166" spans="2:2" x14ac:dyDescent="0.25">
      <c r="B166" s="6">
        <f>'R.3.1'!G166</f>
        <v>0.42622950819672101</v>
      </c>
    </row>
    <row r="167" spans="2:2" x14ac:dyDescent="0.25">
      <c r="B167" s="6">
        <f>'R.3.1'!G167</f>
        <v>0.414529914529915</v>
      </c>
    </row>
    <row r="168" spans="2:2" x14ac:dyDescent="0.25">
      <c r="B168" s="6">
        <f>'R.3.1'!G168</f>
        <v>0.33114754098360699</v>
      </c>
    </row>
    <row r="169" spans="2:2" x14ac:dyDescent="0.25">
      <c r="B169" s="6">
        <f>'R.3.1'!G169</f>
        <v>0.40590405904059002</v>
      </c>
    </row>
    <row r="170" spans="2:2" x14ac:dyDescent="0.25">
      <c r="B170" s="6">
        <f>'R.3.1'!G170</f>
        <v>0.38167938931297701</v>
      </c>
    </row>
    <row r="171" spans="2:2" x14ac:dyDescent="0.25">
      <c r="B171" s="6">
        <f>'R.3.1'!G171</f>
        <v>0.35960591133004899</v>
      </c>
    </row>
    <row r="172" spans="2:2" x14ac:dyDescent="0.25">
      <c r="B172" s="6">
        <f>'R.3.1'!G172</f>
        <v>0.42923433874709999</v>
      </c>
    </row>
    <row r="173" spans="2:2" x14ac:dyDescent="0.25">
      <c r="B173" s="6">
        <f>'R.3.1'!G173</f>
        <v>0.62162162162162204</v>
      </c>
    </row>
    <row r="174" spans="2:2" x14ac:dyDescent="0.25">
      <c r="B174" s="6">
        <f>'R.3.1'!G174</f>
        <v>0.43095238095238098</v>
      </c>
    </row>
    <row r="175" spans="2:2" x14ac:dyDescent="0.25">
      <c r="B175" s="6">
        <f>'R.3.1'!G175</f>
        <v>0.29577464788732399</v>
      </c>
    </row>
    <row r="176" spans="2:2" x14ac:dyDescent="0.25">
      <c r="B176" s="6">
        <f>'R.3.1'!G176</f>
        <v>0.44345238095238099</v>
      </c>
    </row>
    <row r="177" spans="2:2" x14ac:dyDescent="0.25">
      <c r="B177" s="6">
        <f>'R.3.1'!G177</f>
        <v>0.37168141592920401</v>
      </c>
    </row>
    <row r="178" spans="2:2" x14ac:dyDescent="0.25">
      <c r="B178" s="6">
        <f>'R.3.1'!G178</f>
        <v>0.38235294117647101</v>
      </c>
    </row>
    <row r="179" spans="2:2" x14ac:dyDescent="0.25">
      <c r="B179" s="6">
        <f>'R.3.1'!G179</f>
        <v>0.37942122186495197</v>
      </c>
    </row>
    <row r="180" spans="2:2" x14ac:dyDescent="0.25">
      <c r="B180" s="6">
        <f>'R.3.1'!G180</f>
        <v>0.42758620689655202</v>
      </c>
    </row>
    <row r="181" spans="2:2" x14ac:dyDescent="0.25">
      <c r="B181" s="6">
        <f>'R.3.1'!G181</f>
        <v>0.26595744680851102</v>
      </c>
    </row>
    <row r="182" spans="2:2" x14ac:dyDescent="0.25">
      <c r="B182" s="6">
        <f>'R.3.1'!G182</f>
        <v>0.485436893203884</v>
      </c>
    </row>
    <row r="183" spans="2:2" x14ac:dyDescent="0.25">
      <c r="B183" s="6">
        <f>'R.3.1'!G183</f>
        <v>0.439942112879884</v>
      </c>
    </row>
    <row r="184" spans="2:2" x14ac:dyDescent="0.25">
      <c r="B184" s="6">
        <f>'R.3.1'!G184</f>
        <v>0.45669291338582702</v>
      </c>
    </row>
    <row r="185" spans="2:2" x14ac:dyDescent="0.25">
      <c r="B185" s="6">
        <f>'R.3.1'!G185</f>
        <v>0.50862068965517204</v>
      </c>
    </row>
    <row r="186" spans="2:2" x14ac:dyDescent="0.25">
      <c r="B186" s="6">
        <f>'R.3.1'!G186</f>
        <v>0.59574468085106402</v>
      </c>
    </row>
    <row r="187" spans="2:2" x14ac:dyDescent="0.25">
      <c r="B187" s="6">
        <f>'R.3.1'!G187</f>
        <v>0.41265822784810102</v>
      </c>
    </row>
    <row r="188" spans="2:2" x14ac:dyDescent="0.25">
      <c r="B188" s="6">
        <f>'R.3.1'!G188</f>
        <v>0.41614906832298099</v>
      </c>
    </row>
    <row r="189" spans="2:2" x14ac:dyDescent="0.25">
      <c r="B189" s="6">
        <f>'R.3.1'!G189</f>
        <v>0.44072948328267503</v>
      </c>
    </row>
    <row r="190" spans="2:2" x14ac:dyDescent="0.25">
      <c r="B190" s="6">
        <f>'R.3.1'!G190</f>
        <v>0.42857142857142899</v>
      </c>
    </row>
    <row r="191" spans="2:2" x14ac:dyDescent="0.25">
      <c r="B191" s="6">
        <f>'R.3.1'!G191</f>
        <v>0.41911764705882398</v>
      </c>
    </row>
    <row r="192" spans="2:2" x14ac:dyDescent="0.25">
      <c r="B192" s="6">
        <f>'R.3.1'!G192</f>
        <v>0.35628742514970102</v>
      </c>
    </row>
    <row r="193" spans="2:2" x14ac:dyDescent="0.25">
      <c r="B193" s="6">
        <f>'R.3.1'!G193</f>
        <v>0.27390180878553</v>
      </c>
    </row>
    <row r="194" spans="2:2" x14ac:dyDescent="0.25">
      <c r="B194" s="6">
        <f>'R.3.1'!G194</f>
        <v>0.42532467532467499</v>
      </c>
    </row>
    <row r="195" spans="2:2" x14ac:dyDescent="0.25">
      <c r="B195" s="6">
        <f>'R.3.1'!G195</f>
        <v>0.48022598870056499</v>
      </c>
    </row>
    <row r="196" spans="2:2" x14ac:dyDescent="0.25">
      <c r="B196" s="6">
        <f>'R.3.1'!G196</f>
        <v>0.38970588235294101</v>
      </c>
    </row>
    <row r="197" spans="2:2" x14ac:dyDescent="0.25">
      <c r="B197" s="6">
        <f>'R.3.1'!G197</f>
        <v>0.42326732673267298</v>
      </c>
    </row>
    <row r="198" spans="2:2" x14ac:dyDescent="0.25">
      <c r="B198" s="6">
        <f>'R.3.1'!G198</f>
        <v>0.35227272727272702</v>
      </c>
    </row>
    <row r="199" spans="2:2" x14ac:dyDescent="0.25">
      <c r="B199" s="6">
        <f>'R.3.1'!G199</f>
        <v>0.458015267175573</v>
      </c>
    </row>
    <row r="200" spans="2:2" x14ac:dyDescent="0.25">
      <c r="B200" s="6">
        <f>'R.3.1'!G200</f>
        <v>0.381766381766382</v>
      </c>
    </row>
    <row r="201" spans="2:2" x14ac:dyDescent="0.25">
      <c r="B201" s="6">
        <f>'R.3.1'!G201</f>
        <v>0.4375</v>
      </c>
    </row>
    <row r="202" spans="2:2" x14ac:dyDescent="0.25">
      <c r="B202" s="6">
        <f>'R.3.1'!G202</f>
        <v>0.468926553672316</v>
      </c>
    </row>
    <row r="203" spans="2:2" x14ac:dyDescent="0.25">
      <c r="B203" s="6">
        <f>'R.3.1'!G203</f>
        <v>0.684782608695652</v>
      </c>
    </row>
    <row r="204" spans="2:2" x14ac:dyDescent="0.25">
      <c r="B204" s="6">
        <f>'R.3.1'!G204</f>
        <v>0.418604651162791</v>
      </c>
    </row>
    <row r="205" spans="2:2" x14ac:dyDescent="0.25">
      <c r="B205" s="6">
        <f>'R.3.1'!G205</f>
        <v>0.40251572327044</v>
      </c>
    </row>
    <row r="206" spans="2:2" x14ac:dyDescent="0.25">
      <c r="B206" s="6">
        <f>'R.3.1'!G206</f>
        <v>0.46218487394958002</v>
      </c>
    </row>
    <row r="207" spans="2:2" x14ac:dyDescent="0.25">
      <c r="B207" s="6">
        <f>'R.3.1'!G207</f>
        <v>0.39672131147541001</v>
      </c>
    </row>
    <row r="208" spans="2:2" x14ac:dyDescent="0.25">
      <c r="B208" s="6">
        <f>'R.3.1'!G208</f>
        <v>0.37614678899082599</v>
      </c>
    </row>
    <row r="209" spans="2:2" x14ac:dyDescent="0.25">
      <c r="B209" s="6">
        <f>'R.3.1'!G209</f>
        <v>0.45205479452054798</v>
      </c>
    </row>
    <row r="210" spans="2:2" x14ac:dyDescent="0.25">
      <c r="B210" s="6">
        <f>'R.3.1'!G210</f>
        <v>0.48913043478260898</v>
      </c>
    </row>
    <row r="211" spans="2:2" x14ac:dyDescent="0.25">
      <c r="B211" s="6">
        <f>'R.3.1'!G211</f>
        <v>0.66304347826086996</v>
      </c>
    </row>
    <row r="212" spans="2:2" x14ac:dyDescent="0.25">
      <c r="B212" s="6">
        <f>'R.3.1'!G212</f>
        <v>0.41176470588235298</v>
      </c>
    </row>
    <row r="213" spans="2:2" x14ac:dyDescent="0.25">
      <c r="B213" s="6">
        <f>'R.3.1'!G213</f>
        <v>0.34482758620689702</v>
      </c>
    </row>
    <row r="214" spans="2:2" x14ac:dyDescent="0.25">
      <c r="B214" s="6">
        <f>'R.3.1'!G214</f>
        <v>0.40050377833753098</v>
      </c>
    </row>
    <row r="215" spans="2:2" x14ac:dyDescent="0.25">
      <c r="B215" s="6">
        <f>'R.3.1'!G215</f>
        <v>0.49152542372881403</v>
      </c>
    </row>
    <row r="216" spans="2:2" x14ac:dyDescent="0.25">
      <c r="B216" s="6">
        <f>'R.3.1'!G216</f>
        <v>0.27640845070422498</v>
      </c>
    </row>
    <row r="217" spans="2:2" x14ac:dyDescent="0.25">
      <c r="B217" s="6">
        <f>'R.3.1'!G217</f>
        <v>0.17777777777777801</v>
      </c>
    </row>
    <row r="218" spans="2:2" x14ac:dyDescent="0.25">
      <c r="B218" s="6">
        <f>'R.3.1'!G218</f>
        <v>0.46313799621928198</v>
      </c>
    </row>
    <row r="219" spans="2:2" x14ac:dyDescent="0.25">
      <c r="B219" s="6">
        <f>'R.3.1'!G219</f>
        <v>0.34645669291338599</v>
      </c>
    </row>
    <row r="220" spans="2:2" x14ac:dyDescent="0.25">
      <c r="B220" s="6">
        <f>'R.3.1'!G220</f>
        <v>0.35168195718654399</v>
      </c>
    </row>
    <row r="221" spans="2:2" x14ac:dyDescent="0.25">
      <c r="B221" s="6">
        <f>'R.3.1'!G221</f>
        <v>0.40154440154440202</v>
      </c>
    </row>
    <row r="222" spans="2:2" x14ac:dyDescent="0.25">
      <c r="B222" s="6">
        <f>'R.3.1'!G222</f>
        <v>0.36714975845410602</v>
      </c>
    </row>
    <row r="223" spans="2:2" x14ac:dyDescent="0.25">
      <c r="B223" s="6">
        <f>'R.3.1'!G223</f>
        <v>0.35467980295566498</v>
      </c>
    </row>
    <row r="224" spans="2:2" x14ac:dyDescent="0.25">
      <c r="B224" s="6">
        <f>'R.3.1'!G224</f>
        <v>0.36190476190476201</v>
      </c>
    </row>
    <row r="225" spans="2:2" x14ac:dyDescent="0.25">
      <c r="B225" s="6">
        <f>'R.3.1'!G225</f>
        <v>0.47629796839729099</v>
      </c>
    </row>
    <row r="226" spans="2:2" x14ac:dyDescent="0.25">
      <c r="B226" s="6">
        <f>'R.3.1'!G226</f>
        <v>0.436</v>
      </c>
    </row>
    <row r="227" spans="2:2" x14ac:dyDescent="0.25">
      <c r="B227" s="6">
        <f>'R.3.1'!G227</f>
        <v>0.468586387434555</v>
      </c>
    </row>
    <row r="228" spans="2:2" x14ac:dyDescent="0.25">
      <c r="B228" s="6">
        <f>'R.3.1'!G228</f>
        <v>0.43835616438356201</v>
      </c>
    </row>
    <row r="229" spans="2:2" x14ac:dyDescent="0.25">
      <c r="B229" s="6">
        <f>'R.3.1'!G229</f>
        <v>0.32640332640332598</v>
      </c>
    </row>
    <row r="230" spans="2:2" x14ac:dyDescent="0.25">
      <c r="B230" s="6">
        <f>'R.3.1'!G230</f>
        <v>0.49839228295819898</v>
      </c>
    </row>
    <row r="231" spans="2:2" x14ac:dyDescent="0.25">
      <c r="B231" s="6">
        <f>'R.3.1'!G231</f>
        <v>0.28853754940711501</v>
      </c>
    </row>
    <row r="232" spans="2:2" x14ac:dyDescent="0.25">
      <c r="B232" s="6">
        <f>'R.3.1'!G232</f>
        <v>0.45328031809145097</v>
      </c>
    </row>
    <row r="233" spans="2:2" x14ac:dyDescent="0.25">
      <c r="B233" s="6">
        <f>'R.3.1'!G233</f>
        <v>0.37403100775193798</v>
      </c>
    </row>
    <row r="234" spans="2:2" x14ac:dyDescent="0.25">
      <c r="B234" s="6">
        <f>'R.3.1'!G234</f>
        <v>0.41873278236914602</v>
      </c>
    </row>
    <row r="235" spans="2:2" x14ac:dyDescent="0.25">
      <c r="B235" s="6">
        <f>'R.3.1'!G235</f>
        <v>0.29753521126760601</v>
      </c>
    </row>
    <row r="236" spans="2:2" x14ac:dyDescent="0.25">
      <c r="B236" s="6">
        <f>'R.3.1'!G236</f>
        <v>0.56999999999999995</v>
      </c>
    </row>
    <row r="237" spans="2:2" x14ac:dyDescent="0.25">
      <c r="B237" s="6">
        <f>'R.3.1'!G237</f>
        <v>0.38831615120274898</v>
      </c>
    </row>
    <row r="238" spans="2:2" x14ac:dyDescent="0.25">
      <c r="B238" s="6">
        <f>'R.3.1'!G238</f>
        <v>0.406015037593985</v>
      </c>
    </row>
    <row r="239" spans="2:2" x14ac:dyDescent="0.25">
      <c r="B239" s="6">
        <f>'R.3.1'!G239</f>
        <v>0.42821782178217799</v>
      </c>
    </row>
    <row r="240" spans="2:2" x14ac:dyDescent="0.25">
      <c r="B240" s="6">
        <f>'R.3.1'!G240</f>
        <v>0.389261744966443</v>
      </c>
    </row>
    <row r="241" spans="2:2" x14ac:dyDescent="0.25">
      <c r="B241" s="6">
        <f>'R.3.1'!G241</f>
        <v>0.25806451612903197</v>
      </c>
    </row>
    <row r="242" spans="2:2" x14ac:dyDescent="0.25">
      <c r="B242" s="6">
        <f>'R.3.1'!G242</f>
        <v>0.25506072874493901</v>
      </c>
    </row>
    <row r="243" spans="2:2" x14ac:dyDescent="0.25">
      <c r="B243" s="6">
        <f>'R.3.1'!G243</f>
        <v>0.34926470588235298</v>
      </c>
    </row>
    <row r="244" spans="2:2" x14ac:dyDescent="0.25">
      <c r="B244" s="6">
        <f>'R.3.1'!G244</f>
        <v>0.35168195718654399</v>
      </c>
    </row>
    <row r="245" spans="2:2" x14ac:dyDescent="0.25">
      <c r="B245" s="6">
        <f>'R.3.1'!G245</f>
        <v>0.23857868020304601</v>
      </c>
    </row>
    <row r="246" spans="2:2" x14ac:dyDescent="0.25">
      <c r="B246" s="6">
        <f>'R.3.1'!G246</f>
        <v>0.27741935483871</v>
      </c>
    </row>
    <row r="247" spans="2:2" x14ac:dyDescent="0.25">
      <c r="B247" s="6">
        <f>'R.3.1'!G247</f>
        <v>0.32352941176470601</v>
      </c>
    </row>
    <row r="248" spans="2:2" x14ac:dyDescent="0.25">
      <c r="B248" s="6">
        <f>'R.3.1'!G248</f>
        <v>0.35023041474654398</v>
      </c>
    </row>
    <row r="249" spans="2:2" x14ac:dyDescent="0.25">
      <c r="B249" s="6">
        <f>'R.3.1'!G249</f>
        <v>0.36868686868686901</v>
      </c>
    </row>
    <row r="250" spans="2:2" x14ac:dyDescent="0.25">
      <c r="B250" s="6">
        <f>'R.3.1'!G250</f>
        <v>0.35793357933579301</v>
      </c>
    </row>
    <row r="251" spans="2:2" x14ac:dyDescent="0.25">
      <c r="B251" s="6">
        <f>'R.3.1'!G251</f>
        <v>0.43360433604336002</v>
      </c>
    </row>
    <row r="252" spans="2:2" x14ac:dyDescent="0.25">
      <c r="B252" s="6">
        <f>'R.3.1'!G252</f>
        <v>0.465753424657534</v>
      </c>
    </row>
    <row r="253" spans="2:2" x14ac:dyDescent="0.25">
      <c r="B253" s="6">
        <f>'R.3.1'!G253</f>
        <v>0.47457627118644102</v>
      </c>
    </row>
    <row r="254" spans="2:2" x14ac:dyDescent="0.25">
      <c r="B254" s="6">
        <f>'R.3.1'!G254</f>
        <v>0.412121212121212</v>
      </c>
    </row>
    <row r="255" spans="2:2" x14ac:dyDescent="0.25">
      <c r="B255" s="6">
        <f>'R.3.1'!G255</f>
        <v>0.29126213592233002</v>
      </c>
    </row>
    <row r="256" spans="2:2" x14ac:dyDescent="0.25">
      <c r="B256" s="6">
        <f>'R.3.2'!G2</f>
        <v>0.39158576051779898</v>
      </c>
    </row>
    <row r="257" spans="2:2" x14ac:dyDescent="0.25">
      <c r="B257" s="6">
        <f>'R.3.2'!G3</f>
        <v>0.45833333333333298</v>
      </c>
    </row>
    <row r="258" spans="2:2" x14ac:dyDescent="0.25">
      <c r="B258" s="6">
        <f>'R.3.2'!G4</f>
        <v>0.330188679245283</v>
      </c>
    </row>
    <row r="259" spans="2:2" x14ac:dyDescent="0.25">
      <c r="B259" s="6">
        <f>'R.3.2'!G5</f>
        <v>0.34905660377358499</v>
      </c>
    </row>
    <row r="260" spans="2:2" x14ac:dyDescent="0.25">
      <c r="B260" s="6">
        <f>'R.3.2'!G6</f>
        <v>0.35478260869565198</v>
      </c>
    </row>
    <row r="261" spans="2:2" x14ac:dyDescent="0.25">
      <c r="B261" s="6">
        <f>'R.3.2'!G7</f>
        <v>0.38955823293172698</v>
      </c>
    </row>
    <row r="262" spans="2:2" x14ac:dyDescent="0.25">
      <c r="B262" s="6">
        <f>'R.3.2'!G8</f>
        <v>0.66349206349206302</v>
      </c>
    </row>
    <row r="263" spans="2:2" x14ac:dyDescent="0.25">
      <c r="B263" s="6">
        <f>'R.3.2'!G9</f>
        <v>0.46434494195688197</v>
      </c>
    </row>
    <row r="264" spans="2:2" x14ac:dyDescent="0.25">
      <c r="B264" s="6">
        <f>'R.3.2'!G10</f>
        <v>0.422818791946309</v>
      </c>
    </row>
    <row r="265" spans="2:2" x14ac:dyDescent="0.25">
      <c r="B265" s="6">
        <f>'R.3.2'!G11</f>
        <v>0.48587570621468901</v>
      </c>
    </row>
    <row r="266" spans="2:2" x14ac:dyDescent="0.25">
      <c r="B266" s="6">
        <f>'R.3.2'!G12</f>
        <v>0.48170731707317099</v>
      </c>
    </row>
    <row r="267" spans="2:2" x14ac:dyDescent="0.25">
      <c r="B267" s="6">
        <f>'R.3.2'!G13</f>
        <v>0.43832020997375298</v>
      </c>
    </row>
    <row r="268" spans="2:2" x14ac:dyDescent="0.25">
      <c r="B268" s="6">
        <f>'R.3.2'!G14</f>
        <v>0.39393939393939398</v>
      </c>
    </row>
    <row r="269" spans="2:2" x14ac:dyDescent="0.25">
      <c r="B269" s="6">
        <f>'R.3.2'!G15</f>
        <v>0.52127659574468099</v>
      </c>
    </row>
    <row r="270" spans="2:2" x14ac:dyDescent="0.25">
      <c r="B270" s="6">
        <f>'R.3.2'!G16</f>
        <v>0.36523929471032701</v>
      </c>
    </row>
    <row r="271" spans="2:2" x14ac:dyDescent="0.25">
      <c r="B271" s="6">
        <f>'R.3.2'!G17</f>
        <v>0.36538461538461497</v>
      </c>
    </row>
    <row r="272" spans="2:2" x14ac:dyDescent="0.25">
      <c r="B272" s="6">
        <f>'R.3.2'!G18</f>
        <v>0.438405797101449</v>
      </c>
    </row>
    <row r="273" spans="2:2" x14ac:dyDescent="0.25">
      <c r="B273" s="6">
        <f>'R.3.2'!G19</f>
        <v>0.315942028985507</v>
      </c>
    </row>
    <row r="274" spans="2:2" x14ac:dyDescent="0.25">
      <c r="B274" s="6">
        <f>'R.3.2'!G20</f>
        <v>0.373493975903614</v>
      </c>
    </row>
    <row r="275" spans="2:2" x14ac:dyDescent="0.25">
      <c r="B275" s="6">
        <f>'R.3.2'!G21</f>
        <v>0.34482758620689702</v>
      </c>
    </row>
    <row r="276" spans="2:2" x14ac:dyDescent="0.25">
      <c r="B276" s="6">
        <f>'R.3.2'!G22</f>
        <v>0.40714285714285697</v>
      </c>
    </row>
    <row r="277" spans="2:2" x14ac:dyDescent="0.25">
      <c r="B277" s="6">
        <f>'R.3.2'!G23</f>
        <v>0.39090909090909098</v>
      </c>
    </row>
    <row r="278" spans="2:2" x14ac:dyDescent="0.25">
      <c r="B278" s="6">
        <f>'R.3.2'!G24</f>
        <v>0.379120879120879</v>
      </c>
    </row>
    <row r="279" spans="2:2" x14ac:dyDescent="0.25">
      <c r="B279" s="6">
        <f>'R.3.2'!G25</f>
        <v>0.28697850821744603</v>
      </c>
    </row>
    <row r="280" spans="2:2" x14ac:dyDescent="0.25">
      <c r="B280" s="6">
        <f>'R.3.2'!G26</f>
        <v>0.36900369003689998</v>
      </c>
    </row>
    <row r="281" spans="2:2" x14ac:dyDescent="0.25">
      <c r="B281" s="6">
        <f>'R.3.2'!G27</f>
        <v>0.33928571428571402</v>
      </c>
    </row>
    <row r="282" spans="2:2" x14ac:dyDescent="0.25">
      <c r="B282" s="6">
        <f>'R.3.2'!G28</f>
        <v>0.27992957746478903</v>
      </c>
    </row>
    <row r="283" spans="2:2" x14ac:dyDescent="0.25">
      <c r="B283" s="6">
        <f>'R.3.2'!G29</f>
        <v>0.424050632911392</v>
      </c>
    </row>
    <row r="284" spans="2:2" x14ac:dyDescent="0.25">
      <c r="B284" s="6">
        <f>'R.3.2'!G30</f>
        <v>0.46013667425968102</v>
      </c>
    </row>
    <row r="285" spans="2:2" x14ac:dyDescent="0.25">
      <c r="B285" s="6">
        <f>'R.3.2'!G31</f>
        <v>0.36817102137767199</v>
      </c>
    </row>
    <row r="286" spans="2:2" x14ac:dyDescent="0.25">
      <c r="B286" s="6">
        <f>'R.3.2'!G32</f>
        <v>0.39090909090909098</v>
      </c>
    </row>
    <row r="287" spans="2:2" x14ac:dyDescent="0.25">
      <c r="B287" s="6">
        <f>'R.3.2'!G33</f>
        <v>0.52127659574468099</v>
      </c>
    </row>
    <row r="288" spans="2:2" x14ac:dyDescent="0.25">
      <c r="B288" s="6">
        <f>'R.3.2'!G34</f>
        <v>0.407407407407407</v>
      </c>
    </row>
    <row r="289" spans="2:2" x14ac:dyDescent="0.25">
      <c r="B289" s="6">
        <f>'R.3.2'!G35</f>
        <v>0.35629453681710199</v>
      </c>
    </row>
    <row r="290" spans="2:2" x14ac:dyDescent="0.25">
      <c r="B290" s="6">
        <f>'R.3.2'!G36</f>
        <v>0.42857142857142899</v>
      </c>
    </row>
    <row r="291" spans="2:2" x14ac:dyDescent="0.25">
      <c r="B291" s="6">
        <f>'R.3.2'!G37</f>
        <v>0.375</v>
      </c>
    </row>
    <row r="292" spans="2:2" x14ac:dyDescent="0.25">
      <c r="B292" s="6">
        <f>'R.3.2'!G38</f>
        <v>0.39207048458149801</v>
      </c>
    </row>
    <row r="293" spans="2:2" x14ac:dyDescent="0.25">
      <c r="B293" s="6">
        <f>'R.3.2'!G39</f>
        <v>0.44680851063829802</v>
      </c>
    </row>
    <row r="294" spans="2:2" x14ac:dyDescent="0.25">
      <c r="B294" s="6">
        <f>'R.3.2'!G40</f>
        <v>0.43601895734597201</v>
      </c>
    </row>
    <row r="295" spans="2:2" x14ac:dyDescent="0.25">
      <c r="B295" s="6">
        <f>'R.3.2'!G41</f>
        <v>0.40166204986149601</v>
      </c>
    </row>
    <row r="296" spans="2:2" x14ac:dyDescent="0.25">
      <c r="B296" s="6">
        <f>'R.3.2'!G42</f>
        <v>0.44646924829157197</v>
      </c>
    </row>
    <row r="297" spans="2:2" x14ac:dyDescent="0.25">
      <c r="B297" s="6">
        <f>'R.3.2'!G43</f>
        <v>0.38995215311004799</v>
      </c>
    </row>
    <row r="298" spans="2:2" x14ac:dyDescent="0.25">
      <c r="B298" s="6">
        <f>'R.3.2'!G44</f>
        <v>0.38662790697674398</v>
      </c>
    </row>
    <row r="299" spans="2:2" x14ac:dyDescent="0.25">
      <c r="B299" s="6">
        <f>'R.3.2'!G45</f>
        <v>0.56571428571428595</v>
      </c>
    </row>
    <row r="300" spans="2:2" x14ac:dyDescent="0.25">
      <c r="B300" s="6">
        <f>'R.3.2'!G46</f>
        <v>0.36436170212766</v>
      </c>
    </row>
    <row r="301" spans="2:2" x14ac:dyDescent="0.25">
      <c r="B301" s="6">
        <f>'R.3.2'!G47</f>
        <v>0.36792452830188699</v>
      </c>
    </row>
    <row r="302" spans="2:2" x14ac:dyDescent="0.25">
      <c r="B302" s="6">
        <f>'R.3.2'!G48</f>
        <v>0.35</v>
      </c>
    </row>
    <row r="303" spans="2:2" x14ac:dyDescent="0.25">
      <c r="B303" s="6">
        <f>'R.3.2'!G49</f>
        <v>0.56825396825396801</v>
      </c>
    </row>
    <row r="304" spans="2:2" x14ac:dyDescent="0.25">
      <c r="B304" s="6">
        <f>'R.3.2'!G50</f>
        <v>0.42519685039370098</v>
      </c>
    </row>
    <row r="305" spans="2:2" x14ac:dyDescent="0.25">
      <c r="B305" s="6">
        <f>'R.3.2'!G51</f>
        <v>0.37914691943127998</v>
      </c>
    </row>
    <row r="306" spans="2:2" x14ac:dyDescent="0.25">
      <c r="B306" s="6">
        <f>'R.3.2'!G52</f>
        <v>0.34294871794871801</v>
      </c>
    </row>
    <row r="307" spans="2:2" x14ac:dyDescent="0.25">
      <c r="B307" s="6">
        <f>'R.3.2'!G53</f>
        <v>0.29032258064516098</v>
      </c>
    </row>
    <row r="308" spans="2:2" x14ac:dyDescent="0.25">
      <c r="B308" s="6">
        <f>'R.3.2'!G54</f>
        <v>0.469879518072289</v>
      </c>
    </row>
    <row r="309" spans="2:2" x14ac:dyDescent="0.25">
      <c r="B309" s="6">
        <f>'R.3.2'!G55</f>
        <v>0.34358974358974398</v>
      </c>
    </row>
    <row r="310" spans="2:2" x14ac:dyDescent="0.25">
      <c r="B310" s="6">
        <f>'R.3.2'!G56</f>
        <v>0.34730538922155701</v>
      </c>
    </row>
    <row r="311" spans="2:2" x14ac:dyDescent="0.25">
      <c r="B311" s="6">
        <f>'R.3.2'!G57</f>
        <v>0.42519685039370098</v>
      </c>
    </row>
    <row r="312" spans="2:2" x14ac:dyDescent="0.25">
      <c r="B312" s="6">
        <f>'R.3.2'!G58</f>
        <v>0.50828729281768004</v>
      </c>
    </row>
    <row r="313" spans="2:2" x14ac:dyDescent="0.25">
      <c r="B313" s="6">
        <f>'R.3.2'!G59</f>
        <v>0.39669421487603301</v>
      </c>
    </row>
    <row r="314" spans="2:2" x14ac:dyDescent="0.25">
      <c r="B314" s="6">
        <f>'R.3.2'!G60</f>
        <v>0.41044776119402998</v>
      </c>
    </row>
    <row r="315" spans="2:2" x14ac:dyDescent="0.25">
      <c r="B315" s="6">
        <f>'R.3.2'!G61</f>
        <v>0.40909090909090901</v>
      </c>
    </row>
    <row r="316" spans="2:2" x14ac:dyDescent="0.25">
      <c r="B316" s="6">
        <f>'R.3.2'!G62</f>
        <v>0.41818181818181799</v>
      </c>
    </row>
    <row r="317" spans="2:2" x14ac:dyDescent="0.25">
      <c r="B317" s="6">
        <f>'R.3.2'!G63</f>
        <v>0.33333333333333298</v>
      </c>
    </row>
    <row r="318" spans="2:2" x14ac:dyDescent="0.25">
      <c r="B318" s="6">
        <f>'R.3.2'!G64</f>
        <v>0.37307692307692297</v>
      </c>
    </row>
    <row r="319" spans="2:2" x14ac:dyDescent="0.25">
      <c r="B319" s="6">
        <f>'R.3.2'!G65</f>
        <v>0.46599131693198298</v>
      </c>
    </row>
    <row r="320" spans="2:2" x14ac:dyDescent="0.25">
      <c r="B320" s="6">
        <f>'R.3.2'!G66</f>
        <v>0.46084337349397603</v>
      </c>
    </row>
    <row r="321" spans="2:2" x14ac:dyDescent="0.25">
      <c r="B321" s="6">
        <f>'R.3.2'!G67</f>
        <v>0.55112651646447097</v>
      </c>
    </row>
    <row r="322" spans="2:2" x14ac:dyDescent="0.25">
      <c r="B322" s="6">
        <f>'R.3.2'!G68</f>
        <v>0.39682539682539703</v>
      </c>
    </row>
    <row r="323" spans="2:2" x14ac:dyDescent="0.25">
      <c r="B323" s="6">
        <f>'R.3.2'!G69</f>
        <v>0.27943760984182803</v>
      </c>
    </row>
    <row r="324" spans="2:2" x14ac:dyDescent="0.25">
      <c r="B324" s="6">
        <f>'R.3.2'!G70</f>
        <v>0.35472972972972999</v>
      </c>
    </row>
    <row r="325" spans="2:2" x14ac:dyDescent="0.25">
      <c r="B325" s="6">
        <f>'R.3.2'!G71</f>
        <v>0.38823529411764701</v>
      </c>
    </row>
    <row r="326" spans="2:2" x14ac:dyDescent="0.25">
      <c r="B326" s="6">
        <f>'R.3.2'!G72</f>
        <v>0.54285714285714304</v>
      </c>
    </row>
    <row r="327" spans="2:2" x14ac:dyDescent="0.25">
      <c r="B327" s="6">
        <f>'R.3.2'!G73</f>
        <v>0.26362038664323401</v>
      </c>
    </row>
    <row r="328" spans="2:2" x14ac:dyDescent="0.25">
      <c r="B328" s="6">
        <f>'R.3.2'!G74</f>
        <v>0.32640332640332598</v>
      </c>
    </row>
    <row r="329" spans="2:2" x14ac:dyDescent="0.25">
      <c r="B329" s="6">
        <f>'R.3.2'!G75</f>
        <v>0.38410596026490101</v>
      </c>
    </row>
    <row r="330" spans="2:2" x14ac:dyDescent="0.25">
      <c r="B330" s="6">
        <f>'R.3.2'!G76</f>
        <v>0.45454545454545497</v>
      </c>
    </row>
    <row r="331" spans="2:2" x14ac:dyDescent="0.25">
      <c r="B331" s="6">
        <f>'R.3.2'!G77</f>
        <v>0.36993243243243201</v>
      </c>
    </row>
    <row r="332" spans="2:2" x14ac:dyDescent="0.25">
      <c r="B332" s="6">
        <f>'R.3.2'!G78</f>
        <v>0.35096153846153799</v>
      </c>
    </row>
    <row r="333" spans="2:2" x14ac:dyDescent="0.25">
      <c r="B333" s="6">
        <f>'R.3.2'!G79</f>
        <v>0.47457627118644102</v>
      </c>
    </row>
    <row r="334" spans="2:2" x14ac:dyDescent="0.25">
      <c r="B334" s="6">
        <f>'R.3.2'!G80</f>
        <v>0.41459074733096102</v>
      </c>
    </row>
    <row r="335" spans="2:2" x14ac:dyDescent="0.25">
      <c r="B335" s="6">
        <f>'R.3.2'!G81</f>
        <v>0.420560747663551</v>
      </c>
    </row>
    <row r="336" spans="2:2" x14ac:dyDescent="0.25">
      <c r="B336" s="6">
        <f>'R.3.2'!G82</f>
        <v>0.54824561403508798</v>
      </c>
    </row>
    <row r="337" spans="2:2" x14ac:dyDescent="0.25">
      <c r="B337" s="6">
        <f>'R.3.2'!G83</f>
        <v>0.42042042042041999</v>
      </c>
    </row>
    <row r="338" spans="2:2" x14ac:dyDescent="0.25">
      <c r="B338" s="6">
        <f>'R.3.2'!G84</f>
        <v>0.46551724137931</v>
      </c>
    </row>
    <row r="339" spans="2:2" x14ac:dyDescent="0.25">
      <c r="B339" s="6">
        <f>'R.3.2'!G85</f>
        <v>0.41245136186770398</v>
      </c>
    </row>
    <row r="340" spans="2:2" x14ac:dyDescent="0.25">
      <c r="B340" s="6">
        <f>'R.3.2'!G86</f>
        <v>0.38418079096045199</v>
      </c>
    </row>
    <row r="341" spans="2:2" x14ac:dyDescent="0.25">
      <c r="B341" s="6">
        <f>'R.3.2'!G87</f>
        <v>0.36627906976744201</v>
      </c>
    </row>
    <row r="342" spans="2:2" x14ac:dyDescent="0.25">
      <c r="B342" s="6">
        <f>'R.3.2'!G88</f>
        <v>0.45102505694760803</v>
      </c>
    </row>
    <row r="343" spans="2:2" x14ac:dyDescent="0.25">
      <c r="B343" s="6">
        <f>'R.3.2'!G89</f>
        <v>0.45145631067961201</v>
      </c>
    </row>
    <row r="344" spans="2:2" x14ac:dyDescent="0.25">
      <c r="B344" s="6">
        <f>'R.3.2'!G90</f>
        <v>0.454068241469816</v>
      </c>
    </row>
    <row r="345" spans="2:2" x14ac:dyDescent="0.25">
      <c r="B345" s="6">
        <f>'R.3.2'!G91</f>
        <v>0.27419354838709697</v>
      </c>
    </row>
    <row r="346" spans="2:2" x14ac:dyDescent="0.25">
      <c r="B346" s="6">
        <f>'R.3.2'!G92</f>
        <v>0.42424242424242398</v>
      </c>
    </row>
    <row r="347" spans="2:2" x14ac:dyDescent="0.25">
      <c r="B347" s="6">
        <f>'R.3.2'!G93</f>
        <v>0.40969162995594699</v>
      </c>
    </row>
    <row r="348" spans="2:2" x14ac:dyDescent="0.25">
      <c r="B348" s="6">
        <f>'R.3.2'!G94</f>
        <v>0.40540540540540498</v>
      </c>
    </row>
    <row r="349" spans="2:2" x14ac:dyDescent="0.25">
      <c r="B349" s="6">
        <f>'R.3.2'!G95</f>
        <v>0.234375</v>
      </c>
    </row>
    <row r="350" spans="2:2" x14ac:dyDescent="0.25">
      <c r="B350" s="6">
        <f>'R.3.2'!G96</f>
        <v>0.48587570621468901</v>
      </c>
    </row>
    <row r="351" spans="2:2" x14ac:dyDescent="0.25">
      <c r="B351" s="6">
        <f>'R.3.2'!G97</f>
        <v>0.45151953690303898</v>
      </c>
    </row>
    <row r="352" spans="2:2" x14ac:dyDescent="0.25">
      <c r="B352" s="6">
        <f>'R.3.2'!G98</f>
        <v>0.37373737373737398</v>
      </c>
    </row>
    <row r="353" spans="2:2" x14ac:dyDescent="0.25">
      <c r="B353" s="6">
        <f>'R.3.2'!G99</f>
        <v>0.37313432835820898</v>
      </c>
    </row>
    <row r="354" spans="2:2" x14ac:dyDescent="0.25">
      <c r="B354" s="6">
        <f>'R.3.2'!G100</f>
        <v>0.40157480314960597</v>
      </c>
    </row>
    <row r="355" spans="2:2" x14ac:dyDescent="0.25">
      <c r="B355" s="6">
        <f>'R.3.2'!G101</f>
        <v>0.34482758620689702</v>
      </c>
    </row>
    <row r="356" spans="2:2" x14ac:dyDescent="0.25">
      <c r="B356" s="6">
        <f>'R.3.2'!G102</f>
        <v>0.54929577464788704</v>
      </c>
    </row>
    <row r="357" spans="2:2" x14ac:dyDescent="0.25">
      <c r="B357" s="6">
        <f>'R.3.2'!G103</f>
        <v>0.46043165467625902</v>
      </c>
    </row>
    <row r="358" spans="2:2" x14ac:dyDescent="0.25">
      <c r="B358" s="6">
        <f>'R.3.2'!G104</f>
        <v>0.47457627118644102</v>
      </c>
    </row>
    <row r="359" spans="2:2" x14ac:dyDescent="0.25">
      <c r="B359" s="6">
        <f>'R.3.2'!G105</f>
        <v>0.40192926045016097</v>
      </c>
    </row>
    <row r="360" spans="2:2" x14ac:dyDescent="0.25">
      <c r="B360" s="6">
        <f>'R.3.2'!G106</f>
        <v>0.36363636363636398</v>
      </c>
    </row>
    <row r="361" spans="2:2" x14ac:dyDescent="0.25">
      <c r="B361" s="6">
        <f>'R.3.2'!G107</f>
        <v>0.372093023255814</v>
      </c>
    </row>
    <row r="362" spans="2:2" x14ac:dyDescent="0.25">
      <c r="B362" s="6">
        <f>'R.3.2'!G108</f>
        <v>0.34010152284264</v>
      </c>
    </row>
    <row r="363" spans="2:2" x14ac:dyDescent="0.25">
      <c r="B363" s="6">
        <f>'R.3.2'!G109</f>
        <v>0.431034482758621</v>
      </c>
    </row>
    <row r="364" spans="2:2" x14ac:dyDescent="0.25">
      <c r="B364" s="6">
        <f>'R.3.2'!G110</f>
        <v>0.52459016393442603</v>
      </c>
    </row>
    <row r="365" spans="2:2" x14ac:dyDescent="0.25">
      <c r="B365" s="6">
        <f>'R.3.2'!G111</f>
        <v>0.36</v>
      </c>
    </row>
    <row r="366" spans="2:2" x14ac:dyDescent="0.25">
      <c r="B366" s="6">
        <f>'R.3.2'!G112</f>
        <v>0.31355932203389802</v>
      </c>
    </row>
    <row r="367" spans="2:2" x14ac:dyDescent="0.25">
      <c r="B367" s="6">
        <f>'R.3.2'!G113</f>
        <v>0.46598639455782298</v>
      </c>
    </row>
    <row r="368" spans="2:2" x14ac:dyDescent="0.25">
      <c r="B368" s="6">
        <f>'R.3.2'!G114</f>
        <v>0.44736842105263203</v>
      </c>
    </row>
    <row r="369" spans="2:2" x14ac:dyDescent="0.25">
      <c r="B369" s="6">
        <f>'R.3.2'!G115</f>
        <v>0.407407407407407</v>
      </c>
    </row>
    <row r="370" spans="2:2" x14ac:dyDescent="0.25">
      <c r="B370" s="6">
        <f>'R.3.2'!G116</f>
        <v>0.471204188481675</v>
      </c>
    </row>
    <row r="371" spans="2:2" x14ac:dyDescent="0.25">
      <c r="B371" s="6">
        <f>'R.3.2'!G117</f>
        <v>0.34134615384615402</v>
      </c>
    </row>
    <row r="372" spans="2:2" x14ac:dyDescent="0.25">
      <c r="B372" s="6">
        <f>'R.3.2'!G118</f>
        <v>0.44160583941605802</v>
      </c>
    </row>
    <row r="373" spans="2:2" x14ac:dyDescent="0.25">
      <c r="B373" s="6">
        <f>'R.3.2'!G119</f>
        <v>0.42836468885672901</v>
      </c>
    </row>
    <row r="374" spans="2:2" x14ac:dyDescent="0.25">
      <c r="B374" s="6">
        <f>'R.3.2'!G120</f>
        <v>0.25806451612903197</v>
      </c>
    </row>
    <row r="375" spans="2:2" x14ac:dyDescent="0.25">
      <c r="B375" s="6">
        <f>'R.3.2'!G121</f>
        <v>0.30769230769230799</v>
      </c>
    </row>
    <row r="376" spans="2:2" x14ac:dyDescent="0.25">
      <c r="B376" s="6">
        <f>'R.3.2'!G122</f>
        <v>0.44874715261958997</v>
      </c>
    </row>
    <row r="377" spans="2:2" x14ac:dyDescent="0.25">
      <c r="B377" s="6">
        <f>'R.3.2'!G123</f>
        <v>0.375</v>
      </c>
    </row>
    <row r="378" spans="2:2" x14ac:dyDescent="0.25">
      <c r="B378" s="6">
        <f>'R.3.2'!G124</f>
        <v>0.406824146981627</v>
      </c>
    </row>
    <row r="379" spans="2:2" x14ac:dyDescent="0.25">
      <c r="B379" s="6">
        <f>'R.3.2'!G125</f>
        <v>0.43965517241379298</v>
      </c>
    </row>
    <row r="380" spans="2:2" x14ac:dyDescent="0.25">
      <c r="B380" s="6">
        <f>'R.3.2'!G126</f>
        <v>0.40789473684210498</v>
      </c>
    </row>
    <row r="381" spans="2:2" x14ac:dyDescent="0.25">
      <c r="B381" s="6">
        <f>'R.3.2'!G127</f>
        <v>0.43250688705234203</v>
      </c>
    </row>
    <row r="382" spans="2:2" x14ac:dyDescent="0.25">
      <c r="B382" s="6">
        <f>'R.3.2'!G128</f>
        <v>0.422619047619048</v>
      </c>
    </row>
    <row r="383" spans="2:2" x14ac:dyDescent="0.25">
      <c r="B383" s="6">
        <f>'R.3.2'!G129</f>
        <v>0.47945205479452102</v>
      </c>
    </row>
    <row r="384" spans="2:2" x14ac:dyDescent="0.25">
      <c r="B384" s="6">
        <f>'R.3.2'!G130</f>
        <v>0.39259259259259299</v>
      </c>
    </row>
    <row r="385" spans="2:2" x14ac:dyDescent="0.25">
      <c r="B385" s="6">
        <f>'R.3.2'!G131</f>
        <v>0.37179487179487197</v>
      </c>
    </row>
    <row r="386" spans="2:2" x14ac:dyDescent="0.25">
      <c r="B386" s="6">
        <f>'R.3.2'!G132</f>
        <v>0.46341463414634099</v>
      </c>
    </row>
    <row r="387" spans="2:2" x14ac:dyDescent="0.25">
      <c r="B387" s="6">
        <f>'R.3.2'!G133</f>
        <v>0.506493506493506</v>
      </c>
    </row>
    <row r="388" spans="2:2" x14ac:dyDescent="0.25">
      <c r="B388" s="6">
        <f>'R.3.2'!G134</f>
        <v>0.55128205128205099</v>
      </c>
    </row>
    <row r="389" spans="2:2" x14ac:dyDescent="0.25">
      <c r="B389" s="6">
        <f>'R.3.2'!G135</f>
        <v>0.284710017574692</v>
      </c>
    </row>
    <row r="390" spans="2:2" x14ac:dyDescent="0.25">
      <c r="B390" s="6">
        <f>'R.3.2'!G136</f>
        <v>0.39310344827586202</v>
      </c>
    </row>
    <row r="391" spans="2:2" x14ac:dyDescent="0.25">
      <c r="B391" s="6">
        <f>'R.3.2'!G137</f>
        <v>0.20522388059701499</v>
      </c>
    </row>
    <row r="392" spans="2:2" x14ac:dyDescent="0.25">
      <c r="B392" s="6">
        <f>'R.3.2'!G138</f>
        <v>0.34782608695652201</v>
      </c>
    </row>
    <row r="393" spans="2:2" x14ac:dyDescent="0.25">
      <c r="B393" s="6">
        <f>'R.3.2'!G139</f>
        <v>0.41141141141141102</v>
      </c>
    </row>
    <row r="394" spans="2:2" x14ac:dyDescent="0.25">
      <c r="B394" s="6">
        <f>'R.3.2'!G140</f>
        <v>0.36018957345971597</v>
      </c>
    </row>
    <row r="395" spans="2:2" x14ac:dyDescent="0.25">
      <c r="B395" s="6">
        <f>'R.3.2'!G141</f>
        <v>0.38414634146341498</v>
      </c>
    </row>
    <row r="396" spans="2:2" x14ac:dyDescent="0.25">
      <c r="B396" s="6">
        <f>'R.3.2'!G142</f>
        <v>0.43376623376623402</v>
      </c>
    </row>
    <row r="397" spans="2:2" x14ac:dyDescent="0.25">
      <c r="B397" s="6">
        <f>'R.3.2'!G143</f>
        <v>0.497907949790795</v>
      </c>
    </row>
    <row r="398" spans="2:2" x14ac:dyDescent="0.25">
      <c r="B398" s="6">
        <f>'R.3.2'!G144</f>
        <v>0.36085626911315</v>
      </c>
    </row>
    <row r="399" spans="2:2" x14ac:dyDescent="0.25">
      <c r="B399" s="6">
        <f>'R.3.2'!G145</f>
        <v>0.41379310344827602</v>
      </c>
    </row>
    <row r="400" spans="2:2" x14ac:dyDescent="0.25">
      <c r="B400" s="6">
        <f>'R.3.2'!G146</f>
        <v>0.20588235294117599</v>
      </c>
    </row>
    <row r="401" spans="2:2" x14ac:dyDescent="0.25">
      <c r="B401" s="6">
        <f>'R.3.2'!G147</f>
        <v>0.34729064039408902</v>
      </c>
    </row>
    <row r="402" spans="2:2" x14ac:dyDescent="0.25">
      <c r="B402" s="6">
        <f>'R.3.2'!G148</f>
        <v>0.38823529411764701</v>
      </c>
    </row>
    <row r="403" spans="2:2" x14ac:dyDescent="0.25">
      <c r="B403" s="6">
        <f>'R.3.2'!G149</f>
        <v>0.38565891472868202</v>
      </c>
    </row>
    <row r="404" spans="2:2" x14ac:dyDescent="0.25">
      <c r="B404" s="6">
        <f>'R.3.2'!G150</f>
        <v>0.375</v>
      </c>
    </row>
    <row r="405" spans="2:2" x14ac:dyDescent="0.25">
      <c r="B405" s="6">
        <f>'R.3.2'!G151</f>
        <v>0.39941690962099102</v>
      </c>
    </row>
    <row r="406" spans="2:2" x14ac:dyDescent="0.25">
      <c r="B406" s="6">
        <f>'R.3.2'!G152</f>
        <v>0.22222222222222199</v>
      </c>
    </row>
    <row r="407" spans="2:2" x14ac:dyDescent="0.25">
      <c r="B407" s="6">
        <f>'R.3.2'!G153</f>
        <v>0.448780487804878</v>
      </c>
    </row>
    <row r="408" spans="2:2" x14ac:dyDescent="0.25">
      <c r="B408" s="6">
        <f>'R.3.2'!G154</f>
        <v>0.33333333333333298</v>
      </c>
    </row>
    <row r="409" spans="2:2" x14ac:dyDescent="0.25">
      <c r="B409" s="6">
        <f>'R.3.2'!G155</f>
        <v>0.32567049808429099</v>
      </c>
    </row>
    <row r="410" spans="2:2" x14ac:dyDescent="0.25">
      <c r="B410" s="6">
        <f>'R.3.2'!G156</f>
        <v>0.482283464566929</v>
      </c>
    </row>
    <row r="411" spans="2:2" x14ac:dyDescent="0.25">
      <c r="B411" s="6">
        <f>'R.3.2'!G157</f>
        <v>0.43181818181818199</v>
      </c>
    </row>
    <row r="412" spans="2:2" x14ac:dyDescent="0.25">
      <c r="B412" s="6">
        <f>'R.3.2'!G158</f>
        <v>0.46387832699619802</v>
      </c>
    </row>
    <row r="413" spans="2:2" x14ac:dyDescent="0.25">
      <c r="B413" s="6">
        <f>'R.3.2'!G159</f>
        <v>0.35641025641025598</v>
      </c>
    </row>
    <row r="414" spans="2:2" x14ac:dyDescent="0.25">
      <c r="B414" s="6">
        <f>'R.3.2'!G160</f>
        <v>0.27943760984182803</v>
      </c>
    </row>
    <row r="415" spans="2:2" x14ac:dyDescent="0.25">
      <c r="B415" s="6">
        <f>'R.3.2'!G161</f>
        <v>0.49456521739130399</v>
      </c>
    </row>
    <row r="416" spans="2:2" x14ac:dyDescent="0.25">
      <c r="B416" s="6">
        <f>'R.3.2'!G162</f>
        <v>0.43577981651376102</v>
      </c>
    </row>
    <row r="417" spans="2:2" x14ac:dyDescent="0.25">
      <c r="B417" s="6">
        <f>'R.3.2'!G163</f>
        <v>0.373493975903614</v>
      </c>
    </row>
    <row r="418" spans="2:2" x14ac:dyDescent="0.25">
      <c r="B418" s="6">
        <f>'R.3.2'!G164</f>
        <v>0.31691648822269802</v>
      </c>
    </row>
    <row r="419" spans="2:2" x14ac:dyDescent="0.25">
      <c r="B419" s="6">
        <f>'R.3.2'!G165</f>
        <v>0.38405797101449302</v>
      </c>
    </row>
    <row r="420" spans="2:2" x14ac:dyDescent="0.25">
      <c r="B420" s="6">
        <f>'R.3.2'!G166</f>
        <v>0.46258503401360501</v>
      </c>
    </row>
    <row r="421" spans="2:2" x14ac:dyDescent="0.25">
      <c r="B421" s="6">
        <f>'R.3.2'!G167</f>
        <v>0.44419134396355398</v>
      </c>
    </row>
    <row r="422" spans="2:2" x14ac:dyDescent="0.25">
      <c r="B422" s="6">
        <f>'R.3.2'!G168</f>
        <v>0.24752475247524799</v>
      </c>
    </row>
    <row r="423" spans="2:2" x14ac:dyDescent="0.25">
      <c r="B423" s="6">
        <f>'R.3.2'!G169</f>
        <v>0.46666666666666701</v>
      </c>
    </row>
    <row r="424" spans="2:2" x14ac:dyDescent="0.25">
      <c r="B424" s="6">
        <f>'R.3.2'!G170</f>
        <v>0.47839506172839502</v>
      </c>
    </row>
    <row r="425" spans="2:2" x14ac:dyDescent="0.25">
      <c r="B425" s="6">
        <f>'R.3.2'!G171</f>
        <v>0.462209302325581</v>
      </c>
    </row>
    <row r="426" spans="2:2" x14ac:dyDescent="0.25">
      <c r="B426" s="6">
        <f>'R.3.2'!G172</f>
        <v>0.44646924829157197</v>
      </c>
    </row>
    <row r="427" spans="2:2" x14ac:dyDescent="0.25">
      <c r="B427" s="6">
        <f>'R.3.2'!G173</f>
        <v>0.35362318840579698</v>
      </c>
    </row>
    <row r="428" spans="2:2" x14ac:dyDescent="0.25">
      <c r="B428" s="6">
        <f>'R.3.2'!G174</f>
        <v>0.201550387596899</v>
      </c>
    </row>
    <row r="429" spans="2:2" x14ac:dyDescent="0.25">
      <c r="B429" s="6">
        <f>'R.3.2'!G175</f>
        <v>0.36401673640167398</v>
      </c>
    </row>
    <row r="430" spans="2:2" x14ac:dyDescent="0.25">
      <c r="B430" s="6">
        <f>'R.3.2'!G176</f>
        <v>0.53333333333333299</v>
      </c>
    </row>
    <row r="431" spans="2:2" x14ac:dyDescent="0.25">
      <c r="B431" s="6">
        <f>'R.3.2'!G177</f>
        <v>0.37891737891737898</v>
      </c>
    </row>
    <row r="432" spans="2:2" x14ac:dyDescent="0.25">
      <c r="B432" s="6">
        <f>'R.3.2'!G178</f>
        <v>0.550561797752809</v>
      </c>
    </row>
    <row r="433" spans="2:2" x14ac:dyDescent="0.25">
      <c r="B433" s="6">
        <f>'R.3.2'!G179</f>
        <v>0.34202898550724598</v>
      </c>
    </row>
    <row r="434" spans="2:2" x14ac:dyDescent="0.25">
      <c r="B434" s="6">
        <f>'R.3.2'!G180</f>
        <v>0.41011235955056202</v>
      </c>
    </row>
    <row r="435" spans="2:2" x14ac:dyDescent="0.25">
      <c r="B435" s="6">
        <f>'R.3.2'!G181</f>
        <v>0.39483394833948299</v>
      </c>
    </row>
    <row r="436" spans="2:2" x14ac:dyDescent="0.25">
      <c r="B436" s="6">
        <f>'R.3.2'!G182</f>
        <v>0.375</v>
      </c>
    </row>
    <row r="437" spans="2:2" x14ac:dyDescent="0.25">
      <c r="B437" s="6">
        <f>'R.3.2'!G183</f>
        <v>0.44339622641509402</v>
      </c>
    </row>
    <row r="438" spans="2:2" x14ac:dyDescent="0.25">
      <c r="B438" s="6">
        <f>'R.3.2'!G184</f>
        <v>0.50375939849624096</v>
      </c>
    </row>
    <row r="439" spans="2:2" x14ac:dyDescent="0.25">
      <c r="B439" s="6">
        <f>'R.3.2'!G185</f>
        <v>0.376699029126214</v>
      </c>
    </row>
    <row r="440" spans="2:2" x14ac:dyDescent="0.25">
      <c r="B440" s="6">
        <f>'R.3.2'!G186</f>
        <v>0.46843853820598003</v>
      </c>
    </row>
    <row r="441" spans="2:2" x14ac:dyDescent="0.25">
      <c r="B441" s="6">
        <f>'R.3.2'!G187</f>
        <v>0.37451737451737399</v>
      </c>
    </row>
    <row r="442" spans="2:2" x14ac:dyDescent="0.25">
      <c r="B442" s="6">
        <f>'R.3.2'!G188</f>
        <v>0.278947368421053</v>
      </c>
    </row>
    <row r="443" spans="2:2" x14ac:dyDescent="0.25">
      <c r="B443" s="6">
        <f>'R.3.2'!G189</f>
        <v>0.37457044673539502</v>
      </c>
    </row>
    <row r="444" spans="2:2" x14ac:dyDescent="0.25">
      <c r="B444" s="6">
        <f>'R.3.2'!G190</f>
        <v>0.42900302114803601</v>
      </c>
    </row>
    <row r="445" spans="2:2" x14ac:dyDescent="0.25">
      <c r="B445" s="6">
        <f>'R.3.2'!G191</f>
        <v>0.27659574468085102</v>
      </c>
    </row>
    <row r="446" spans="2:2" x14ac:dyDescent="0.25">
      <c r="B446" s="6">
        <f>'R.3.2'!G192</f>
        <v>0.64814814814814803</v>
      </c>
    </row>
    <row r="447" spans="2:2" x14ac:dyDescent="0.25">
      <c r="B447" s="6">
        <f>'R.3.2'!G193</f>
        <v>0.58857142857142897</v>
      </c>
    </row>
    <row r="448" spans="2:2" x14ac:dyDescent="0.25">
      <c r="B448" s="6">
        <f>'R.3.2'!G194</f>
        <v>0.37554585152838399</v>
      </c>
    </row>
    <row r="449" spans="2:2" x14ac:dyDescent="0.25">
      <c r="B449" s="6">
        <f>'R.3.2'!G195</f>
        <v>0.38414634146341498</v>
      </c>
    </row>
    <row r="450" spans="2:2" x14ac:dyDescent="0.25">
      <c r="B450" s="6">
        <f>'R.3.2'!G196</f>
        <v>0.34202898550724598</v>
      </c>
    </row>
    <row r="451" spans="2:2" x14ac:dyDescent="0.25">
      <c r="B451" s="6">
        <f>'R.3.2'!G197</f>
        <v>0.31014492753623202</v>
      </c>
    </row>
    <row r="452" spans="2:2" x14ac:dyDescent="0.25">
      <c r="B452" s="6">
        <f>'R.3.2'!G198</f>
        <v>0.432525951557093</v>
      </c>
    </row>
    <row r="453" spans="2:2" x14ac:dyDescent="0.25">
      <c r="B453" s="6">
        <f>'R.3.2'!G199</f>
        <v>0.43786982248520701</v>
      </c>
    </row>
    <row r="454" spans="2:2" x14ac:dyDescent="0.25">
      <c r="B454" s="6">
        <f>'R.3.2'!G200</f>
        <v>0.36526946107784403</v>
      </c>
    </row>
    <row r="455" spans="2:2" x14ac:dyDescent="0.25">
      <c r="B455" s="6">
        <f>'R.3.2'!G201</f>
        <v>0.53690303907380599</v>
      </c>
    </row>
    <row r="456" spans="2:2" x14ac:dyDescent="0.25">
      <c r="B456" s="6">
        <f>'R.3.2'!G202</f>
        <v>0.43707093821510301</v>
      </c>
    </row>
    <row r="457" spans="2:2" x14ac:dyDescent="0.25">
      <c r="B457" s="6">
        <f>'R.3.2'!G203</f>
        <v>0.38202247191011202</v>
      </c>
    </row>
    <row r="458" spans="2:2" x14ac:dyDescent="0.25">
      <c r="B458" s="6">
        <f>'R.3.2'!G204</f>
        <v>0.27943760984182803</v>
      </c>
    </row>
    <row r="459" spans="2:2" x14ac:dyDescent="0.25">
      <c r="B459" s="6">
        <f>'R.3.2'!G205</f>
        <v>0.36492890995260702</v>
      </c>
    </row>
    <row r="460" spans="2:2" x14ac:dyDescent="0.25">
      <c r="B460" s="6">
        <f>'R.3.2'!G206</f>
        <v>0.32677165354330701</v>
      </c>
    </row>
    <row r="461" spans="2:2" x14ac:dyDescent="0.25">
      <c r="B461" s="6">
        <f>'R.3.2'!G207</f>
        <v>0.42142857142857099</v>
      </c>
    </row>
    <row r="462" spans="2:2" x14ac:dyDescent="0.25">
      <c r="B462" s="6">
        <f>'R.3.2'!G208</f>
        <v>0.449367088607595</v>
      </c>
    </row>
    <row r="463" spans="2:2" x14ac:dyDescent="0.25">
      <c r="B463" s="6">
        <f>'R.3.2'!G209</f>
        <v>0.40856031128404702</v>
      </c>
    </row>
    <row r="464" spans="2:2" x14ac:dyDescent="0.25">
      <c r="B464" s="6">
        <f>'R.3.2'!G210</f>
        <v>0.33403805496828798</v>
      </c>
    </row>
    <row r="465" spans="2:2" x14ac:dyDescent="0.25">
      <c r="B465" s="6">
        <f>'R.3.2'!G211</f>
        <v>0.34482758620689702</v>
      </c>
    </row>
    <row r="466" spans="2:2" x14ac:dyDescent="0.25">
      <c r="B466" s="6">
        <f>'R.3.2'!G212</f>
        <v>0.48022598870056499</v>
      </c>
    </row>
    <row r="467" spans="2:2" x14ac:dyDescent="0.25">
      <c r="B467" s="6">
        <f>'R.3.2'!G213</f>
        <v>0.42018779342723001</v>
      </c>
    </row>
    <row r="468" spans="2:2" x14ac:dyDescent="0.25">
      <c r="B468" s="6">
        <f>'R.3.2'!G214</f>
        <v>0.38888888888888901</v>
      </c>
    </row>
    <row r="469" spans="2:2" x14ac:dyDescent="0.25">
      <c r="B469" s="6">
        <f>'R.3.2'!G215</f>
        <v>0.71193866374589299</v>
      </c>
    </row>
    <row r="470" spans="2:2" x14ac:dyDescent="0.25">
      <c r="B470" s="6">
        <f>'R.3.2'!G216</f>
        <v>0.52659574468085102</v>
      </c>
    </row>
    <row r="471" spans="2:2" x14ac:dyDescent="0.25">
      <c r="B471" s="6">
        <f>'R.3.2'!G217</f>
        <v>0.38834951456310701</v>
      </c>
    </row>
    <row r="472" spans="2:2" x14ac:dyDescent="0.25">
      <c r="B472" s="6">
        <f>'R.3.2'!G218</f>
        <v>0.42469135802469099</v>
      </c>
    </row>
    <row r="473" spans="2:2" x14ac:dyDescent="0.25">
      <c r="B473" s="6">
        <f>'R.3.2'!G219</f>
        <v>0.38823529411764701</v>
      </c>
    </row>
    <row r="474" spans="2:2" x14ac:dyDescent="0.25">
      <c r="B474" s="6">
        <f>'R.3.2'!G220</f>
        <v>0.334975369458128</v>
      </c>
    </row>
    <row r="475" spans="2:2" x14ac:dyDescent="0.25">
      <c r="B475" s="6">
        <f>'R.3.2'!G221</f>
        <v>0.44083526682134599</v>
      </c>
    </row>
    <row r="476" spans="2:2" x14ac:dyDescent="0.25">
      <c r="B476" s="6">
        <f>'R.3.2'!G222</f>
        <v>0.439393939393939</v>
      </c>
    </row>
    <row r="477" spans="2:2" x14ac:dyDescent="0.25">
      <c r="B477" s="6">
        <f>'R.3.2'!G223</f>
        <v>0.336231884057971</v>
      </c>
    </row>
    <row r="478" spans="2:2" x14ac:dyDescent="0.25">
      <c r="B478" s="6">
        <f>'R.3.2'!G224</f>
        <v>0.38823529411764701</v>
      </c>
    </row>
    <row r="479" spans="2:2" x14ac:dyDescent="0.25">
      <c r="B479" s="6">
        <f>'R.3.2'!G225</f>
        <v>0.44419134396355398</v>
      </c>
    </row>
    <row r="480" spans="2:2" x14ac:dyDescent="0.25">
      <c r="B480" s="6">
        <f>'R.3.2'!G226</f>
        <v>0.32530120481927699</v>
      </c>
    </row>
    <row r="481" spans="2:2" x14ac:dyDescent="0.25">
      <c r="B481" s="6">
        <f>'R.3.2'!G227</f>
        <v>0.36334405144694498</v>
      </c>
    </row>
    <row r="482" spans="2:2" x14ac:dyDescent="0.25">
      <c r="B482" s="6">
        <f>'R.3.2'!G228</f>
        <v>0.36065573770491799</v>
      </c>
    </row>
    <row r="483" spans="2:2" x14ac:dyDescent="0.25">
      <c r="B483" s="6">
        <f>'R.3.2'!G229</f>
        <v>0.26</v>
      </c>
    </row>
    <row r="484" spans="2:2" x14ac:dyDescent="0.25">
      <c r="B484" s="6">
        <f>'R.3.2'!G230</f>
        <v>0.30909090909090903</v>
      </c>
    </row>
    <row r="485" spans="2:2" x14ac:dyDescent="0.25">
      <c r="B485" s="6">
        <f>'R.3.2'!G231</f>
        <v>0.367041198501873</v>
      </c>
    </row>
    <row r="486" spans="2:2" x14ac:dyDescent="0.25">
      <c r="B486" s="6">
        <f>'R.3.2'!G232</f>
        <v>0.42061281337047401</v>
      </c>
    </row>
    <row r="487" spans="2:2" x14ac:dyDescent="0.25">
      <c r="B487" s="6">
        <f>'R.3.2'!G233</f>
        <v>0.35199999999999998</v>
      </c>
    </row>
    <row r="488" spans="2:2" x14ac:dyDescent="0.25">
      <c r="B488" s="6">
        <f>'R.3.2'!G234</f>
        <v>0.39560439560439598</v>
      </c>
    </row>
    <row r="489" spans="2:2" x14ac:dyDescent="0.25">
      <c r="B489" s="6">
        <f>'R.3.2'!G235</f>
        <v>0.42857142857142899</v>
      </c>
    </row>
    <row r="490" spans="2:2" x14ac:dyDescent="0.25">
      <c r="B490" s="6">
        <f>'R.3.2'!G236</f>
        <v>0.39102564102564102</v>
      </c>
    </row>
    <row r="491" spans="2:2" x14ac:dyDescent="0.25">
      <c r="B491" s="6">
        <f>'R.3.2'!G237</f>
        <v>0.47663551401869197</v>
      </c>
    </row>
    <row r="492" spans="2:2" x14ac:dyDescent="0.25">
      <c r="B492" s="6">
        <f>'R.3.2'!G238</f>
        <v>0.47126436781609199</v>
      </c>
    </row>
    <row r="493" spans="2:2" x14ac:dyDescent="0.25">
      <c r="B493" s="6">
        <f>'R.3.2'!G239</f>
        <v>0.387596899224806</v>
      </c>
    </row>
    <row r="494" spans="2:2" x14ac:dyDescent="0.25">
      <c r="B494" s="6">
        <f>'R.3.2'!G240</f>
        <v>0.39285714285714302</v>
      </c>
    </row>
    <row r="495" spans="2:2" x14ac:dyDescent="0.25">
      <c r="B495" s="6">
        <f>'R.3.2'!G241</f>
        <v>0.390428211586902</v>
      </c>
    </row>
    <row r="496" spans="2:2" x14ac:dyDescent="0.25">
      <c r="B496" s="6">
        <f>'R.3.2'!G242</f>
        <v>0.42922374429223698</v>
      </c>
    </row>
    <row r="497" spans="2:2" x14ac:dyDescent="0.25">
      <c r="B497" s="6">
        <f>'R.3.2'!G243</f>
        <v>0.41338582677165397</v>
      </c>
    </row>
    <row r="498" spans="2:2" x14ac:dyDescent="0.25">
      <c r="B498" s="6">
        <f>'R.3.2'!G244</f>
        <v>0.33644859813084099</v>
      </c>
    </row>
    <row r="499" spans="2:2" x14ac:dyDescent="0.25">
      <c r="B499" s="6">
        <f>'R.3.2'!G245</f>
        <v>0.42287234042553201</v>
      </c>
    </row>
    <row r="500" spans="2:2" x14ac:dyDescent="0.25">
      <c r="B500" s="6">
        <f>'R.3.2'!G246</f>
        <v>0.40972222222222199</v>
      </c>
    </row>
    <row r="501" spans="2:2" x14ac:dyDescent="0.25">
      <c r="B501" s="6">
        <f>'R.3.2'!G247</f>
        <v>0.44680851063829802</v>
      </c>
    </row>
    <row r="502" spans="2:2" x14ac:dyDescent="0.25">
      <c r="B502" s="6">
        <f>'R.3.2'!G248</f>
        <v>0.462025316455696</v>
      </c>
    </row>
    <row r="503" spans="2:2" x14ac:dyDescent="0.25">
      <c r="B503" s="6">
        <f>'R.3.2'!G249</f>
        <v>0.39107611548556398</v>
      </c>
    </row>
    <row r="504" spans="2:2" x14ac:dyDescent="0.25">
      <c r="B504" s="6">
        <f>'R.3.2'!G250</f>
        <v>0.40166204986149601</v>
      </c>
    </row>
    <row r="505" spans="2:2" x14ac:dyDescent="0.25">
      <c r="B505" s="6">
        <f>'R.3.2'!G251</f>
        <v>0.29166666666666702</v>
      </c>
    </row>
    <row r="506" spans="2:2" x14ac:dyDescent="0.25">
      <c r="B506" s="6">
        <f>'R.3.2'!G252</f>
        <v>0.27648578811369501</v>
      </c>
    </row>
    <row r="507" spans="2:2" x14ac:dyDescent="0.25">
      <c r="B507" s="6">
        <f>'R.3.2'!G253</f>
        <v>0.277580071174377</v>
      </c>
    </row>
    <row r="508" spans="2:2" x14ac:dyDescent="0.25">
      <c r="B508" s="6">
        <f>'R.3.2'!G254</f>
        <v>0.32183908045977</v>
      </c>
    </row>
    <row r="509" spans="2:2" x14ac:dyDescent="0.25">
      <c r="B509" s="6">
        <f>'R.3.3'!G2</f>
        <v>0.35048231511254002</v>
      </c>
    </row>
    <row r="510" spans="2:2" x14ac:dyDescent="0.25">
      <c r="B510" s="6">
        <f>'R.3.3'!G3</f>
        <v>0.37829912023460399</v>
      </c>
    </row>
    <row r="511" spans="2:2" x14ac:dyDescent="0.25">
      <c r="B511" s="6">
        <f>'R.3.3'!G4</f>
        <v>0.35474006116208001</v>
      </c>
    </row>
    <row r="512" spans="2:2" x14ac:dyDescent="0.25">
      <c r="B512" s="6">
        <f>'R.3.3'!G5</f>
        <v>0.36965811965812001</v>
      </c>
    </row>
    <row r="513" spans="2:2" x14ac:dyDescent="0.25">
      <c r="B513" s="6">
        <f>'R.3.3'!G6</f>
        <v>0.24137931034482801</v>
      </c>
    </row>
    <row r="514" spans="2:2" x14ac:dyDescent="0.25">
      <c r="B514" s="6">
        <f>'R.3.3'!G7</f>
        <v>0.433242506811989</v>
      </c>
    </row>
    <row r="515" spans="2:2" x14ac:dyDescent="0.25">
      <c r="B515" s="6">
        <f>'R.3.3'!G8</f>
        <v>0.38823529411764701</v>
      </c>
    </row>
    <row r="516" spans="2:2" x14ac:dyDescent="0.25">
      <c r="B516" s="6">
        <f>'R.3.3'!G9</f>
        <v>0.47457627118644102</v>
      </c>
    </row>
    <row r="517" spans="2:2" x14ac:dyDescent="0.25">
      <c r="B517" s="6">
        <f>'R.3.3'!G10</f>
        <v>0.38745387453874502</v>
      </c>
    </row>
    <row r="518" spans="2:2" x14ac:dyDescent="0.25">
      <c r="B518" s="6">
        <f>'R.3.3'!G11</f>
        <v>0.57142857142857095</v>
      </c>
    </row>
    <row r="519" spans="2:2" x14ac:dyDescent="0.25">
      <c r="B519" s="6">
        <f>'R.3.3'!G12</f>
        <v>0.218181818181818</v>
      </c>
    </row>
    <row r="520" spans="2:2" x14ac:dyDescent="0.25">
      <c r="B520" s="6">
        <f>'R.3.3'!G13</f>
        <v>0.40148698884758399</v>
      </c>
    </row>
    <row r="521" spans="2:2" x14ac:dyDescent="0.25">
      <c r="B521" s="6">
        <f>'R.3.3'!G14</f>
        <v>0.6</v>
      </c>
    </row>
    <row r="522" spans="2:2" x14ac:dyDescent="0.25">
      <c r="B522" s="6">
        <f>'R.3.3'!G15</f>
        <v>0.28795811518324599</v>
      </c>
    </row>
    <row r="523" spans="2:2" x14ac:dyDescent="0.25">
      <c r="B523" s="6">
        <f>'R.3.3'!G16</f>
        <v>0.45474137931034497</v>
      </c>
    </row>
    <row r="524" spans="2:2" x14ac:dyDescent="0.25">
      <c r="B524" s="6">
        <f>'R.3.3'!G17</f>
        <v>0.341269841269841</v>
      </c>
    </row>
    <row r="525" spans="2:2" x14ac:dyDescent="0.25">
      <c r="B525" s="6">
        <f>'R.3.3'!G18</f>
        <v>0.40160642570281102</v>
      </c>
    </row>
    <row r="526" spans="2:2" x14ac:dyDescent="0.25">
      <c r="B526" s="6">
        <f>'R.3.3'!G19</f>
        <v>0.36820083682008398</v>
      </c>
    </row>
    <row r="527" spans="2:2" x14ac:dyDescent="0.25">
      <c r="B527" s="6">
        <f>'R.3.3'!G20</f>
        <v>0.418831168831169</v>
      </c>
    </row>
    <row r="528" spans="2:2" x14ac:dyDescent="0.25">
      <c r="B528" s="6">
        <f>'R.3.3'!G21</f>
        <v>0.25170068027210901</v>
      </c>
    </row>
    <row r="529" spans="2:2" x14ac:dyDescent="0.25">
      <c r="B529" s="6">
        <f>'R.3.3'!G22</f>
        <v>0.33707865168539303</v>
      </c>
    </row>
    <row r="530" spans="2:2" x14ac:dyDescent="0.25">
      <c r="B530" s="6">
        <f>'R.3.3'!G23</f>
        <v>0.45454545454545497</v>
      </c>
    </row>
    <row r="531" spans="2:2" x14ac:dyDescent="0.25">
      <c r="B531" s="6">
        <f>'R.3.3'!G24</f>
        <v>0.4</v>
      </c>
    </row>
    <row r="532" spans="2:2" x14ac:dyDescent="0.25">
      <c r="B532" s="6">
        <f>'R.3.3'!G25</f>
        <v>0.35039370078740201</v>
      </c>
    </row>
    <row r="533" spans="2:2" x14ac:dyDescent="0.25">
      <c r="B533" s="6">
        <f>'R.3.3'!G26</f>
        <v>0.49152542372881403</v>
      </c>
    </row>
    <row r="534" spans="2:2" x14ac:dyDescent="0.25">
      <c r="B534" s="6">
        <f>'R.3.3'!G27</f>
        <v>0.34729064039408902</v>
      </c>
    </row>
    <row r="535" spans="2:2" x14ac:dyDescent="0.25">
      <c r="B535" s="6">
        <f>'R.3.3'!G28</f>
        <v>0.48496240601503798</v>
      </c>
    </row>
    <row r="536" spans="2:2" x14ac:dyDescent="0.25">
      <c r="B536" s="6">
        <f>'R.3.3'!G29</f>
        <v>0.46859903381642498</v>
      </c>
    </row>
    <row r="537" spans="2:2" x14ac:dyDescent="0.25">
      <c r="B537" s="6">
        <f>'R.3.3'!G30</f>
        <v>0.42471042471042503</v>
      </c>
    </row>
    <row r="538" spans="2:2" x14ac:dyDescent="0.25">
      <c r="B538" s="6">
        <f>'R.3.3'!G31</f>
        <v>0.36153846153846197</v>
      </c>
    </row>
    <row r="539" spans="2:2" x14ac:dyDescent="0.25">
      <c r="B539" s="6">
        <f>'R.3.3'!G32</f>
        <v>0.30172413793103398</v>
      </c>
    </row>
    <row r="540" spans="2:2" x14ac:dyDescent="0.25">
      <c r="B540" s="6">
        <f>'R.3.3'!G33</f>
        <v>0.395437262357414</v>
      </c>
    </row>
    <row r="541" spans="2:2" x14ac:dyDescent="0.25">
      <c r="B541" s="6">
        <f>'R.3.3'!G34</f>
        <v>0.35096153846153799</v>
      </c>
    </row>
    <row r="542" spans="2:2" x14ac:dyDescent="0.25">
      <c r="B542" s="6">
        <f>'R.3.3'!G35</f>
        <v>0.36956521739130399</v>
      </c>
    </row>
    <row r="543" spans="2:2" x14ac:dyDescent="0.25">
      <c r="B543" s="6">
        <f>'R.3.3'!G36</f>
        <v>0.50168350168350195</v>
      </c>
    </row>
    <row r="544" spans="2:2" x14ac:dyDescent="0.25">
      <c r="B544" s="6">
        <f>'R.3.3'!G37</f>
        <v>0.56862745098039202</v>
      </c>
    </row>
    <row r="545" spans="2:2" x14ac:dyDescent="0.25">
      <c r="B545" s="6">
        <f>'R.3.3'!G38</f>
        <v>0.56818181818181801</v>
      </c>
    </row>
    <row r="546" spans="2:2" x14ac:dyDescent="0.25">
      <c r="B546" s="6">
        <f>'R.3.3'!G39</f>
        <v>0.45195729537366502</v>
      </c>
    </row>
    <row r="547" spans="2:2" x14ac:dyDescent="0.25">
      <c r="B547" s="6">
        <f>'R.3.3'!G40</f>
        <v>0.55339805825242705</v>
      </c>
    </row>
    <row r="548" spans="2:2" x14ac:dyDescent="0.25">
      <c r="B548" s="6">
        <f>'R.3.3'!G41</f>
        <v>0.42471042471042503</v>
      </c>
    </row>
    <row r="549" spans="2:2" x14ac:dyDescent="0.25">
      <c r="B549" s="6">
        <f>'R.3.3'!G42</f>
        <v>0.36594202898550698</v>
      </c>
    </row>
    <row r="550" spans="2:2" x14ac:dyDescent="0.25">
      <c r="B550" s="6">
        <f>'R.3.3'!G43</f>
        <v>0.4</v>
      </c>
    </row>
    <row r="551" spans="2:2" x14ac:dyDescent="0.25">
      <c r="B551" s="6">
        <f>'R.3.3'!G44</f>
        <v>0.375</v>
      </c>
    </row>
    <row r="552" spans="2:2" x14ac:dyDescent="0.25">
      <c r="B552" s="6">
        <f>'R.3.3'!G45</f>
        <v>0.358090185676393</v>
      </c>
    </row>
    <row r="553" spans="2:2" x14ac:dyDescent="0.25">
      <c r="B553" s="6">
        <f>'R.3.3'!G46</f>
        <v>0.375690607734807</v>
      </c>
    </row>
    <row r="554" spans="2:2" x14ac:dyDescent="0.25">
      <c r="B554" s="6">
        <f>'R.3.3'!G47</f>
        <v>0.41635687732342003</v>
      </c>
    </row>
    <row r="555" spans="2:2" x14ac:dyDescent="0.25">
      <c r="B555" s="6">
        <f>'R.3.3'!G48</f>
        <v>0.372093023255814</v>
      </c>
    </row>
    <row r="556" spans="2:2" x14ac:dyDescent="0.25">
      <c r="B556" s="6">
        <f>'R.3.3'!G49</f>
        <v>0.49831649831649799</v>
      </c>
    </row>
    <row r="557" spans="2:2" x14ac:dyDescent="0.25">
      <c r="B557" s="6">
        <f>'R.3.3'!G50</f>
        <v>0.35849056603773599</v>
      </c>
    </row>
    <row r="558" spans="2:2" x14ac:dyDescent="0.25">
      <c r="B558" s="6">
        <f>'R.3.3'!G51</f>
        <v>0.42469135802469099</v>
      </c>
    </row>
    <row r="559" spans="2:2" x14ac:dyDescent="0.25">
      <c r="B559" s="6">
        <f>'R.3.3'!G52</f>
        <v>0.45558086560364502</v>
      </c>
    </row>
    <row r="560" spans="2:2" x14ac:dyDescent="0.25">
      <c r="B560" s="6">
        <f>'R.3.3'!G53</f>
        <v>0.28169014084506999</v>
      </c>
    </row>
    <row r="561" spans="2:2" x14ac:dyDescent="0.25">
      <c r="B561" s="6">
        <f>'R.3.3'!G54</f>
        <v>0.237623762376238</v>
      </c>
    </row>
    <row r="562" spans="2:2" x14ac:dyDescent="0.25">
      <c r="B562" s="6">
        <f>'R.3.3'!G55</f>
        <v>0.48983364140480601</v>
      </c>
    </row>
    <row r="563" spans="2:2" x14ac:dyDescent="0.25">
      <c r="B563" s="6">
        <f>'R.3.3'!G56</f>
        <v>0.42559523809523803</v>
      </c>
    </row>
    <row r="564" spans="2:2" x14ac:dyDescent="0.25">
      <c r="B564" s="6">
        <f>'R.3.3'!G57</f>
        <v>0.46046511627907</v>
      </c>
    </row>
    <row r="565" spans="2:2" x14ac:dyDescent="0.25">
      <c r="B565" s="6">
        <f>'R.3.3'!G58</f>
        <v>0.33383458646616498</v>
      </c>
    </row>
    <row r="566" spans="2:2" x14ac:dyDescent="0.25">
      <c r="B566" s="6">
        <f>'R.3.3'!G59</f>
        <v>0.38888888888888901</v>
      </c>
    </row>
    <row r="567" spans="2:2" x14ac:dyDescent="0.25">
      <c r="B567" s="6">
        <f>'R.3.3'!G60</f>
        <v>0.31502890173410403</v>
      </c>
    </row>
    <row r="568" spans="2:2" x14ac:dyDescent="0.25">
      <c r="B568" s="6">
        <f>'R.3.3'!G61</f>
        <v>0.449367088607595</v>
      </c>
    </row>
    <row r="569" spans="2:2" x14ac:dyDescent="0.25">
      <c r="B569" s="6">
        <f>'R.3.3'!G62</f>
        <v>0.330188679245283</v>
      </c>
    </row>
    <row r="570" spans="2:2" x14ac:dyDescent="0.25">
      <c r="B570" s="6">
        <f>'R.3.3'!G63</f>
        <v>0.334302325581395</v>
      </c>
    </row>
    <row r="571" spans="2:2" x14ac:dyDescent="0.25">
      <c r="B571" s="6">
        <f>'R.3.3'!G64</f>
        <v>0.464912280701754</v>
      </c>
    </row>
    <row r="572" spans="2:2" x14ac:dyDescent="0.25">
      <c r="B572" s="6">
        <f>'R.3.3'!G65</f>
        <v>0.34729064039408902</v>
      </c>
    </row>
    <row r="573" spans="2:2" x14ac:dyDescent="0.25">
      <c r="B573" s="6">
        <f>'R.3.3'!G66</f>
        <v>0.51417004048583004</v>
      </c>
    </row>
    <row r="574" spans="2:2" x14ac:dyDescent="0.25">
      <c r="B574" s="6">
        <f>'R.3.3'!G67</f>
        <v>0.32224532224532199</v>
      </c>
    </row>
    <row r="575" spans="2:2" x14ac:dyDescent="0.25">
      <c r="B575" s="6">
        <f>'R.3.3'!G68</f>
        <v>0.39746835443037998</v>
      </c>
    </row>
    <row r="576" spans="2:2" x14ac:dyDescent="0.25">
      <c r="B576" s="6">
        <f>'R.3.3'!G69</f>
        <v>0.27777777777777801</v>
      </c>
    </row>
    <row r="577" spans="2:2" x14ac:dyDescent="0.25">
      <c r="B577" s="6">
        <f>'R.3.3'!G70</f>
        <v>0.325823223570191</v>
      </c>
    </row>
    <row r="578" spans="2:2" x14ac:dyDescent="0.25">
      <c r="B578" s="6">
        <f>'R.3.3'!G71</f>
        <v>0.31496062992126</v>
      </c>
    </row>
    <row r="579" spans="2:2" x14ac:dyDescent="0.25">
      <c r="B579" s="6">
        <f>'R.3.3'!G72</f>
        <v>0.44874715261958997</v>
      </c>
    </row>
    <row r="580" spans="2:2" x14ac:dyDescent="0.25">
      <c r="B580" s="6">
        <f>'R.3.3'!G73</f>
        <v>0.47683923705722098</v>
      </c>
    </row>
    <row r="581" spans="2:2" x14ac:dyDescent="0.25">
      <c r="B581" s="6">
        <f>'R.3.3'!G74</f>
        <v>0.37313432835820898</v>
      </c>
    </row>
    <row r="582" spans="2:2" x14ac:dyDescent="0.25">
      <c r="B582" s="6">
        <f>'R.3.3'!G75</f>
        <v>0.39482200647249199</v>
      </c>
    </row>
    <row r="583" spans="2:2" x14ac:dyDescent="0.25">
      <c r="B583" s="6">
        <f>'R.3.3'!G76</f>
        <v>0.329341317365269</v>
      </c>
    </row>
    <row r="584" spans="2:2" x14ac:dyDescent="0.25">
      <c r="B584" s="6">
        <f>'R.3.3'!G77</f>
        <v>0.56825396825396801</v>
      </c>
    </row>
    <row r="585" spans="2:2" x14ac:dyDescent="0.25">
      <c r="B585" s="6">
        <f>'R.3.3'!G78</f>
        <v>0.30075187969924799</v>
      </c>
    </row>
    <row r="586" spans="2:2" x14ac:dyDescent="0.25">
      <c r="B586" s="6">
        <f>'R.3.3'!G79</f>
        <v>0.61176470588235299</v>
      </c>
    </row>
    <row r="587" spans="2:2" x14ac:dyDescent="0.25">
      <c r="B587" s="6">
        <f>'R.3.3'!G80</f>
        <v>0.41698841698841699</v>
      </c>
    </row>
    <row r="588" spans="2:2" x14ac:dyDescent="0.25">
      <c r="B588" s="6">
        <f>'R.3.3'!G81</f>
        <v>0.38815789473684198</v>
      </c>
    </row>
    <row r="589" spans="2:2" x14ac:dyDescent="0.25">
      <c r="B589" s="6">
        <f>'R.3.3'!G82</f>
        <v>0.60952380952381002</v>
      </c>
    </row>
    <row r="590" spans="2:2" x14ac:dyDescent="0.25">
      <c r="B590" s="6">
        <f>'R.3.3'!G83</f>
        <v>0.44874715261958997</v>
      </c>
    </row>
    <row r="591" spans="2:2" x14ac:dyDescent="0.25">
      <c r="B591" s="6">
        <f>'R.3.3'!G84</f>
        <v>0.40714285714285697</v>
      </c>
    </row>
    <row r="592" spans="2:2" x14ac:dyDescent="0.25">
      <c r="B592" s="6">
        <f>'R.3.3'!G85</f>
        <v>0.35311572700296701</v>
      </c>
    </row>
    <row r="593" spans="2:2" x14ac:dyDescent="0.25">
      <c r="B593" s="6">
        <f>'R.3.3'!G86</f>
        <v>0.375</v>
      </c>
    </row>
    <row r="594" spans="2:2" x14ac:dyDescent="0.25">
      <c r="B594" s="6">
        <f>'R.3.3'!G87</f>
        <v>0.42975206611570199</v>
      </c>
    </row>
    <row r="595" spans="2:2" x14ac:dyDescent="0.25">
      <c r="B595" s="6">
        <f>'R.3.3'!G88</f>
        <v>0.37</v>
      </c>
    </row>
    <row r="596" spans="2:2" x14ac:dyDescent="0.25">
      <c r="B596" s="6">
        <f>'R.3.3'!G89</f>
        <v>0.39074550128534702</v>
      </c>
    </row>
    <row r="597" spans="2:2" x14ac:dyDescent="0.25">
      <c r="B597" s="6">
        <f>'R.3.3'!G90</f>
        <v>0.40856031128404702</v>
      </c>
    </row>
    <row r="598" spans="2:2" x14ac:dyDescent="0.25">
      <c r="B598" s="6">
        <f>'R.3.3'!G91</f>
        <v>0.39746835443037998</v>
      </c>
    </row>
    <row r="599" spans="2:2" x14ac:dyDescent="0.25">
      <c r="B599" s="6">
        <f>'R.3.3'!G92</f>
        <v>0.13407821229050301</v>
      </c>
    </row>
    <row r="600" spans="2:2" x14ac:dyDescent="0.25">
      <c r="B600" s="6">
        <f>'R.3.3'!G93</f>
        <v>0.44874715261958997</v>
      </c>
    </row>
    <row r="601" spans="2:2" x14ac:dyDescent="0.25">
      <c r="B601" s="6">
        <f>'R.3.3'!G94</f>
        <v>0.336231884057971</v>
      </c>
    </row>
    <row r="602" spans="2:2" x14ac:dyDescent="0.25">
      <c r="B602" s="6">
        <f>'R.3.3'!G95</f>
        <v>0.30927835051546398</v>
      </c>
    </row>
    <row r="603" spans="2:2" x14ac:dyDescent="0.25">
      <c r="B603" s="6">
        <f>'R.3.3'!G96</f>
        <v>0.44748858447488599</v>
      </c>
    </row>
    <row r="604" spans="2:2" x14ac:dyDescent="0.25">
      <c r="B604" s="6">
        <f>'R.3.3'!G97</f>
        <v>0.38513513513513498</v>
      </c>
    </row>
    <row r="605" spans="2:2" x14ac:dyDescent="0.25">
      <c r="B605" s="6">
        <f>'R.3.3'!G98</f>
        <v>0.437037037037037</v>
      </c>
    </row>
    <row r="606" spans="2:2" x14ac:dyDescent="0.25">
      <c r="B606" s="6">
        <f>'R.3.3'!G99</f>
        <v>0.34090909090909099</v>
      </c>
    </row>
    <row r="607" spans="2:2" x14ac:dyDescent="0.25">
      <c r="B607" s="6">
        <f>'R.3.3'!G100</f>
        <v>0.36249999999999999</v>
      </c>
    </row>
    <row r="608" spans="2:2" x14ac:dyDescent="0.25">
      <c r="B608" s="6">
        <f>'R.3.3'!G101</f>
        <v>0.37582417582417599</v>
      </c>
    </row>
    <row r="609" spans="2:2" x14ac:dyDescent="0.25">
      <c r="B609" s="6">
        <f>'R.3.3'!G102</f>
        <v>0.340425531914894</v>
      </c>
    </row>
    <row r="610" spans="2:2" x14ac:dyDescent="0.25">
      <c r="B610" s="6">
        <f>'R.3.3'!G103</f>
        <v>0.56862745098039202</v>
      </c>
    </row>
    <row r="611" spans="2:2" x14ac:dyDescent="0.25">
      <c r="B611" s="6">
        <f>'R.3.3'!G104</f>
        <v>0.46179401993355501</v>
      </c>
    </row>
    <row r="612" spans="2:2" x14ac:dyDescent="0.25">
      <c r="B612" s="6">
        <f>'R.3.3'!G105</f>
        <v>0.33582089552238797</v>
      </c>
    </row>
    <row r="613" spans="2:2" x14ac:dyDescent="0.25">
      <c r="B613" s="6">
        <f>'R.3.3'!G106</f>
        <v>0.231884057971014</v>
      </c>
    </row>
    <row r="614" spans="2:2" x14ac:dyDescent="0.25">
      <c r="B614" s="6">
        <f>'R.3.3'!G107</f>
        <v>0.48510638297872299</v>
      </c>
    </row>
    <row r="615" spans="2:2" x14ac:dyDescent="0.25">
      <c r="B615" s="6">
        <f>'R.3.3'!G108</f>
        <v>0.67301587301587296</v>
      </c>
    </row>
    <row r="616" spans="2:2" x14ac:dyDescent="0.25">
      <c r="B616" s="6">
        <f>'R.3.3'!G109</f>
        <v>0.43440233236151599</v>
      </c>
    </row>
    <row r="617" spans="2:2" x14ac:dyDescent="0.25">
      <c r="B617" s="6">
        <f>'R.3.3'!G110</f>
        <v>0.419047619047619</v>
      </c>
    </row>
    <row r="618" spans="2:2" x14ac:dyDescent="0.25">
      <c r="B618" s="6">
        <f>'R.3.3'!G111</f>
        <v>0.45816733067729098</v>
      </c>
    </row>
    <row r="619" spans="2:2" x14ac:dyDescent="0.25">
      <c r="B619" s="6">
        <f>'R.3.3'!G112</f>
        <v>0.41193181818181801</v>
      </c>
    </row>
    <row r="620" spans="2:2" x14ac:dyDescent="0.25">
      <c r="B620" s="6">
        <f>'R.3.3'!G113</f>
        <v>0.38823529411764701</v>
      </c>
    </row>
    <row r="621" spans="2:2" x14ac:dyDescent="0.25">
      <c r="B621" s="6">
        <f>'R.3.3'!G114</f>
        <v>0.38823529411764701</v>
      </c>
    </row>
    <row r="622" spans="2:2" x14ac:dyDescent="0.25">
      <c r="B622" s="6">
        <f>'R.3.3'!G115</f>
        <v>0.42134831460674199</v>
      </c>
    </row>
    <row r="623" spans="2:2" x14ac:dyDescent="0.25">
      <c r="B623" s="6">
        <f>'R.3.3'!G116</f>
        <v>0.43700787401574798</v>
      </c>
    </row>
    <row r="624" spans="2:2" x14ac:dyDescent="0.25">
      <c r="B624" s="6">
        <f>'R.3.3'!G117</f>
        <v>0.28682170542635699</v>
      </c>
    </row>
    <row r="625" spans="2:2" x14ac:dyDescent="0.25">
      <c r="B625" s="6">
        <f>'R.3.3'!G118</f>
        <v>0.35353535353535398</v>
      </c>
    </row>
    <row r="626" spans="2:2" x14ac:dyDescent="0.25">
      <c r="B626" s="6">
        <f>'R.3.3'!G119</f>
        <v>0.39482200647249199</v>
      </c>
    </row>
    <row r="627" spans="2:2" x14ac:dyDescent="0.25">
      <c r="B627" s="6">
        <f>'R.3.3'!G120</f>
        <v>0.269607843137255</v>
      </c>
    </row>
    <row r="628" spans="2:2" x14ac:dyDescent="0.25">
      <c r="B628" s="6">
        <f>'R.3.3'!G121</f>
        <v>0.467741935483871</v>
      </c>
    </row>
    <row r="629" spans="2:2" x14ac:dyDescent="0.25">
      <c r="B629" s="6">
        <f>'R.3.3'!G122</f>
        <v>0.37262357414448699</v>
      </c>
    </row>
    <row r="630" spans="2:2" x14ac:dyDescent="0.25">
      <c r="B630" s="6">
        <f>'R.3.3'!G123</f>
        <v>0.35036496350364998</v>
      </c>
    </row>
    <row r="631" spans="2:2" x14ac:dyDescent="0.25">
      <c r="B631" s="6">
        <f>'R.3.3'!G124</f>
        <v>0.43459915611814298</v>
      </c>
    </row>
    <row r="632" spans="2:2" x14ac:dyDescent="0.25">
      <c r="B632" s="6">
        <f>'R.3.3'!G125</f>
        <v>0.39951278928136402</v>
      </c>
    </row>
    <row r="633" spans="2:2" x14ac:dyDescent="0.25">
      <c r="B633" s="6">
        <f>'R.3.3'!G126</f>
        <v>0.26515151515151503</v>
      </c>
    </row>
    <row r="634" spans="2:2" x14ac:dyDescent="0.25">
      <c r="B634" s="6">
        <f>'R.3.3'!G127</f>
        <v>0.57714285714285696</v>
      </c>
    </row>
    <row r="635" spans="2:2" x14ac:dyDescent="0.25">
      <c r="B635" s="6">
        <f>'R.3.3'!G128</f>
        <v>0.45454545454545497</v>
      </c>
    </row>
    <row r="636" spans="2:2" x14ac:dyDescent="0.25">
      <c r="B636" s="6">
        <f>'R.3.3'!G129</f>
        <v>0.4375</v>
      </c>
    </row>
    <row r="637" spans="2:2" x14ac:dyDescent="0.25">
      <c r="B637" s="6">
        <f>'R.3.3'!G130</f>
        <v>0.217391304347826</v>
      </c>
    </row>
    <row r="638" spans="2:2" x14ac:dyDescent="0.25">
      <c r="B638" s="6">
        <f>'R.3.3'!G131</f>
        <v>0.41958041958042003</v>
      </c>
    </row>
    <row r="639" spans="2:2" x14ac:dyDescent="0.25">
      <c r="B639" s="6">
        <f>'R.3.3'!G132</f>
        <v>0.387596899224806</v>
      </c>
    </row>
    <row r="640" spans="2:2" x14ac:dyDescent="0.25">
      <c r="B640" s="6">
        <f>'R.3.3'!G133</f>
        <v>0.5</v>
      </c>
    </row>
    <row r="641" spans="2:2" x14ac:dyDescent="0.25">
      <c r="B641" s="6">
        <f>'R.3.3'!G134</f>
        <v>0.37662337662337703</v>
      </c>
    </row>
    <row r="642" spans="2:2" x14ac:dyDescent="0.25">
      <c r="B642" s="6">
        <f>'R.3.3'!G135</f>
        <v>0.48</v>
      </c>
    </row>
    <row r="643" spans="2:2" x14ac:dyDescent="0.25">
      <c r="B643" s="6">
        <f>'R.3.3'!G136</f>
        <v>0.46263345195729499</v>
      </c>
    </row>
    <row r="644" spans="2:2" x14ac:dyDescent="0.25">
      <c r="B644" s="6">
        <f>'R.3.3'!G137</f>
        <v>0.25</v>
      </c>
    </row>
    <row r="645" spans="2:2" x14ac:dyDescent="0.25">
      <c r="B645" s="6">
        <f>'R.3.3'!G138</f>
        <v>0.56507936507936496</v>
      </c>
    </row>
    <row r="646" spans="2:2" x14ac:dyDescent="0.25">
      <c r="B646" s="6">
        <f>'R.3.3'!G139</f>
        <v>0.412470023980815</v>
      </c>
    </row>
    <row r="647" spans="2:2" x14ac:dyDescent="0.25">
      <c r="B647" s="6">
        <f>'R.3.3'!G140</f>
        <v>0.290780141843972</v>
      </c>
    </row>
    <row r="648" spans="2:2" x14ac:dyDescent="0.25">
      <c r="B648" s="6">
        <f>'R.3.3'!G141</f>
        <v>0.36085626911315</v>
      </c>
    </row>
    <row r="649" spans="2:2" x14ac:dyDescent="0.25">
      <c r="B649" s="6">
        <f>'R.3.3'!G142</f>
        <v>0.37953795379538002</v>
      </c>
    </row>
    <row r="650" spans="2:2" x14ac:dyDescent="0.25">
      <c r="B650" s="6">
        <f>'R.3.3'!G143</f>
        <v>0.58064516129032295</v>
      </c>
    </row>
    <row r="651" spans="2:2" x14ac:dyDescent="0.25">
      <c r="B651" s="6">
        <f>'R.3.3'!G144</f>
        <v>0.385749385749386</v>
      </c>
    </row>
    <row r="652" spans="2:2" x14ac:dyDescent="0.25">
      <c r="B652" s="6">
        <f>'R.3.3'!G145</f>
        <v>0.339667458432304</v>
      </c>
    </row>
    <row r="653" spans="2:2" x14ac:dyDescent="0.25">
      <c r="B653" s="6">
        <f>'R.3.3'!G146</f>
        <v>0.50920245398773001</v>
      </c>
    </row>
    <row r="654" spans="2:2" x14ac:dyDescent="0.25">
      <c r="B654" s="6">
        <f>'R.3.3'!G147</f>
        <v>0.33613445378151302</v>
      </c>
    </row>
    <row r="655" spans="2:2" x14ac:dyDescent="0.25">
      <c r="B655" s="6">
        <f>'R.3.3'!G148</f>
        <v>0.436974789915966</v>
      </c>
    </row>
    <row r="656" spans="2:2" x14ac:dyDescent="0.25">
      <c r="B656" s="6">
        <f>'R.3.3'!G149</f>
        <v>0.405797101449275</v>
      </c>
    </row>
    <row r="657" spans="2:2" x14ac:dyDescent="0.25">
      <c r="B657" s="6">
        <f>'R.3.3'!G150</f>
        <v>0.59365079365079398</v>
      </c>
    </row>
    <row r="658" spans="2:2" x14ac:dyDescent="0.25">
      <c r="B658" s="6">
        <f>'R.3.3'!G151</f>
        <v>0.20175438596491199</v>
      </c>
    </row>
    <row r="659" spans="2:2" x14ac:dyDescent="0.25">
      <c r="B659" s="6">
        <f>'R.3.3'!G152</f>
        <v>0.37611940298507501</v>
      </c>
    </row>
    <row r="660" spans="2:2" x14ac:dyDescent="0.25">
      <c r="B660" s="6">
        <f>'R.3.3'!G153</f>
        <v>0.42255125284737999</v>
      </c>
    </row>
    <row r="661" spans="2:2" x14ac:dyDescent="0.25">
      <c r="B661" s="6">
        <f>'R.3.3'!G154</f>
        <v>0.372262773722628</v>
      </c>
    </row>
    <row r="662" spans="2:2" x14ac:dyDescent="0.25">
      <c r="B662" s="6">
        <f>'R.3.3'!G155</f>
        <v>0.35638297872340402</v>
      </c>
    </row>
    <row r="663" spans="2:2" x14ac:dyDescent="0.25">
      <c r="B663" s="6">
        <f>'R.3.3'!G156</f>
        <v>0.411392405063291</v>
      </c>
    </row>
    <row r="664" spans="2:2" x14ac:dyDescent="0.25">
      <c r="B664" s="6">
        <f>'R.3.3'!G157</f>
        <v>0.346278317152104</v>
      </c>
    </row>
    <row r="665" spans="2:2" x14ac:dyDescent="0.25">
      <c r="B665" s="6">
        <f>'R.3.3'!G158</f>
        <v>0.38372093023255799</v>
      </c>
    </row>
    <row r="666" spans="2:2" x14ac:dyDescent="0.25">
      <c r="B666" s="6">
        <f>'R.3.3'!G159</f>
        <v>0.42675159235668803</v>
      </c>
    </row>
    <row r="667" spans="2:2" x14ac:dyDescent="0.25">
      <c r="B667" s="6">
        <f>'R.3.3'!G160</f>
        <v>0.340425531914894</v>
      </c>
    </row>
    <row r="668" spans="2:2" x14ac:dyDescent="0.25">
      <c r="B668" s="6">
        <f>'R.3.3'!G161</f>
        <v>0.35969387755102</v>
      </c>
    </row>
    <row r="669" spans="2:2" x14ac:dyDescent="0.25">
      <c r="B669" s="6">
        <f>'R.3.3'!G162</f>
        <v>0.56534090909090895</v>
      </c>
    </row>
    <row r="670" spans="2:2" x14ac:dyDescent="0.25">
      <c r="B670" s="6">
        <f>'R.3.3'!G163</f>
        <v>0.37</v>
      </c>
    </row>
    <row r="671" spans="2:2" x14ac:dyDescent="0.25">
      <c r="B671" s="6">
        <f>'R.3.3'!G164</f>
        <v>0.32950191570881199</v>
      </c>
    </row>
    <row r="672" spans="2:2" x14ac:dyDescent="0.25">
      <c r="B672" s="6">
        <f>'R.3.3'!G165</f>
        <v>0.41363636363636402</v>
      </c>
    </row>
    <row r="673" spans="2:2" x14ac:dyDescent="0.25">
      <c r="B673" s="6">
        <f>'R.3.3'!G166</f>
        <v>0.41176470588235298</v>
      </c>
    </row>
    <row r="674" spans="2:2" x14ac:dyDescent="0.25">
      <c r="B674" s="6">
        <f>'R.3.3'!G167</f>
        <v>0.34523809523809501</v>
      </c>
    </row>
    <row r="675" spans="2:2" x14ac:dyDescent="0.25">
      <c r="B675" s="6">
        <f>'R.3.3'!G168</f>
        <v>0.35472972972972999</v>
      </c>
    </row>
    <row r="676" spans="2:2" x14ac:dyDescent="0.25">
      <c r="B676" s="6">
        <f>'R.3.3'!G169</f>
        <v>0.39325842696629199</v>
      </c>
    </row>
    <row r="677" spans="2:2" x14ac:dyDescent="0.25">
      <c r="B677" s="6">
        <f>'R.3.3'!G170</f>
        <v>0.434782608695652</v>
      </c>
    </row>
    <row r="678" spans="2:2" x14ac:dyDescent="0.25">
      <c r="B678" s="6">
        <f>'R.3.3'!G171</f>
        <v>0.39943342776203999</v>
      </c>
    </row>
    <row r="679" spans="2:2" x14ac:dyDescent="0.25">
      <c r="B679" s="6">
        <f>'R.3.3'!G172</f>
        <v>0.48587570621468901</v>
      </c>
    </row>
    <row r="680" spans="2:2" x14ac:dyDescent="0.25">
      <c r="B680" s="6">
        <f>'R.3.3'!G173</f>
        <v>0.61983471074380203</v>
      </c>
    </row>
    <row r="681" spans="2:2" x14ac:dyDescent="0.25">
      <c r="B681" s="6">
        <f>'R.3.3'!G174</f>
        <v>0.34482758620689702</v>
      </c>
    </row>
    <row r="682" spans="2:2" x14ac:dyDescent="0.25">
      <c r="B682" s="6">
        <f>'R.3.3'!G175</f>
        <v>0.375</v>
      </c>
    </row>
    <row r="683" spans="2:2" x14ac:dyDescent="0.25">
      <c r="B683" s="6">
        <f>'R.3.3'!G176</f>
        <v>0.40816326530612201</v>
      </c>
    </row>
    <row r="684" spans="2:2" x14ac:dyDescent="0.25">
      <c r="B684" s="6">
        <f>'R.3.3'!G177</f>
        <v>0.41764705882352898</v>
      </c>
    </row>
    <row r="685" spans="2:2" x14ac:dyDescent="0.25">
      <c r="B685" s="6">
        <f>'R.3.3'!G178</f>
        <v>0.33620689655172398</v>
      </c>
    </row>
    <row r="686" spans="2:2" x14ac:dyDescent="0.25">
      <c r="B686" s="6">
        <f>'R.3.3'!G179</f>
        <v>0.375</v>
      </c>
    </row>
    <row r="687" spans="2:2" x14ac:dyDescent="0.25">
      <c r="B687" s="6">
        <f>'R.3.3'!G180</f>
        <v>0.35433070866141703</v>
      </c>
    </row>
    <row r="688" spans="2:2" x14ac:dyDescent="0.25">
      <c r="B688" s="6">
        <f>'R.3.3'!G181</f>
        <v>0.45011600928074202</v>
      </c>
    </row>
    <row r="689" spans="2:2" x14ac:dyDescent="0.25">
      <c r="B689" s="6">
        <f>'R.3.3'!G182</f>
        <v>0.316831683168317</v>
      </c>
    </row>
    <row r="690" spans="2:2" x14ac:dyDescent="0.25">
      <c r="B690" s="6">
        <f>'R.3.3'!G183</f>
        <v>0.40756302521008397</v>
      </c>
    </row>
    <row r="691" spans="2:2" x14ac:dyDescent="0.25">
      <c r="B691" s="6">
        <f>'R.3.3'!G184</f>
        <v>0.40665701881331401</v>
      </c>
    </row>
    <row r="692" spans="2:2" x14ac:dyDescent="0.25">
      <c r="B692" s="6">
        <f>'R.3.3'!G185</f>
        <v>0.43533123028391202</v>
      </c>
    </row>
    <row r="693" spans="2:2" x14ac:dyDescent="0.25">
      <c r="B693" s="6">
        <f>'R.3.3'!G186</f>
        <v>0.39845261121856901</v>
      </c>
    </row>
    <row r="694" spans="2:2" x14ac:dyDescent="0.25">
      <c r="B694" s="6">
        <f>'R.3.3'!G187</f>
        <v>0.39130434782608697</v>
      </c>
    </row>
    <row r="695" spans="2:2" x14ac:dyDescent="0.25">
      <c r="B695" s="6">
        <f>'R.3.3'!G188</f>
        <v>0.41153081510934397</v>
      </c>
    </row>
    <row r="696" spans="2:2" x14ac:dyDescent="0.25">
      <c r="B696" s="6">
        <f>'R.3.3'!G189</f>
        <v>0.41847826086956502</v>
      </c>
    </row>
    <row r="697" spans="2:2" x14ac:dyDescent="0.25">
      <c r="B697" s="6">
        <f>'R.3.3'!G190</f>
        <v>0.41666666666666702</v>
      </c>
    </row>
    <row r="698" spans="2:2" x14ac:dyDescent="0.25">
      <c r="B698" s="6">
        <f>'R.3.3'!G191</f>
        <v>0.40495867768595001</v>
      </c>
    </row>
    <row r="699" spans="2:2" x14ac:dyDescent="0.25">
      <c r="B699" s="6">
        <f>'R.3.3'!G192</f>
        <v>0.274165202108963</v>
      </c>
    </row>
    <row r="700" spans="2:2" x14ac:dyDescent="0.25">
      <c r="B700" s="6">
        <f>'R.3.3'!G193</f>
        <v>0.36395759717314502</v>
      </c>
    </row>
    <row r="701" spans="2:2" x14ac:dyDescent="0.25">
      <c r="B701" s="6">
        <f>'R.3.3'!G194</f>
        <v>0.303896103896104</v>
      </c>
    </row>
    <row r="702" spans="2:2" x14ac:dyDescent="0.25">
      <c r="B702" s="6">
        <f>'R.3.3'!G195</f>
        <v>0.45762711864406802</v>
      </c>
    </row>
    <row r="703" spans="2:2" x14ac:dyDescent="0.25">
      <c r="B703" s="6">
        <f>'R.3.3'!G196</f>
        <v>0.340425531914894</v>
      </c>
    </row>
    <row r="704" spans="2:2" x14ac:dyDescent="0.25">
      <c r="B704" s="6">
        <f>'R.3.3'!G197</f>
        <v>0.35933147632312001</v>
      </c>
    </row>
    <row r="705" spans="2:2" x14ac:dyDescent="0.25">
      <c r="B705" s="6">
        <f>'R.3.3'!G198</f>
        <v>0.42524916943521601</v>
      </c>
    </row>
    <row r="706" spans="2:2" x14ac:dyDescent="0.25">
      <c r="B706" s="6">
        <f>'R.3.3'!G199</f>
        <v>0.43548387096774199</v>
      </c>
    </row>
    <row r="707" spans="2:2" x14ac:dyDescent="0.25">
      <c r="B707" s="6">
        <f>'R.3.3'!G200</f>
        <v>0.40350877192982498</v>
      </c>
    </row>
    <row r="708" spans="2:2" x14ac:dyDescent="0.25">
      <c r="B708" s="6">
        <f>'R.3.3'!G201</f>
        <v>0.45373665480427</v>
      </c>
    </row>
    <row r="709" spans="2:2" x14ac:dyDescent="0.25">
      <c r="B709" s="6">
        <f>'R.3.3'!G202</f>
        <v>0.25065963060685997</v>
      </c>
    </row>
    <row r="710" spans="2:2" x14ac:dyDescent="0.25">
      <c r="B710" s="6">
        <f>'R.3.3'!G203</f>
        <v>0.19327731092437</v>
      </c>
    </row>
    <row r="711" spans="2:2" x14ac:dyDescent="0.25">
      <c r="B711" s="6">
        <f>'R.3.3'!G204</f>
        <v>0.46060606060606102</v>
      </c>
    </row>
    <row r="712" spans="2:2" x14ac:dyDescent="0.25">
      <c r="B712" s="6">
        <f>'R.3.3'!G205</f>
        <v>0.36398467432950199</v>
      </c>
    </row>
    <row r="713" spans="2:2" x14ac:dyDescent="0.25">
      <c r="B713" s="6">
        <f>'R.3.3'!G206</f>
        <v>0.51094890510948898</v>
      </c>
    </row>
    <row r="714" spans="2:2" x14ac:dyDescent="0.25">
      <c r="B714" s="6">
        <f>'R.3.3'!G207</f>
        <v>0.433874709976798</v>
      </c>
    </row>
    <row r="715" spans="2:2" x14ac:dyDescent="0.25">
      <c r="B715" s="6">
        <f>'R.3.3'!G208</f>
        <v>0.49348769898697498</v>
      </c>
    </row>
    <row r="716" spans="2:2" x14ac:dyDescent="0.25">
      <c r="B716" s="6">
        <f>'R.3.3'!G209</f>
        <v>0.60227272727272696</v>
      </c>
    </row>
    <row r="717" spans="2:2" x14ac:dyDescent="0.25">
      <c r="B717" s="6">
        <f>'R.3.3'!G210</f>
        <v>0.25945945945945897</v>
      </c>
    </row>
    <row r="718" spans="2:2" x14ac:dyDescent="0.25">
      <c r="B718" s="6">
        <f>'R.3.3'!G211</f>
        <v>0.33807829181494697</v>
      </c>
    </row>
    <row r="719" spans="2:2" x14ac:dyDescent="0.25">
      <c r="B719" s="6">
        <f>'R.3.3'!G212</f>
        <v>0.41153846153846202</v>
      </c>
    </row>
    <row r="720" spans="2:2" x14ac:dyDescent="0.25">
      <c r="B720" s="6">
        <f>'R.3.3'!G213</f>
        <v>0.30392156862745101</v>
      </c>
    </row>
    <row r="721" spans="2:2" x14ac:dyDescent="0.25">
      <c r="B721" s="6">
        <f>'R.3.3'!G214</f>
        <v>0.52127659574468099</v>
      </c>
    </row>
    <row r="722" spans="2:2" x14ac:dyDescent="0.25">
      <c r="B722" s="6">
        <f>'R.3.3'!G215</f>
        <v>0.43636363636363601</v>
      </c>
    </row>
    <row r="723" spans="2:2" x14ac:dyDescent="0.25">
      <c r="B723" s="6">
        <f>'R.3.3'!G216</f>
        <v>0.495145631067961</v>
      </c>
    </row>
    <row r="724" spans="2:2" x14ac:dyDescent="0.25">
      <c r="B724" s="6">
        <f>'R.3.3'!G217</f>
        <v>0.32677165354330701</v>
      </c>
    </row>
    <row r="725" spans="2:2" x14ac:dyDescent="0.25">
      <c r="B725" s="6">
        <f>'R.3.3'!G218</f>
        <v>0.41599999999999998</v>
      </c>
    </row>
    <row r="726" spans="2:2" x14ac:dyDescent="0.25">
      <c r="B726" s="6">
        <f>'R.3.3'!G219</f>
        <v>0.43636363636363601</v>
      </c>
    </row>
    <row r="727" spans="2:2" x14ac:dyDescent="0.25">
      <c r="B727" s="6">
        <f>'R.3.3'!G220</f>
        <v>0.36249999999999999</v>
      </c>
    </row>
    <row r="728" spans="2:2" x14ac:dyDescent="0.25">
      <c r="B728" s="6">
        <f>'R.3.3'!G221</f>
        <v>0.47457627118644102</v>
      </c>
    </row>
    <row r="729" spans="2:2" x14ac:dyDescent="0.25">
      <c r="B729" s="6">
        <f>'R.3.3'!G222</f>
        <v>0.293548387096774</v>
      </c>
    </row>
    <row r="730" spans="2:2" x14ac:dyDescent="0.25">
      <c r="B730" s="6">
        <f>'R.3.3'!G223</f>
        <v>0.49171270718232002</v>
      </c>
    </row>
    <row r="731" spans="2:2" x14ac:dyDescent="0.25">
      <c r="B731" s="6">
        <f>'R.3.3'!G224</f>
        <v>0.35362318840579698</v>
      </c>
    </row>
    <row r="732" spans="2:2" x14ac:dyDescent="0.25">
      <c r="B732" s="6">
        <f>'R.3.3'!G225</f>
        <v>0.35249999999999998</v>
      </c>
    </row>
    <row r="733" spans="2:2" x14ac:dyDescent="0.25">
      <c r="B733" s="6">
        <f>'R.3.3'!G226</f>
        <v>0.36398467432950199</v>
      </c>
    </row>
    <row r="734" spans="2:2" x14ac:dyDescent="0.25">
      <c r="B734" s="6">
        <f>'R.3.3'!G227</f>
        <v>0.52</v>
      </c>
    </row>
    <row r="735" spans="2:2" x14ac:dyDescent="0.25">
      <c r="B735" s="6">
        <f>'R.3.3'!G228</f>
        <v>0.20353982300885001</v>
      </c>
    </row>
    <row r="736" spans="2:2" x14ac:dyDescent="0.25">
      <c r="B736" s="6">
        <f>'R.3.3'!G229</f>
        <v>0.35789473684210499</v>
      </c>
    </row>
    <row r="737" spans="2:2" x14ac:dyDescent="0.25">
      <c r="B737" s="6">
        <f>'R.3.3'!G230</f>
        <v>0.42105263157894701</v>
      </c>
    </row>
    <row r="738" spans="2:2" x14ac:dyDescent="0.25">
      <c r="B738" s="6">
        <f>'R.3.3'!G231</f>
        <v>0.40441176470588203</v>
      </c>
    </row>
    <row r="739" spans="2:2" x14ac:dyDescent="0.25">
      <c r="B739" s="6">
        <f>'R.3.3'!G232</f>
        <v>0.423197492163009</v>
      </c>
    </row>
    <row r="740" spans="2:2" x14ac:dyDescent="0.25">
      <c r="B740" s="6">
        <f>'R.3.3'!G233</f>
        <v>0.40084388185654002</v>
      </c>
    </row>
    <row r="741" spans="2:2" x14ac:dyDescent="0.25">
      <c r="B741" s="6">
        <f>'R.3.3'!G234</f>
        <v>0.3725</v>
      </c>
    </row>
    <row r="742" spans="2:2" x14ac:dyDescent="0.25">
      <c r="B742" s="6">
        <f>'R.3.3'!G235</f>
        <v>0.372262773722628</v>
      </c>
    </row>
    <row r="743" spans="2:2" x14ac:dyDescent="0.25">
      <c r="B743" s="6">
        <f>'R.3.3'!G236</f>
        <v>0.43333333333333302</v>
      </c>
    </row>
    <row r="744" spans="2:2" x14ac:dyDescent="0.25">
      <c r="B744" s="6">
        <f>'R.3.3'!G237</f>
        <v>0.40909090909090901</v>
      </c>
    </row>
    <row r="745" spans="2:2" x14ac:dyDescent="0.25">
      <c r="B745" s="6">
        <f>'R.3.3'!G238</f>
        <v>0.32016632016632002</v>
      </c>
    </row>
    <row r="746" spans="2:2" x14ac:dyDescent="0.25">
      <c r="B746" s="6">
        <f>'R.3.3'!G239</f>
        <v>0.56435643564356397</v>
      </c>
    </row>
    <row r="747" spans="2:2" x14ac:dyDescent="0.25">
      <c r="B747" s="6">
        <f>'R.3.3'!G240</f>
        <v>0.56190476190476202</v>
      </c>
    </row>
    <row r="748" spans="2:2" x14ac:dyDescent="0.25">
      <c r="B748" s="6">
        <f>'R.3.3'!G241</f>
        <v>0.56190476190476202</v>
      </c>
    </row>
    <row r="749" spans="2:2" x14ac:dyDescent="0.25">
      <c r="B749" s="6">
        <f>'R.3.3'!G242</f>
        <v>0.44356955380577401</v>
      </c>
    </row>
    <row r="750" spans="2:2" x14ac:dyDescent="0.25">
      <c r="B750" s="6">
        <f>'R.3.3'!G243</f>
        <v>0.34302325581395299</v>
      </c>
    </row>
    <row r="751" spans="2:2" x14ac:dyDescent="0.25">
      <c r="B751" s="6">
        <f>'R.3.3'!G244</f>
        <v>0.41118421052631599</v>
      </c>
    </row>
    <row r="752" spans="2:2" x14ac:dyDescent="0.25">
      <c r="B752" s="6">
        <f>'R.3.3'!G245</f>
        <v>0.46</v>
      </c>
    </row>
    <row r="753" spans="2:2" x14ac:dyDescent="0.25">
      <c r="B753" s="6">
        <f>'R.3.3'!G246</f>
        <v>0.42821782178217799</v>
      </c>
    </row>
    <row r="754" spans="2:2" x14ac:dyDescent="0.25">
      <c r="B754" s="6">
        <f>'R.3.3'!G247</f>
        <v>0.36220472440944901</v>
      </c>
    </row>
    <row r="755" spans="2:2" x14ac:dyDescent="0.25">
      <c r="B755" s="6">
        <f>'R.3.3'!G248</f>
        <v>0.40438871473354199</v>
      </c>
    </row>
    <row r="756" spans="2:2" x14ac:dyDescent="0.25">
      <c r="B756" s="6">
        <f>'R.3.3'!G249</f>
        <v>0.41517857142857101</v>
      </c>
    </row>
    <row r="757" spans="2:2" x14ac:dyDescent="0.25">
      <c r="B757" s="6">
        <f>'R.3.3'!G250</f>
        <v>0.43965517241379298</v>
      </c>
    </row>
    <row r="758" spans="2:2" x14ac:dyDescent="0.25">
      <c r="B758" s="6">
        <f>'R.3.3'!G251</f>
        <v>0.39759036144578302</v>
      </c>
    </row>
    <row r="759" spans="2:2" x14ac:dyDescent="0.25">
      <c r="B759" s="6">
        <f>'R.3.3'!G252</f>
        <v>0.41764705882352898</v>
      </c>
    </row>
    <row r="760" spans="2:2" x14ac:dyDescent="0.25">
      <c r="B760" s="6">
        <f>'R.3.3'!G253</f>
        <v>0.417721518987342</v>
      </c>
    </row>
    <row r="761" spans="2:2" x14ac:dyDescent="0.25">
      <c r="B761" s="6">
        <f>'R.3.3'!G254</f>
        <v>0.37623762376237602</v>
      </c>
    </row>
    <row r="762" spans="2:2" x14ac:dyDescent="0.25">
      <c r="B762" s="6">
        <f>'R.3.4'!G2</f>
        <v>0.37735849056603799</v>
      </c>
    </row>
    <row r="763" spans="2:2" x14ac:dyDescent="0.25">
      <c r="B763" s="6">
        <f>'R.3.4'!G3</f>
        <v>0.6</v>
      </c>
    </row>
    <row r="764" spans="2:2" x14ac:dyDescent="0.25">
      <c r="B764" s="6">
        <f>'R.3.4'!G4</f>
        <v>0.370149253731343</v>
      </c>
    </row>
    <row r="765" spans="2:2" x14ac:dyDescent="0.25">
      <c r="B765" s="6">
        <f>'R.3.4'!G5</f>
        <v>0.405797101449275</v>
      </c>
    </row>
    <row r="766" spans="2:2" x14ac:dyDescent="0.25">
      <c r="B766" s="6">
        <f>'R.3.4'!G6</f>
        <v>0.32500000000000001</v>
      </c>
    </row>
    <row r="767" spans="2:2" x14ac:dyDescent="0.25">
      <c r="B767" s="6">
        <f>'R.3.4'!G7</f>
        <v>0.223300970873786</v>
      </c>
    </row>
    <row r="768" spans="2:2" x14ac:dyDescent="0.25">
      <c r="B768" s="6">
        <f>'R.3.4'!G8</f>
        <v>0.38157894736842102</v>
      </c>
    </row>
    <row r="769" spans="2:2" x14ac:dyDescent="0.25">
      <c r="B769" s="6">
        <f>'R.3.4'!G9</f>
        <v>0.47463768115942001</v>
      </c>
    </row>
    <row r="770" spans="2:2" x14ac:dyDescent="0.25">
      <c r="B770" s="6">
        <f>'R.3.4'!G10</f>
        <v>0.309677419354839</v>
      </c>
    </row>
    <row r="771" spans="2:2" x14ac:dyDescent="0.25">
      <c r="B771" s="6">
        <f>'R.3.4'!G11</f>
        <v>0.38235294117647101</v>
      </c>
    </row>
    <row r="772" spans="2:2" x14ac:dyDescent="0.25">
      <c r="B772" s="6">
        <f>'R.3.4'!G12</f>
        <v>0.40500000000000003</v>
      </c>
    </row>
    <row r="773" spans="2:2" x14ac:dyDescent="0.25">
      <c r="B773" s="6">
        <f>'R.3.4'!G13</f>
        <v>0.38216560509554098</v>
      </c>
    </row>
    <row r="774" spans="2:2" x14ac:dyDescent="0.25">
      <c r="B774" s="6">
        <f>'R.3.4'!G14</f>
        <v>0.35877862595419802</v>
      </c>
    </row>
    <row r="775" spans="2:2" x14ac:dyDescent="0.25">
      <c r="B775" s="6">
        <f>'R.3.4'!G15</f>
        <v>0.42142857142857099</v>
      </c>
    </row>
    <row r="776" spans="2:2" x14ac:dyDescent="0.25">
      <c r="B776" s="6">
        <f>'R.3.4'!G16</f>
        <v>0.33070866141732302</v>
      </c>
    </row>
    <row r="777" spans="2:2" x14ac:dyDescent="0.25">
      <c r="B777" s="6">
        <f>'R.3.4'!G17</f>
        <v>0.442922374429224</v>
      </c>
    </row>
    <row r="778" spans="2:2" x14ac:dyDescent="0.25">
      <c r="B778" s="6">
        <f>'R.3.4'!G18</f>
        <v>0.37028301886792497</v>
      </c>
    </row>
    <row r="779" spans="2:2" x14ac:dyDescent="0.25">
      <c r="B779" s="6">
        <f>'R.3.4'!G19</f>
        <v>0.42607003891050599</v>
      </c>
    </row>
    <row r="780" spans="2:2" x14ac:dyDescent="0.25">
      <c r="B780" s="6">
        <f>'R.3.4'!G20</f>
        <v>0.43809523809523798</v>
      </c>
    </row>
    <row r="781" spans="2:2" x14ac:dyDescent="0.25">
      <c r="B781" s="6">
        <f>'R.3.4'!G21</f>
        <v>0.40588235294117597</v>
      </c>
    </row>
    <row r="782" spans="2:2" x14ac:dyDescent="0.25">
      <c r="B782" s="6">
        <f>'R.3.4'!G22</f>
        <v>0.315942028985507</v>
      </c>
    </row>
    <row r="783" spans="2:2" x14ac:dyDescent="0.25">
      <c r="B783" s="6">
        <f>'R.3.4'!G23</f>
        <v>0.4</v>
      </c>
    </row>
    <row r="784" spans="2:2" x14ac:dyDescent="0.25">
      <c r="B784" s="6">
        <f>'R.3.4'!G24</f>
        <v>0.4</v>
      </c>
    </row>
    <row r="785" spans="2:2" x14ac:dyDescent="0.25">
      <c r="B785" s="6">
        <f>'R.3.4'!G25</f>
        <v>0.37417218543046399</v>
      </c>
    </row>
    <row r="786" spans="2:2" x14ac:dyDescent="0.25">
      <c r="B786" s="6">
        <f>'R.3.4'!G26</f>
        <v>0.37582417582417599</v>
      </c>
    </row>
    <row r="787" spans="2:2" x14ac:dyDescent="0.25">
      <c r="B787" s="6">
        <f>'R.3.4'!G27</f>
        <v>0.38157894736842102</v>
      </c>
    </row>
    <row r="788" spans="2:2" x14ac:dyDescent="0.25">
      <c r="B788" s="6">
        <f>'R.3.4'!G28</f>
        <v>0.231884057971014</v>
      </c>
    </row>
    <row r="789" spans="2:2" x14ac:dyDescent="0.25">
      <c r="B789" s="6">
        <f>'R.3.4'!G29</f>
        <v>0.36521739130434799</v>
      </c>
    </row>
    <row r="790" spans="2:2" x14ac:dyDescent="0.25">
      <c r="B790" s="6">
        <f>'R.3.4'!G30</f>
        <v>0.55414012738853502</v>
      </c>
    </row>
    <row r="791" spans="2:2" x14ac:dyDescent="0.25">
      <c r="B791" s="6">
        <f>'R.3.4'!G31</f>
        <v>0.37744360902255603</v>
      </c>
    </row>
    <row r="792" spans="2:2" x14ac:dyDescent="0.25">
      <c r="B792" s="6">
        <f>'R.3.4'!G32</f>
        <v>0.38586956521739102</v>
      </c>
    </row>
    <row r="793" spans="2:2" x14ac:dyDescent="0.25">
      <c r="B793" s="6">
        <f>'R.3.4'!G33</f>
        <v>0.42821782178217799</v>
      </c>
    </row>
    <row r="794" spans="2:2" x14ac:dyDescent="0.25">
      <c r="B794" s="6">
        <f>'R.3.4'!G34</f>
        <v>0.54269175108538303</v>
      </c>
    </row>
    <row r="795" spans="2:2" x14ac:dyDescent="0.25">
      <c r="B795" s="6">
        <f>'R.3.4'!G35</f>
        <v>0.458515283842795</v>
      </c>
    </row>
    <row r="796" spans="2:2" x14ac:dyDescent="0.25">
      <c r="B796" s="6">
        <f>'R.3.4'!G36</f>
        <v>0.56969696969697003</v>
      </c>
    </row>
    <row r="797" spans="2:2" x14ac:dyDescent="0.25">
      <c r="B797" s="6">
        <f>'R.3.4'!G37</f>
        <v>0.37769784172661902</v>
      </c>
    </row>
    <row r="798" spans="2:2" x14ac:dyDescent="0.25">
      <c r="B798" s="6">
        <f>'R.3.4'!G38</f>
        <v>0.58695652173913004</v>
      </c>
    </row>
    <row r="799" spans="2:2" x14ac:dyDescent="0.25">
      <c r="B799" s="6">
        <f>'R.3.4'!G39</f>
        <v>0.36231884057970998</v>
      </c>
    </row>
    <row r="800" spans="2:2" x14ac:dyDescent="0.25">
      <c r="B800" s="6">
        <f>'R.3.4'!G40</f>
        <v>0.375</v>
      </c>
    </row>
    <row r="801" spans="2:2" x14ac:dyDescent="0.25">
      <c r="B801" s="6">
        <f>'R.3.4'!G41</f>
        <v>0.55142857142857105</v>
      </c>
    </row>
    <row r="802" spans="2:2" x14ac:dyDescent="0.25">
      <c r="B802" s="6">
        <f>'R.3.4'!G42</f>
        <v>0.36965811965812001</v>
      </c>
    </row>
    <row r="803" spans="2:2" x14ac:dyDescent="0.25">
      <c r="B803" s="6">
        <f>'R.3.4'!G43</f>
        <v>0.37262357414448699</v>
      </c>
    </row>
    <row r="804" spans="2:2" x14ac:dyDescent="0.25">
      <c r="B804" s="6">
        <f>'R.3.4'!G44</f>
        <v>0.32951289398280798</v>
      </c>
    </row>
    <row r="805" spans="2:2" x14ac:dyDescent="0.25">
      <c r="B805" s="6">
        <f>'R.3.4'!G45</f>
        <v>0.341269841269841</v>
      </c>
    </row>
    <row r="806" spans="2:2" x14ac:dyDescent="0.25">
      <c r="B806" s="6">
        <f>'R.3.4'!G46</f>
        <v>0.27992957746478903</v>
      </c>
    </row>
    <row r="807" spans="2:2" x14ac:dyDescent="0.25">
      <c r="B807" s="6">
        <f>'R.3.4'!G47</f>
        <v>0.43318965517241398</v>
      </c>
    </row>
    <row r="808" spans="2:2" x14ac:dyDescent="0.25">
      <c r="B808" s="6">
        <f>'R.3.4'!G48</f>
        <v>0.43851508120649701</v>
      </c>
    </row>
    <row r="809" spans="2:2" x14ac:dyDescent="0.25">
      <c r="B809" s="6">
        <f>'R.3.4'!G49</f>
        <v>0.38565891472868202</v>
      </c>
    </row>
    <row r="810" spans="2:2" x14ac:dyDescent="0.25">
      <c r="B810" s="6">
        <f>'R.3.4'!G50</f>
        <v>0.34358974358974398</v>
      </c>
    </row>
    <row r="811" spans="2:2" x14ac:dyDescent="0.25">
      <c r="B811" s="6">
        <f>'R.3.4'!G51</f>
        <v>0.34328358208955201</v>
      </c>
    </row>
    <row r="812" spans="2:2" x14ac:dyDescent="0.25">
      <c r="B812" s="6">
        <f>'R.3.4'!G52</f>
        <v>0.50169491525423704</v>
      </c>
    </row>
    <row r="813" spans="2:2" x14ac:dyDescent="0.25">
      <c r="B813" s="6">
        <f>'R.3.4'!G53</f>
        <v>0.39386189258311999</v>
      </c>
    </row>
    <row r="814" spans="2:2" x14ac:dyDescent="0.25">
      <c r="B814" s="6">
        <f>'R.3.4'!G54</f>
        <v>0.33600000000000002</v>
      </c>
    </row>
    <row r="815" spans="2:2" x14ac:dyDescent="0.25">
      <c r="B815" s="6">
        <f>'R.3.4'!G55</f>
        <v>0.451807228915663</v>
      </c>
    </row>
    <row r="816" spans="2:2" x14ac:dyDescent="0.25">
      <c r="B816" s="6">
        <f>'R.3.4'!G56</f>
        <v>0.388679245283019</v>
      </c>
    </row>
    <row r="817" spans="2:2" x14ac:dyDescent="0.25">
      <c r="B817" s="6">
        <f>'R.3.4'!G57</f>
        <v>0.43076923076923102</v>
      </c>
    </row>
    <row r="818" spans="2:2" x14ac:dyDescent="0.25">
      <c r="B818" s="6">
        <f>'R.3.4'!G58</f>
        <v>0.56428571428571395</v>
      </c>
    </row>
    <row r="819" spans="2:2" x14ac:dyDescent="0.25">
      <c r="B819" s="6">
        <f>'R.3.4'!G59</f>
        <v>0.433242506811989</v>
      </c>
    </row>
    <row r="820" spans="2:2" x14ac:dyDescent="0.25">
      <c r="B820" s="6">
        <f>'R.3.4'!G60</f>
        <v>0.36190476190476201</v>
      </c>
    </row>
    <row r="821" spans="2:2" x14ac:dyDescent="0.25">
      <c r="B821" s="6">
        <f>'R.3.4'!G61</f>
        <v>0.46511627906976699</v>
      </c>
    </row>
    <row r="822" spans="2:2" x14ac:dyDescent="0.25">
      <c r="B822" s="6">
        <f>'R.3.4'!G62</f>
        <v>0.37379310344827599</v>
      </c>
    </row>
    <row r="823" spans="2:2" x14ac:dyDescent="0.25">
      <c r="B823" s="6">
        <f>'R.3.4'!G63</f>
        <v>0.57931034482758603</v>
      </c>
    </row>
    <row r="824" spans="2:2" x14ac:dyDescent="0.25">
      <c r="B824" s="6">
        <f>'R.3.4'!G64</f>
        <v>0.36578171091445399</v>
      </c>
    </row>
    <row r="825" spans="2:2" x14ac:dyDescent="0.25">
      <c r="B825" s="6">
        <f>'R.3.4'!G65</f>
        <v>0.45330296127562603</v>
      </c>
    </row>
    <row r="826" spans="2:2" x14ac:dyDescent="0.25">
      <c r="B826" s="6">
        <f>'R.3.4'!G66</f>
        <v>0.36324786324786301</v>
      </c>
    </row>
    <row r="827" spans="2:2" x14ac:dyDescent="0.25">
      <c r="B827" s="6">
        <f>'R.3.4'!G67</f>
        <v>0.36413043478260898</v>
      </c>
    </row>
    <row r="828" spans="2:2" x14ac:dyDescent="0.25">
      <c r="B828" s="6">
        <f>'R.3.4'!G68</f>
        <v>0.35638297872340402</v>
      </c>
    </row>
    <row r="829" spans="2:2" x14ac:dyDescent="0.25">
      <c r="B829" s="6">
        <f>'R.3.4'!G69</f>
        <v>0.39442231075697198</v>
      </c>
    </row>
    <row r="830" spans="2:2" x14ac:dyDescent="0.25">
      <c r="B830" s="6">
        <f>'R.3.4'!G70</f>
        <v>0.41338582677165397</v>
      </c>
    </row>
    <row r="831" spans="2:2" x14ac:dyDescent="0.25">
      <c r="B831" s="6">
        <f>'R.3.4'!G71</f>
        <v>0.42401960784313703</v>
      </c>
    </row>
    <row r="832" spans="2:2" x14ac:dyDescent="0.25">
      <c r="B832" s="6">
        <f>'R.3.4'!G72</f>
        <v>0.35568513119533501</v>
      </c>
    </row>
    <row r="833" spans="2:2" x14ac:dyDescent="0.25">
      <c r="B833" s="6">
        <f>'R.3.4'!G73</f>
        <v>0.36104513064132998</v>
      </c>
    </row>
    <row r="834" spans="2:2" x14ac:dyDescent="0.25">
      <c r="B834" s="6">
        <f>'R.3.4'!G74</f>
        <v>0.34816753926701599</v>
      </c>
    </row>
    <row r="835" spans="2:2" x14ac:dyDescent="0.25">
      <c r="B835" s="6">
        <f>'R.3.4'!G75</f>
        <v>0.38383838383838398</v>
      </c>
    </row>
    <row r="836" spans="2:2" x14ac:dyDescent="0.25">
      <c r="B836" s="6">
        <f>'R.3.4'!G76</f>
        <v>0.40909090909090901</v>
      </c>
    </row>
    <row r="837" spans="2:2" x14ac:dyDescent="0.25">
      <c r="B837" s="6">
        <f>'R.3.4'!G77</f>
        <v>0.390350877192982</v>
      </c>
    </row>
    <row r="838" spans="2:2" x14ac:dyDescent="0.25">
      <c r="B838" s="6">
        <f>'R.3.4'!G78</f>
        <v>0.37702265372168298</v>
      </c>
    </row>
    <row r="839" spans="2:2" x14ac:dyDescent="0.25">
      <c r="B839" s="6">
        <f>'R.3.4'!G79</f>
        <v>0.43548387096774199</v>
      </c>
    </row>
    <row r="840" spans="2:2" x14ac:dyDescent="0.25">
      <c r="B840" s="6">
        <f>'R.3.4'!G80</f>
        <v>0.49491525423728799</v>
      </c>
    </row>
    <row r="841" spans="2:2" x14ac:dyDescent="0.25">
      <c r="B841" s="6">
        <f>'R.3.4'!G81</f>
        <v>0.27768014059753998</v>
      </c>
    </row>
    <row r="842" spans="2:2" x14ac:dyDescent="0.25">
      <c r="B842" s="6">
        <f>'R.3.4'!G82</f>
        <v>0.35564853556485398</v>
      </c>
    </row>
    <row r="843" spans="2:2" x14ac:dyDescent="0.25">
      <c r="B843" s="6">
        <f>'R.3.4'!G83</f>
        <v>0.38793103448275901</v>
      </c>
    </row>
    <row r="844" spans="2:2" x14ac:dyDescent="0.25">
      <c r="B844" s="6">
        <f>'R.3.4'!G84</f>
        <v>0.27986906710310999</v>
      </c>
    </row>
    <row r="845" spans="2:2" x14ac:dyDescent="0.25">
      <c r="B845" s="6">
        <f>'R.3.4'!G85</f>
        <v>0.41176470588235298</v>
      </c>
    </row>
    <row r="846" spans="2:2" x14ac:dyDescent="0.25">
      <c r="B846" s="6">
        <f>'R.3.4'!G86</f>
        <v>0.37321937321937299</v>
      </c>
    </row>
    <row r="847" spans="2:2" x14ac:dyDescent="0.25">
      <c r="B847" s="6">
        <f>'R.3.4'!G87</f>
        <v>0.35390946502057602</v>
      </c>
    </row>
    <row r="848" spans="2:2" x14ac:dyDescent="0.25">
      <c r="B848" s="6">
        <f>'R.3.4'!G88</f>
        <v>0.48175182481751799</v>
      </c>
    </row>
    <row r="849" spans="2:2" x14ac:dyDescent="0.25">
      <c r="B849" s="6">
        <f>'R.3.4'!G89</f>
        <v>0.32758620689655199</v>
      </c>
    </row>
    <row r="850" spans="2:2" x14ac:dyDescent="0.25">
      <c r="B850" s="6">
        <f>'R.3.4'!G90</f>
        <v>0.68027210884353695</v>
      </c>
    </row>
    <row r="851" spans="2:2" x14ac:dyDescent="0.25">
      <c r="B851" s="6">
        <f>'R.3.4'!G91</f>
        <v>0.31578947368421101</v>
      </c>
    </row>
    <row r="852" spans="2:2" x14ac:dyDescent="0.25">
      <c r="B852" s="6">
        <f>'R.3.4'!G92</f>
        <v>0.37546468401486999</v>
      </c>
    </row>
    <row r="853" spans="2:2" x14ac:dyDescent="0.25">
      <c r="B853" s="6">
        <f>'R.3.4'!G93</f>
        <v>0.42599999999999999</v>
      </c>
    </row>
    <row r="854" spans="2:2" x14ac:dyDescent="0.25">
      <c r="B854" s="6">
        <f>'R.3.4'!G94</f>
        <v>0.57471264367816099</v>
      </c>
    </row>
    <row r="855" spans="2:2" x14ac:dyDescent="0.25">
      <c r="B855" s="6">
        <f>'R.3.4'!G95</f>
        <v>0.34090909090909099</v>
      </c>
    </row>
    <row r="856" spans="2:2" x14ac:dyDescent="0.25">
      <c r="B856" s="6">
        <f>'R.3.4'!G96</f>
        <v>0.38823529411764701</v>
      </c>
    </row>
    <row r="857" spans="2:2" x14ac:dyDescent="0.25">
      <c r="B857" s="6">
        <f>'R.3.4'!G97</f>
        <v>0.38410596026490101</v>
      </c>
    </row>
    <row r="858" spans="2:2" x14ac:dyDescent="0.25">
      <c r="B858" s="6">
        <f>'R.3.4'!G98</f>
        <v>0.45847176079734198</v>
      </c>
    </row>
    <row r="859" spans="2:2" x14ac:dyDescent="0.25">
      <c r="B859" s="6">
        <f>'R.3.4'!G99</f>
        <v>0.38636363636363602</v>
      </c>
    </row>
    <row r="860" spans="2:2" x14ac:dyDescent="0.25">
      <c r="B860" s="6">
        <f>'R.3.4'!G100</f>
        <v>0.28880157170923398</v>
      </c>
    </row>
    <row r="861" spans="2:2" x14ac:dyDescent="0.25">
      <c r="B861" s="6">
        <f>'R.3.4'!G101</f>
        <v>0.55555555555555602</v>
      </c>
    </row>
    <row r="862" spans="2:2" x14ac:dyDescent="0.25">
      <c r="B862" s="6">
        <f>'R.3.4'!G102</f>
        <v>0.39428571428571402</v>
      </c>
    </row>
    <row r="863" spans="2:2" x14ac:dyDescent="0.25">
      <c r="B863" s="6">
        <f>'R.3.4'!G103</f>
        <v>0.38022813688212898</v>
      </c>
    </row>
    <row r="864" spans="2:2" x14ac:dyDescent="0.25">
      <c r="B864" s="6">
        <f>'R.3.4'!G104</f>
        <v>0.26232394366197198</v>
      </c>
    </row>
    <row r="865" spans="2:2" x14ac:dyDescent="0.25">
      <c r="B865" s="6">
        <f>'R.3.4'!G105</f>
        <v>0.37727272727272698</v>
      </c>
    </row>
    <row r="866" spans="2:2" x14ac:dyDescent="0.25">
      <c r="B866" s="6">
        <f>'R.3.4'!G106</f>
        <v>0.28000000000000003</v>
      </c>
    </row>
    <row r="867" spans="2:2" x14ac:dyDescent="0.25">
      <c r="B867" s="6">
        <f>'R.3.4'!G107</f>
        <v>0.22727272727272699</v>
      </c>
    </row>
    <row r="868" spans="2:2" x14ac:dyDescent="0.25">
      <c r="B868" s="6">
        <f>'R.3.4'!G108</f>
        <v>0.41780821917808197</v>
      </c>
    </row>
    <row r="869" spans="2:2" x14ac:dyDescent="0.25">
      <c r="B869" s="6">
        <f>'R.3.4'!G109</f>
        <v>0.41358024691357997</v>
      </c>
    </row>
    <row r="870" spans="2:2" x14ac:dyDescent="0.25">
      <c r="B870" s="6">
        <f>'R.3.4'!G110</f>
        <v>0.25</v>
      </c>
    </row>
    <row r="871" spans="2:2" x14ac:dyDescent="0.25">
      <c r="B871" s="6">
        <f>'R.3.4'!G111</f>
        <v>0.47260273972602701</v>
      </c>
    </row>
    <row r="872" spans="2:2" x14ac:dyDescent="0.25">
      <c r="B872" s="6">
        <f>'R.3.4'!G112</f>
        <v>0.35036496350364998</v>
      </c>
    </row>
    <row r="873" spans="2:2" x14ac:dyDescent="0.25">
      <c r="B873" s="6">
        <f>'R.3.4'!G113</f>
        <v>0.237623762376238</v>
      </c>
    </row>
    <row r="874" spans="2:2" x14ac:dyDescent="0.25">
      <c r="B874" s="6">
        <f>'R.3.4'!G114</f>
        <v>0.37403100775193798</v>
      </c>
    </row>
    <row r="875" spans="2:2" x14ac:dyDescent="0.25">
      <c r="B875" s="6">
        <f>'R.3.4'!G115</f>
        <v>0.20588235294117599</v>
      </c>
    </row>
    <row r="876" spans="2:2" x14ac:dyDescent="0.25">
      <c r="B876" s="6">
        <f>'R.3.4'!G116</f>
        <v>0.47540983606557402</v>
      </c>
    </row>
    <row r="877" spans="2:2" x14ac:dyDescent="0.25">
      <c r="B877" s="6">
        <f>'R.3.4'!G117</f>
        <v>0.57894736842105299</v>
      </c>
    </row>
    <row r="878" spans="2:2" x14ac:dyDescent="0.25">
      <c r="B878" s="6">
        <f>'R.3.4'!G118</f>
        <v>0.40476190476190499</v>
      </c>
    </row>
    <row r="879" spans="2:2" x14ac:dyDescent="0.25">
      <c r="B879" s="6">
        <f>'R.3.4'!G119</f>
        <v>0.37956204379561997</v>
      </c>
    </row>
    <row r="880" spans="2:2" x14ac:dyDescent="0.25">
      <c r="B880" s="6">
        <f>'R.3.4'!G120</f>
        <v>0.41358024691357997</v>
      </c>
    </row>
    <row r="881" spans="2:2" x14ac:dyDescent="0.25">
      <c r="B881" s="6">
        <f>'R.3.4'!G121</f>
        <v>0.44104803493449801</v>
      </c>
    </row>
    <row r="882" spans="2:2" x14ac:dyDescent="0.25">
      <c r="B882" s="6">
        <f>'R.3.4'!G122</f>
        <v>0.37813440320962899</v>
      </c>
    </row>
    <row r="883" spans="2:2" x14ac:dyDescent="0.25">
      <c r="B883" s="6">
        <f>'R.3.4'!G123</f>
        <v>0.60831889081455803</v>
      </c>
    </row>
    <row r="884" spans="2:2" x14ac:dyDescent="0.25">
      <c r="B884" s="6">
        <f>'R.3.4'!G124</f>
        <v>0.41379310344827602</v>
      </c>
    </row>
    <row r="885" spans="2:2" x14ac:dyDescent="0.25">
      <c r="B885" s="6">
        <f>'R.3.4'!G125</f>
        <v>0.32722513089005201</v>
      </c>
    </row>
    <row r="886" spans="2:2" x14ac:dyDescent="0.25">
      <c r="B886" s="6">
        <f>'R.3.4'!G126</f>
        <v>0.40720221606648199</v>
      </c>
    </row>
    <row r="887" spans="2:2" x14ac:dyDescent="0.25">
      <c r="B887" s="6">
        <f>'R.3.4'!G127</f>
        <v>0.378698224852071</v>
      </c>
    </row>
    <row r="888" spans="2:2" x14ac:dyDescent="0.25">
      <c r="B888" s="6">
        <f>'R.3.4'!G128</f>
        <v>0.37293729372937301</v>
      </c>
    </row>
    <row r="889" spans="2:2" x14ac:dyDescent="0.25">
      <c r="B889" s="6">
        <f>'R.3.4'!G129</f>
        <v>0.46153846153846201</v>
      </c>
    </row>
    <row r="890" spans="2:2" x14ac:dyDescent="0.25">
      <c r="B890" s="6">
        <f>'R.3.4'!G130</f>
        <v>0.38482384823848198</v>
      </c>
    </row>
    <row r="891" spans="2:2" x14ac:dyDescent="0.25">
      <c r="B891" s="6">
        <f>'R.3.4'!G131</f>
        <v>0.34797297297297303</v>
      </c>
    </row>
    <row r="892" spans="2:2" x14ac:dyDescent="0.25">
      <c r="B892" s="6">
        <f>'R.3.4'!G132</f>
        <v>0.278169014084507</v>
      </c>
    </row>
    <row r="893" spans="2:2" x14ac:dyDescent="0.25">
      <c r="B893" s="6">
        <f>'R.3.4'!G133</f>
        <v>0.33333333333333298</v>
      </c>
    </row>
    <row r="894" spans="2:2" x14ac:dyDescent="0.25">
      <c r="B894" s="6">
        <f>'R.3.4'!G134</f>
        <v>0.341968911917098</v>
      </c>
    </row>
    <row r="895" spans="2:2" x14ac:dyDescent="0.25">
      <c r="B895" s="6">
        <f>'R.3.4'!G135</f>
        <v>0.45102505694760803</v>
      </c>
    </row>
    <row r="896" spans="2:2" x14ac:dyDescent="0.25">
      <c r="B896" s="6">
        <f>'R.3.4'!G136</f>
        <v>0.345345345345345</v>
      </c>
    </row>
    <row r="897" spans="2:2" x14ac:dyDescent="0.25">
      <c r="B897" s="6">
        <f>'R.3.4'!G137</f>
        <v>0.41935483870967699</v>
      </c>
    </row>
    <row r="898" spans="2:2" x14ac:dyDescent="0.25">
      <c r="B898" s="6">
        <f>'R.3.4'!G138</f>
        <v>0.372093023255814</v>
      </c>
    </row>
    <row r="899" spans="2:2" x14ac:dyDescent="0.25">
      <c r="B899" s="6">
        <f>'R.3.4'!G139</f>
        <v>0.38157894736842102</v>
      </c>
    </row>
    <row r="900" spans="2:2" x14ac:dyDescent="0.25">
      <c r="B900" s="6">
        <f>'R.3.4'!G140</f>
        <v>0.49393414211438502</v>
      </c>
    </row>
    <row r="901" spans="2:2" x14ac:dyDescent="0.25">
      <c r="B901" s="6">
        <f>'R.3.4'!G141</f>
        <v>0.14606741573033699</v>
      </c>
    </row>
    <row r="902" spans="2:2" x14ac:dyDescent="0.25">
      <c r="B902" s="6">
        <f>'R.3.4'!G142</f>
        <v>0.47368421052631599</v>
      </c>
    </row>
    <row r="903" spans="2:2" x14ac:dyDescent="0.25">
      <c r="B903" s="6">
        <f>'R.3.4'!G143</f>
        <v>0.44565217391304301</v>
      </c>
    </row>
    <row r="904" spans="2:2" x14ac:dyDescent="0.25">
      <c r="B904" s="6">
        <f>'R.3.4'!G144</f>
        <v>0.36190476190476201</v>
      </c>
    </row>
    <row r="905" spans="2:2" x14ac:dyDescent="0.25">
      <c r="B905" s="6">
        <f>'R.3.4'!G145</f>
        <v>0.394736842105263</v>
      </c>
    </row>
    <row r="906" spans="2:2" x14ac:dyDescent="0.25">
      <c r="B906" s="6">
        <f>'R.3.4'!G146</f>
        <v>0.28345070422535201</v>
      </c>
    </row>
    <row r="907" spans="2:2" x14ac:dyDescent="0.25">
      <c r="B907" s="6">
        <f>'R.3.4'!G147</f>
        <v>0.43283582089552203</v>
      </c>
    </row>
    <row r="908" spans="2:2" x14ac:dyDescent="0.25">
      <c r="B908" s="6">
        <f>'R.3.4'!G148</f>
        <v>0.386861313868613</v>
      </c>
    </row>
    <row r="909" spans="2:2" x14ac:dyDescent="0.25">
      <c r="B909" s="6">
        <f>'R.3.4'!G149</f>
        <v>0.49152542372881403</v>
      </c>
    </row>
    <row r="910" spans="2:2" x14ac:dyDescent="0.25">
      <c r="B910" s="6">
        <f>'R.3.4'!G150</f>
        <v>0.422053231939163</v>
      </c>
    </row>
    <row r="911" spans="2:2" x14ac:dyDescent="0.25">
      <c r="B911" s="6">
        <f>'R.3.4'!G151</f>
        <v>0.37062937062937101</v>
      </c>
    </row>
    <row r="912" spans="2:2" x14ac:dyDescent="0.25">
      <c r="B912" s="6">
        <f>'R.3.4'!G152</f>
        <v>0.463917525773196</v>
      </c>
    </row>
    <row r="913" spans="2:2" x14ac:dyDescent="0.25">
      <c r="B913" s="6">
        <f>'R.3.4'!G153</f>
        <v>0.39922480620154999</v>
      </c>
    </row>
    <row r="914" spans="2:2" x14ac:dyDescent="0.25">
      <c r="B914" s="6">
        <f>'R.3.4'!G154</f>
        <v>0.36749999999999999</v>
      </c>
    </row>
    <row r="915" spans="2:2" x14ac:dyDescent="0.25">
      <c r="B915" s="6">
        <f>'R.3.4'!G155</f>
        <v>0.5</v>
      </c>
    </row>
    <row r="916" spans="2:2" x14ac:dyDescent="0.25">
      <c r="B916" s="6">
        <f>'R.3.4'!G156</f>
        <v>0.42772861356932201</v>
      </c>
    </row>
    <row r="917" spans="2:2" x14ac:dyDescent="0.25">
      <c r="B917" s="6">
        <f>'R.3.4'!G157</f>
        <v>0.39793281653746798</v>
      </c>
    </row>
    <row r="918" spans="2:2" x14ac:dyDescent="0.25">
      <c r="B918" s="6">
        <f>'R.3.4'!G158</f>
        <v>0.55555555555555602</v>
      </c>
    </row>
    <row r="919" spans="2:2" x14ac:dyDescent="0.25">
      <c r="B919" s="6">
        <f>'R.3.4'!G159</f>
        <v>0.34437086092715202</v>
      </c>
    </row>
    <row r="920" spans="2:2" x14ac:dyDescent="0.25">
      <c r="B920" s="6">
        <f>'R.3.4'!G160</f>
        <v>0.48958333333333298</v>
      </c>
    </row>
    <row r="921" spans="2:2" x14ac:dyDescent="0.25">
      <c r="B921" s="6">
        <f>'R.3.4'!G161</f>
        <v>0.38133333333333302</v>
      </c>
    </row>
    <row r="922" spans="2:2" x14ac:dyDescent="0.25">
      <c r="B922" s="6">
        <f>'R.3.4'!G162</f>
        <v>0.38823529411764701</v>
      </c>
    </row>
    <row r="923" spans="2:2" x14ac:dyDescent="0.25">
      <c r="B923" s="6">
        <f>'R.3.4'!G163</f>
        <v>0.47178329571106098</v>
      </c>
    </row>
    <row r="924" spans="2:2" x14ac:dyDescent="0.25">
      <c r="B924" s="6">
        <f>'R.3.4'!G164</f>
        <v>0.36085626911315</v>
      </c>
    </row>
    <row r="925" spans="2:2" x14ac:dyDescent="0.25">
      <c r="B925" s="6">
        <f>'R.3.4'!G165</f>
        <v>0.45175438596491202</v>
      </c>
    </row>
    <row r="926" spans="2:2" x14ac:dyDescent="0.25">
      <c r="B926" s="6">
        <f>'R.3.4'!G166</f>
        <v>0.38823529411764701</v>
      </c>
    </row>
    <row r="927" spans="2:2" x14ac:dyDescent="0.25">
      <c r="B927" s="6">
        <f>'R.3.4'!G167</f>
        <v>0.48587570621468901</v>
      </c>
    </row>
    <row r="928" spans="2:2" x14ac:dyDescent="0.25">
      <c r="B928" s="6">
        <f>'R.3.4'!G168</f>
        <v>0.46376811594202899</v>
      </c>
    </row>
    <row r="929" spans="2:2" x14ac:dyDescent="0.25">
      <c r="B929" s="6">
        <f>'R.3.4'!G169</f>
        <v>0.45102505694760803</v>
      </c>
    </row>
    <row r="930" spans="2:2" x14ac:dyDescent="0.25">
      <c r="B930" s="6">
        <f>'R.3.4'!G170</f>
        <v>0.32400000000000001</v>
      </c>
    </row>
    <row r="931" spans="2:2" x14ac:dyDescent="0.25">
      <c r="B931" s="6">
        <f>'R.3.4'!G171</f>
        <v>0.59682539682539704</v>
      </c>
    </row>
    <row r="932" spans="2:2" x14ac:dyDescent="0.25">
      <c r="B932" s="6">
        <f>'R.3.4'!G172</f>
        <v>0.43006993006993</v>
      </c>
    </row>
    <row r="933" spans="2:2" x14ac:dyDescent="0.25">
      <c r="B933" s="6">
        <f>'R.3.4'!G173</f>
        <v>0.468926553672316</v>
      </c>
    </row>
    <row r="934" spans="2:2" x14ac:dyDescent="0.25">
      <c r="B934" s="6">
        <f>'R.3.4'!G174</f>
        <v>0.38075313807531402</v>
      </c>
    </row>
    <row r="935" spans="2:2" x14ac:dyDescent="0.25">
      <c r="B935" s="6">
        <f>'R.3.4'!G175</f>
        <v>0.42622950819672101</v>
      </c>
    </row>
    <row r="936" spans="2:2" x14ac:dyDescent="0.25">
      <c r="B936" s="6">
        <f>'R.3.4'!G176</f>
        <v>0.37878787878787901</v>
      </c>
    </row>
    <row r="937" spans="2:2" x14ac:dyDescent="0.25">
      <c r="B937" s="6">
        <f>'R.3.4'!G177</f>
        <v>0.53287197231833905</v>
      </c>
    </row>
    <row r="938" spans="2:2" x14ac:dyDescent="0.25">
      <c r="B938" s="6">
        <f>'R.3.4'!G178</f>
        <v>0.33248730964466999</v>
      </c>
    </row>
    <row r="939" spans="2:2" x14ac:dyDescent="0.25">
      <c r="B939" s="6">
        <f>'R.3.4'!G179</f>
        <v>0.435714285714286</v>
      </c>
    </row>
    <row r="940" spans="2:2" x14ac:dyDescent="0.25">
      <c r="B940" s="6">
        <f>'R.3.4'!G180</f>
        <v>0.31465517241379298</v>
      </c>
    </row>
    <row r="941" spans="2:2" x14ac:dyDescent="0.25">
      <c r="B941" s="6">
        <f>'R.3.4'!G181</f>
        <v>0.42356687898089201</v>
      </c>
    </row>
    <row r="942" spans="2:2" x14ac:dyDescent="0.25">
      <c r="B942" s="6">
        <f>'R.3.4'!G182</f>
        <v>0.36898395721925098</v>
      </c>
    </row>
    <row r="943" spans="2:2" x14ac:dyDescent="0.25">
      <c r="B943" s="6">
        <f>'R.3.4'!G183</f>
        <v>0.41176470588235298</v>
      </c>
    </row>
    <row r="944" spans="2:2" x14ac:dyDescent="0.25">
      <c r="B944" s="6">
        <f>'R.3.4'!G184</f>
        <v>0.47222222222222199</v>
      </c>
    </row>
    <row r="945" spans="2:2" x14ac:dyDescent="0.25">
      <c r="B945" s="6">
        <f>'R.3.4'!G185</f>
        <v>0.41550695825049699</v>
      </c>
    </row>
    <row r="946" spans="2:2" x14ac:dyDescent="0.25">
      <c r="B946" s="6">
        <f>'R.3.4'!G186</f>
        <v>0.35869565217391303</v>
      </c>
    </row>
    <row r="947" spans="2:2" x14ac:dyDescent="0.25">
      <c r="B947" s="6">
        <f>'R.3.4'!G187</f>
        <v>0.469387755102041</v>
      </c>
    </row>
    <row r="948" spans="2:2" x14ac:dyDescent="0.25">
      <c r="B948" s="6">
        <f>'R.3.4'!G188</f>
        <v>0.47578947368421098</v>
      </c>
    </row>
    <row r="949" spans="2:2" x14ac:dyDescent="0.25">
      <c r="B949" s="6">
        <f>'R.3.4'!G189</f>
        <v>0.41071428571428598</v>
      </c>
    </row>
    <row r="950" spans="2:2" x14ac:dyDescent="0.25">
      <c r="B950" s="6">
        <f>'R.3.4'!G190</f>
        <v>0.37579617834394902</v>
      </c>
    </row>
    <row r="951" spans="2:2" x14ac:dyDescent="0.25">
      <c r="B951" s="6">
        <f>'R.3.4'!G191</f>
        <v>0.442922374429224</v>
      </c>
    </row>
    <row r="952" spans="2:2" x14ac:dyDescent="0.25">
      <c r="B952" s="6">
        <f>'R.3.4'!G192</f>
        <v>0.44397463002114201</v>
      </c>
    </row>
    <row r="953" spans="2:2" x14ac:dyDescent="0.25">
      <c r="B953" s="6">
        <f>'R.3.4'!G193</f>
        <v>0.42741935483871002</v>
      </c>
    </row>
    <row r="954" spans="2:2" x14ac:dyDescent="0.25">
      <c r="B954" s="6">
        <f>'R.3.4'!G194</f>
        <v>0.31168831168831201</v>
      </c>
    </row>
    <row r="955" spans="2:2" x14ac:dyDescent="0.25">
      <c r="B955" s="6">
        <f>'R.3.4'!G195</f>
        <v>0.60606060606060597</v>
      </c>
    </row>
    <row r="956" spans="2:2" x14ac:dyDescent="0.25">
      <c r="B956" s="6">
        <f>'R.3.4'!G196</f>
        <v>0.39480519480519499</v>
      </c>
    </row>
    <row r="957" spans="2:2" x14ac:dyDescent="0.25">
      <c r="B957" s="6">
        <f>'R.3.4'!G197</f>
        <v>0.36249999999999999</v>
      </c>
    </row>
    <row r="958" spans="2:2" x14ac:dyDescent="0.25">
      <c r="B958" s="6">
        <f>'R.3.4'!G198</f>
        <v>0.34540389972144803</v>
      </c>
    </row>
    <row r="959" spans="2:2" x14ac:dyDescent="0.25">
      <c r="B959" s="6">
        <f>'R.3.4'!G199</f>
        <v>0.387596899224806</v>
      </c>
    </row>
    <row r="960" spans="2:2" x14ac:dyDescent="0.25">
      <c r="B960" s="6">
        <f>'R.3.4'!G200</f>
        <v>0.44029850746268701</v>
      </c>
    </row>
    <row r="961" spans="2:2" x14ac:dyDescent="0.25">
      <c r="B961" s="6">
        <f>'R.3.4'!G201</f>
        <v>0.37264150943396201</v>
      </c>
    </row>
    <row r="962" spans="2:2" x14ac:dyDescent="0.25">
      <c r="B962" s="6">
        <f>'R.3.4'!G202</f>
        <v>0.37951807228915702</v>
      </c>
    </row>
    <row r="963" spans="2:2" x14ac:dyDescent="0.25">
      <c r="B963" s="6">
        <f>'R.3.4'!G203</f>
        <v>0.43708609271523202</v>
      </c>
    </row>
    <row r="964" spans="2:2" x14ac:dyDescent="0.25">
      <c r="B964" s="6">
        <f>'R.3.4'!G204</f>
        <v>0.28378378378378399</v>
      </c>
    </row>
    <row r="965" spans="2:2" x14ac:dyDescent="0.25">
      <c r="B965" s="6">
        <f>'R.3.4'!G205</f>
        <v>0.396325459317585</v>
      </c>
    </row>
    <row r="966" spans="2:2" x14ac:dyDescent="0.25">
      <c r="B966" s="6">
        <f>'R.3.4'!G206</f>
        <v>0.34492753623188399</v>
      </c>
    </row>
    <row r="967" spans="2:2" x14ac:dyDescent="0.25">
      <c r="B967" s="6">
        <f>'R.3.4'!G207</f>
        <v>0.33333333333333298</v>
      </c>
    </row>
    <row r="968" spans="2:2" x14ac:dyDescent="0.25">
      <c r="B968" s="6">
        <f>'R.3.4'!G208</f>
        <v>0.38823529411764701</v>
      </c>
    </row>
    <row r="969" spans="2:2" x14ac:dyDescent="0.25">
      <c r="B969" s="6">
        <f>'R.3.4'!G209</f>
        <v>0.44809688581314899</v>
      </c>
    </row>
    <row r="970" spans="2:2" x14ac:dyDescent="0.25">
      <c r="B970" s="6">
        <f>'R.3.4'!G210</f>
        <v>0.41729323308270699</v>
      </c>
    </row>
    <row r="971" spans="2:2" x14ac:dyDescent="0.25">
      <c r="B971" s="6">
        <f>'R.3.4'!G211</f>
        <v>0.33333333333333298</v>
      </c>
    </row>
    <row r="972" spans="2:2" x14ac:dyDescent="0.25">
      <c r="B972" s="6">
        <f>'R.3.4'!G212</f>
        <v>0.36900369003689998</v>
      </c>
    </row>
    <row r="973" spans="2:2" x14ac:dyDescent="0.25">
      <c r="B973" s="6">
        <f>'R.3.4'!G213</f>
        <v>0.40045248868778299</v>
      </c>
    </row>
    <row r="974" spans="2:2" x14ac:dyDescent="0.25">
      <c r="B974" s="6">
        <f>'R.3.4'!G214</f>
        <v>0.37827715355805203</v>
      </c>
    </row>
    <row r="975" spans="2:2" x14ac:dyDescent="0.25">
      <c r="B975" s="6">
        <f>'R.3.4'!G215</f>
        <v>0.46829268292682902</v>
      </c>
    </row>
    <row r="976" spans="2:2" x14ac:dyDescent="0.25">
      <c r="B976" s="6">
        <f>'R.3.4'!G216</f>
        <v>0.36153846153846197</v>
      </c>
    </row>
    <row r="977" spans="2:2" x14ac:dyDescent="0.25">
      <c r="B977" s="6">
        <f>'R.3.4'!G217</f>
        <v>0.40764331210191102</v>
      </c>
    </row>
    <row r="978" spans="2:2" x14ac:dyDescent="0.25">
      <c r="B978" s="6">
        <f>'R.3.4'!G218</f>
        <v>0.35760517799352798</v>
      </c>
    </row>
    <row r="979" spans="2:2" x14ac:dyDescent="0.25">
      <c r="B979" s="6">
        <f>'R.3.4'!G219</f>
        <v>0.34540389972144803</v>
      </c>
    </row>
    <row r="980" spans="2:2" x14ac:dyDescent="0.25">
      <c r="B980" s="6">
        <f>'R.3.4'!G220</f>
        <v>0.38372093023255799</v>
      </c>
    </row>
    <row r="981" spans="2:2" x14ac:dyDescent="0.25">
      <c r="B981" s="6">
        <f>'R.3.4'!G221</f>
        <v>0.49576271186440701</v>
      </c>
    </row>
    <row r="982" spans="2:2" x14ac:dyDescent="0.25">
      <c r="B982" s="6">
        <f>'R.3.4'!G222</f>
        <v>0.42547033285094099</v>
      </c>
    </row>
    <row r="983" spans="2:2" x14ac:dyDescent="0.25">
      <c r="B983" s="6">
        <f>'R.3.4'!G223</f>
        <v>0.445182724252492</v>
      </c>
    </row>
    <row r="984" spans="2:2" x14ac:dyDescent="0.25">
      <c r="B984" s="6">
        <f>'R.3.4'!G224</f>
        <v>0.38823529411764701</v>
      </c>
    </row>
    <row r="985" spans="2:2" x14ac:dyDescent="0.25">
      <c r="B985" s="6">
        <f>'R.3.4'!G225</f>
        <v>0.31612903225806399</v>
      </c>
    </row>
    <row r="986" spans="2:2" x14ac:dyDescent="0.25">
      <c r="B986" s="6">
        <f>'R.3.4'!G226</f>
        <v>0.217391304347826</v>
      </c>
    </row>
    <row r="987" spans="2:2" x14ac:dyDescent="0.25">
      <c r="B987" s="6">
        <f>'R.3.4'!G227</f>
        <v>0.41414141414141398</v>
      </c>
    </row>
    <row r="988" spans="2:2" x14ac:dyDescent="0.25">
      <c r="B988" s="6">
        <f>'R.3.4'!G228</f>
        <v>0.4</v>
      </c>
    </row>
    <row r="989" spans="2:2" x14ac:dyDescent="0.25">
      <c r="B989" s="6">
        <f>'R.3.4'!G229</f>
        <v>0.55714285714285705</v>
      </c>
    </row>
    <row r="990" spans="2:2" x14ac:dyDescent="0.25">
      <c r="B990" s="6">
        <f>'R.3.4'!G230</f>
        <v>0.43095238095238098</v>
      </c>
    </row>
    <row r="991" spans="2:2" x14ac:dyDescent="0.25">
      <c r="B991" s="6">
        <f>'R.3.4'!G231</f>
        <v>0.46280991735537202</v>
      </c>
    </row>
    <row r="992" spans="2:2" x14ac:dyDescent="0.25">
      <c r="B992" s="6">
        <f>'R.3.4'!G232</f>
        <v>0.39837398373983701</v>
      </c>
    </row>
    <row r="993" spans="2:2" x14ac:dyDescent="0.25">
      <c r="B993" s="6">
        <f>'R.3.4'!G233</f>
        <v>0.41545893719806798</v>
      </c>
    </row>
    <row r="994" spans="2:2" x14ac:dyDescent="0.25">
      <c r="B994" s="6">
        <f>'R.3.4'!G234</f>
        <v>0.39802631578947401</v>
      </c>
    </row>
    <row r="995" spans="2:2" x14ac:dyDescent="0.25">
      <c r="B995" s="6">
        <f>'R.3.4'!G235</f>
        <v>0.34935897435897401</v>
      </c>
    </row>
    <row r="996" spans="2:2" x14ac:dyDescent="0.25">
      <c r="B996" s="6">
        <f>'R.3.4'!G236</f>
        <v>0.39942112879884201</v>
      </c>
    </row>
    <row r="997" spans="2:2" x14ac:dyDescent="0.25">
      <c r="B997" s="6">
        <f>'R.3.4'!G237</f>
        <v>0.38931297709923701</v>
      </c>
    </row>
    <row r="998" spans="2:2" x14ac:dyDescent="0.25">
      <c r="B998" s="6">
        <f>'R.3.4'!G238</f>
        <v>0.38053097345132703</v>
      </c>
    </row>
    <row r="999" spans="2:2" x14ac:dyDescent="0.25">
      <c r="B999" s="6">
        <f>'R.3.4'!G239</f>
        <v>0.26056338028169002</v>
      </c>
    </row>
    <row r="1000" spans="2:2" x14ac:dyDescent="0.25">
      <c r="B1000" s="6">
        <f>'R.3.4'!G240</f>
        <v>0.431506849315068</v>
      </c>
    </row>
    <row r="1001" spans="2:2" x14ac:dyDescent="0.25">
      <c r="B1001" s="6">
        <f>'R.3.4'!G241</f>
        <v>0.43121149897330602</v>
      </c>
    </row>
    <row r="1002" spans="2:2" x14ac:dyDescent="0.25">
      <c r="B1002" s="6">
        <f>'R.3.4'!G242</f>
        <v>0.332344213649852</v>
      </c>
    </row>
    <row r="1003" spans="2:2" x14ac:dyDescent="0.25">
      <c r="B1003" s="6">
        <f>'R.3.4'!G243</f>
        <v>0.38888888888888901</v>
      </c>
    </row>
    <row r="1004" spans="2:2" x14ac:dyDescent="0.25">
      <c r="B1004" s="6">
        <f>'R.3.4'!G244</f>
        <v>0.391608391608392</v>
      </c>
    </row>
    <row r="1005" spans="2:2" x14ac:dyDescent="0.25">
      <c r="B1005" s="6">
        <f>'R.3.4'!G245</f>
        <v>0.32487309644669998</v>
      </c>
    </row>
    <row r="1006" spans="2:2" x14ac:dyDescent="0.25">
      <c r="B1006" s="6">
        <f>'R.3.4'!G246</f>
        <v>0.382198952879581</v>
      </c>
    </row>
    <row r="1007" spans="2:2" x14ac:dyDescent="0.25">
      <c r="B1007" s="6">
        <f>'R.3.4'!G247</f>
        <v>0.45833333333333298</v>
      </c>
    </row>
    <row r="1008" spans="2:2" x14ac:dyDescent="0.25">
      <c r="B1008" s="6">
        <f>'R.3.4'!G248</f>
        <v>0.43981481481481499</v>
      </c>
    </row>
    <row r="1009" spans="2:2" x14ac:dyDescent="0.25">
      <c r="B1009" s="6">
        <f>'R.3.4'!G249</f>
        <v>0.403100775193798</v>
      </c>
    </row>
    <row r="1010" spans="2:2" x14ac:dyDescent="0.25">
      <c r="B1010" s="6">
        <f>'R.3.4'!G250</f>
        <v>0.321799307958477</v>
      </c>
    </row>
    <row r="1011" spans="2:2" x14ac:dyDescent="0.25">
      <c r="B1011" s="6">
        <f>'R.3.4'!G251</f>
        <v>0.39583333333333298</v>
      </c>
    </row>
    <row r="1012" spans="2:2" x14ac:dyDescent="0.25">
      <c r="B1012" s="6">
        <f>'R.3.4'!G252</f>
        <v>0.37931034482758602</v>
      </c>
    </row>
    <row r="1013" spans="2:2" x14ac:dyDescent="0.25">
      <c r="B1013" s="6">
        <f>'R.3.4'!G253</f>
        <v>0.456395348837209</v>
      </c>
    </row>
    <row r="1014" spans="2:2" x14ac:dyDescent="0.25">
      <c r="B1014" s="6">
        <f>'R.3.4'!G254</f>
        <v>0.46356589147286797</v>
      </c>
    </row>
    <row r="1015" spans="2:2" x14ac:dyDescent="0.25">
      <c r="B1015" s="6">
        <f>'R.3.5'!G2</f>
        <v>0.44785276073619601</v>
      </c>
    </row>
    <row r="1016" spans="2:2" x14ac:dyDescent="0.25">
      <c r="B1016" s="6">
        <f>'R.3.5'!G3</f>
        <v>0.37373737373737398</v>
      </c>
    </row>
    <row r="1017" spans="2:2" x14ac:dyDescent="0.25">
      <c r="B1017" s="6">
        <f>'R.3.5'!G4</f>
        <v>0.3725</v>
      </c>
    </row>
    <row r="1018" spans="2:2" x14ac:dyDescent="0.25">
      <c r="B1018" s="6">
        <f>'R.3.5'!G5</f>
        <v>0.38596491228070201</v>
      </c>
    </row>
    <row r="1019" spans="2:2" x14ac:dyDescent="0.25">
      <c r="B1019" s="6">
        <f>'R.3.5'!G6</f>
        <v>0.21666666666666701</v>
      </c>
    </row>
    <row r="1020" spans="2:2" x14ac:dyDescent="0.25">
      <c r="B1020" s="6">
        <f>'R.3.5'!G7</f>
        <v>0.40096618357487901</v>
      </c>
    </row>
    <row r="1021" spans="2:2" x14ac:dyDescent="0.25">
      <c r="B1021" s="6">
        <f>'R.3.5'!G8</f>
        <v>0.313253012048193</v>
      </c>
    </row>
    <row r="1022" spans="2:2" x14ac:dyDescent="0.25">
      <c r="B1022" s="6">
        <f>'R.3.5'!G9</f>
        <v>0.330188679245283</v>
      </c>
    </row>
    <row r="1023" spans="2:2" x14ac:dyDescent="0.25">
      <c r="B1023" s="6">
        <f>'R.3.5'!G10</f>
        <v>0.33056133056133102</v>
      </c>
    </row>
    <row r="1024" spans="2:2" x14ac:dyDescent="0.25">
      <c r="B1024" s="6">
        <f>'R.3.5'!G11</f>
        <v>0.41504178272980502</v>
      </c>
    </row>
    <row r="1025" spans="2:2" x14ac:dyDescent="0.25">
      <c r="B1025" s="6">
        <f>'R.3.5'!G12</f>
        <v>0.45205479452054798</v>
      </c>
    </row>
    <row r="1026" spans="2:2" x14ac:dyDescent="0.25">
      <c r="B1026" s="6">
        <f>'R.3.5'!G13</f>
        <v>0.41763341067285398</v>
      </c>
    </row>
    <row r="1027" spans="2:2" x14ac:dyDescent="0.25">
      <c r="B1027" s="6">
        <f>'R.3.5'!G14</f>
        <v>0.49659863945578198</v>
      </c>
    </row>
    <row r="1028" spans="2:2" x14ac:dyDescent="0.25">
      <c r="B1028" s="6">
        <f>'R.3.5'!G15</f>
        <v>0.42134831460674199</v>
      </c>
    </row>
    <row r="1029" spans="2:2" x14ac:dyDescent="0.25">
      <c r="B1029" s="6">
        <f>'R.3.5'!G16</f>
        <v>0.40157480314960597</v>
      </c>
    </row>
    <row r="1030" spans="2:2" x14ac:dyDescent="0.25">
      <c r="B1030" s="6">
        <f>'R.3.5'!G17</f>
        <v>0.43785310734463301</v>
      </c>
    </row>
    <row r="1031" spans="2:2" x14ac:dyDescent="0.25">
      <c r="B1031" s="6">
        <f>'R.3.5'!G18</f>
        <v>0.40816326530612201</v>
      </c>
    </row>
    <row r="1032" spans="2:2" x14ac:dyDescent="0.25">
      <c r="B1032" s="6">
        <f>'R.3.5'!G19</f>
        <v>0.35329341317365298</v>
      </c>
    </row>
    <row r="1033" spans="2:2" x14ac:dyDescent="0.25">
      <c r="B1033" s="6">
        <f>'R.3.5'!G20</f>
        <v>0.43376623376623402</v>
      </c>
    </row>
    <row r="1034" spans="2:2" x14ac:dyDescent="0.25">
      <c r="B1034" s="6">
        <f>'R.3.5'!G21</f>
        <v>0.37984496124030998</v>
      </c>
    </row>
    <row r="1035" spans="2:2" x14ac:dyDescent="0.25">
      <c r="B1035" s="6">
        <f>'R.3.5'!G22</f>
        <v>0.376506024096386</v>
      </c>
    </row>
    <row r="1036" spans="2:2" x14ac:dyDescent="0.25">
      <c r="B1036" s="6">
        <f>'R.3.5'!G23</f>
        <v>0.31279620853080597</v>
      </c>
    </row>
    <row r="1037" spans="2:2" x14ac:dyDescent="0.25">
      <c r="B1037" s="6">
        <f>'R.3.5'!G24</f>
        <v>0.32286995515695099</v>
      </c>
    </row>
    <row r="1038" spans="2:2" x14ac:dyDescent="0.25">
      <c r="B1038" s="6">
        <f>'R.3.5'!G25</f>
        <v>0.38461538461538503</v>
      </c>
    </row>
    <row r="1039" spans="2:2" x14ac:dyDescent="0.25">
      <c r="B1039" s="6">
        <f>'R.3.5'!G26</f>
        <v>0.28064516129032302</v>
      </c>
    </row>
    <row r="1040" spans="2:2" x14ac:dyDescent="0.25">
      <c r="B1040" s="6">
        <f>'R.3.5'!G27</f>
        <v>0.41237113402061898</v>
      </c>
    </row>
    <row r="1041" spans="2:2" x14ac:dyDescent="0.25">
      <c r="B1041" s="6">
        <f>'R.3.5'!G28</f>
        <v>0.46534653465346498</v>
      </c>
    </row>
    <row r="1042" spans="2:2" x14ac:dyDescent="0.25">
      <c r="B1042" s="6">
        <f>'R.3.5'!G29</f>
        <v>0.49797570850202399</v>
      </c>
    </row>
    <row r="1043" spans="2:2" x14ac:dyDescent="0.25">
      <c r="B1043" s="6">
        <f>'R.3.5'!G30</f>
        <v>0.31496062992126</v>
      </c>
    </row>
    <row r="1044" spans="2:2" x14ac:dyDescent="0.25">
      <c r="B1044" s="6">
        <f>'R.3.5'!G31</f>
        <v>0.231884057971014</v>
      </c>
    </row>
    <row r="1045" spans="2:2" x14ac:dyDescent="0.25">
      <c r="B1045" s="6">
        <f>'R.3.5'!G32</f>
        <v>0.50519031141868498</v>
      </c>
    </row>
    <row r="1046" spans="2:2" x14ac:dyDescent="0.25">
      <c r="B1046" s="6">
        <f>'R.3.5'!G33</f>
        <v>0.36501901140684401</v>
      </c>
    </row>
    <row r="1047" spans="2:2" x14ac:dyDescent="0.25">
      <c r="B1047" s="6">
        <f>'R.3.5'!G34</f>
        <v>0.25742574257425699</v>
      </c>
    </row>
    <row r="1048" spans="2:2" x14ac:dyDescent="0.25">
      <c r="B1048" s="6">
        <f>'R.3.5'!G35</f>
        <v>0.45918367346938799</v>
      </c>
    </row>
    <row r="1049" spans="2:2" x14ac:dyDescent="0.25">
      <c r="B1049" s="6">
        <f>'R.3.5'!G36</f>
        <v>0.42820512820512802</v>
      </c>
    </row>
    <row r="1050" spans="2:2" x14ac:dyDescent="0.25">
      <c r="B1050" s="6">
        <f>'R.3.5'!G37</f>
        <v>0.35960591133004899</v>
      </c>
    </row>
    <row r="1051" spans="2:2" x14ac:dyDescent="0.25">
      <c r="B1051" s="6">
        <f>'R.3.5'!G38</f>
        <v>0.39464068209500602</v>
      </c>
    </row>
    <row r="1052" spans="2:2" x14ac:dyDescent="0.25">
      <c r="B1052" s="6">
        <f>'R.3.5'!G39</f>
        <v>0.39393939393939398</v>
      </c>
    </row>
    <row r="1053" spans="2:2" x14ac:dyDescent="0.25">
      <c r="B1053" s="6">
        <f>'R.3.5'!G40</f>
        <v>0.37463126843657801</v>
      </c>
    </row>
    <row r="1054" spans="2:2" x14ac:dyDescent="0.25">
      <c r="B1054" s="6">
        <f>'R.3.5'!G41</f>
        <v>0.43442622950819698</v>
      </c>
    </row>
    <row r="1055" spans="2:2" x14ac:dyDescent="0.25">
      <c r="B1055" s="6">
        <f>'R.3.5'!G42</f>
        <v>0.417241379310345</v>
      </c>
    </row>
    <row r="1056" spans="2:2" x14ac:dyDescent="0.25">
      <c r="B1056" s="6">
        <f>'R.3.5'!G43</f>
        <v>0.46501128668171599</v>
      </c>
    </row>
    <row r="1057" spans="2:2" x14ac:dyDescent="0.25">
      <c r="B1057" s="6">
        <f>'R.3.5'!G44</f>
        <v>0.427435387673956</v>
      </c>
    </row>
    <row r="1058" spans="2:2" x14ac:dyDescent="0.25">
      <c r="B1058" s="6">
        <f>'R.3.5'!G45</f>
        <v>0.286971830985915</v>
      </c>
    </row>
    <row r="1059" spans="2:2" x14ac:dyDescent="0.25">
      <c r="B1059" s="6">
        <f>'R.3.5'!G46</f>
        <v>0.25362318840579701</v>
      </c>
    </row>
    <row r="1060" spans="2:2" x14ac:dyDescent="0.25">
      <c r="B1060" s="6">
        <f>'R.3.5'!G47</f>
        <v>0.45102505694760803</v>
      </c>
    </row>
    <row r="1061" spans="2:2" x14ac:dyDescent="0.25">
      <c r="B1061" s="6">
        <f>'R.3.5'!G48</f>
        <v>0.38823529411764701</v>
      </c>
    </row>
    <row r="1062" spans="2:2" x14ac:dyDescent="0.25">
      <c r="B1062" s="6">
        <f>'R.3.5'!G49</f>
        <v>0.36290322580645201</v>
      </c>
    </row>
    <row r="1063" spans="2:2" x14ac:dyDescent="0.25">
      <c r="B1063" s="6">
        <f>'R.3.5'!G50</f>
        <v>0.40291262135922301</v>
      </c>
    </row>
    <row r="1064" spans="2:2" x14ac:dyDescent="0.25">
      <c r="B1064" s="6">
        <f>'R.3.5'!G51</f>
        <v>0.331730769230769</v>
      </c>
    </row>
    <row r="1065" spans="2:2" x14ac:dyDescent="0.25">
      <c r="B1065" s="6">
        <f>'R.3.5'!G52</f>
        <v>0.33983286908077998</v>
      </c>
    </row>
    <row r="1066" spans="2:2" x14ac:dyDescent="0.25">
      <c r="B1066" s="6">
        <f>'R.3.5'!G53</f>
        <v>0.36666666666666697</v>
      </c>
    </row>
    <row r="1067" spans="2:2" x14ac:dyDescent="0.25">
      <c r="B1067" s="6">
        <f>'R.3.5'!G54</f>
        <v>0.397683397683398</v>
      </c>
    </row>
    <row r="1068" spans="2:2" x14ac:dyDescent="0.25">
      <c r="B1068" s="6">
        <f>'R.3.5'!G55</f>
        <v>0.52259036144578297</v>
      </c>
    </row>
    <row r="1069" spans="2:2" x14ac:dyDescent="0.25">
      <c r="B1069" s="6">
        <f>'R.3.5'!G56</f>
        <v>0.63934426229508201</v>
      </c>
    </row>
    <row r="1070" spans="2:2" x14ac:dyDescent="0.25">
      <c r="B1070" s="6">
        <f>'R.3.5'!G57</f>
        <v>0.41517857142857101</v>
      </c>
    </row>
    <row r="1071" spans="2:2" x14ac:dyDescent="0.25">
      <c r="B1071" s="6">
        <f>'R.3.5'!G58</f>
        <v>0.41062801932367099</v>
      </c>
    </row>
    <row r="1072" spans="2:2" x14ac:dyDescent="0.25">
      <c r="B1072" s="6">
        <f>'R.3.5'!G59</f>
        <v>0.44874715261958997</v>
      </c>
    </row>
    <row r="1073" spans="2:2" x14ac:dyDescent="0.25">
      <c r="B1073" s="6">
        <f>'R.3.5'!G60</f>
        <v>0.46258503401360501</v>
      </c>
    </row>
    <row r="1074" spans="2:2" x14ac:dyDescent="0.25">
      <c r="B1074" s="6">
        <f>'R.3.5'!G61</f>
        <v>0.56507936507936496</v>
      </c>
    </row>
    <row r="1075" spans="2:2" x14ac:dyDescent="0.25">
      <c r="B1075" s="6">
        <f>'R.3.5'!G62</f>
        <v>0.38461538461538503</v>
      </c>
    </row>
    <row r="1076" spans="2:2" x14ac:dyDescent="0.25">
      <c r="B1076" s="6">
        <f>'R.3.5'!G63</f>
        <v>0.52422145328719705</v>
      </c>
    </row>
    <row r="1077" spans="2:2" x14ac:dyDescent="0.25">
      <c r="B1077" s="6">
        <f>'R.3.5'!G64</f>
        <v>0.45901639344262302</v>
      </c>
    </row>
    <row r="1078" spans="2:2" x14ac:dyDescent="0.25">
      <c r="B1078" s="6">
        <f>'R.3.5'!G65</f>
        <v>0.24752475247524799</v>
      </c>
    </row>
    <row r="1079" spans="2:2" x14ac:dyDescent="0.25">
      <c r="B1079" s="6">
        <f>'R.3.5'!G66</f>
        <v>0.40192926045016097</v>
      </c>
    </row>
    <row r="1080" spans="2:2" x14ac:dyDescent="0.25">
      <c r="B1080" s="6">
        <f>'R.3.5'!G67</f>
        <v>0.50692041522491305</v>
      </c>
    </row>
    <row r="1081" spans="2:2" x14ac:dyDescent="0.25">
      <c r="B1081" s="6">
        <f>'R.3.5'!G68</f>
        <v>0.38942307692307698</v>
      </c>
    </row>
    <row r="1082" spans="2:2" x14ac:dyDescent="0.25">
      <c r="B1082" s="6">
        <f>'R.3.5'!G69</f>
        <v>0.437142857142857</v>
      </c>
    </row>
    <row r="1083" spans="2:2" x14ac:dyDescent="0.25">
      <c r="B1083" s="6">
        <f>'R.3.5'!G70</f>
        <v>0.39592760180995501</v>
      </c>
    </row>
    <row r="1084" spans="2:2" x14ac:dyDescent="0.25">
      <c r="B1084" s="6">
        <f>'R.3.5'!G71</f>
        <v>0.32233502538071102</v>
      </c>
    </row>
    <row r="1085" spans="2:2" x14ac:dyDescent="0.25">
      <c r="B1085" s="6">
        <f>'R.3.5'!G72</f>
        <v>0.43504531722054401</v>
      </c>
    </row>
    <row r="1086" spans="2:2" x14ac:dyDescent="0.25">
      <c r="B1086" s="6">
        <f>'R.3.5'!G73</f>
        <v>0.31496062992126</v>
      </c>
    </row>
    <row r="1087" spans="2:2" x14ac:dyDescent="0.25">
      <c r="B1087" s="6">
        <f>'R.3.5'!G74</f>
        <v>0.31979695431472099</v>
      </c>
    </row>
    <row r="1088" spans="2:2" x14ac:dyDescent="0.25">
      <c r="B1088" s="6">
        <f>'R.3.5'!G75</f>
        <v>0.49549549549549499</v>
      </c>
    </row>
    <row r="1089" spans="2:2" x14ac:dyDescent="0.25">
      <c r="B1089" s="6">
        <f>'R.3.5'!G76</f>
        <v>0.321167883211679</v>
      </c>
    </row>
    <row r="1090" spans="2:2" x14ac:dyDescent="0.25">
      <c r="B1090" s="6">
        <f>'R.3.5'!G77</f>
        <v>0.37113402061855699</v>
      </c>
    </row>
    <row r="1091" spans="2:2" x14ac:dyDescent="0.25">
      <c r="B1091" s="6">
        <f>'R.3.5'!G78</f>
        <v>0.284710017574692</v>
      </c>
    </row>
    <row r="1092" spans="2:2" x14ac:dyDescent="0.25">
      <c r="B1092" s="6">
        <f>'R.3.5'!G79</f>
        <v>0.43243243243243201</v>
      </c>
    </row>
    <row r="1093" spans="2:2" x14ac:dyDescent="0.25">
      <c r="B1093" s="6">
        <f>'R.3.5'!G80</f>
        <v>0.41100323624595497</v>
      </c>
    </row>
    <row r="1094" spans="2:2" x14ac:dyDescent="0.25">
      <c r="B1094" s="6">
        <f>'R.3.5'!G81</f>
        <v>0.33734939759036098</v>
      </c>
    </row>
    <row r="1095" spans="2:2" x14ac:dyDescent="0.25">
      <c r="B1095" s="6">
        <f>'R.3.5'!G82</f>
        <v>0.35199999999999998</v>
      </c>
    </row>
    <row r="1096" spans="2:2" x14ac:dyDescent="0.25">
      <c r="B1096" s="6">
        <f>'R.3.5'!G83</f>
        <v>0.55072463768115898</v>
      </c>
    </row>
    <row r="1097" spans="2:2" x14ac:dyDescent="0.25">
      <c r="B1097" s="6">
        <f>'R.3.5'!G84</f>
        <v>0.35693215339232998</v>
      </c>
    </row>
    <row r="1098" spans="2:2" x14ac:dyDescent="0.25">
      <c r="B1098" s="6">
        <f>'R.3.5'!G85</f>
        <v>0.31034482758620702</v>
      </c>
    </row>
    <row r="1099" spans="2:2" x14ac:dyDescent="0.25">
      <c r="B1099" s="6">
        <f>'R.3.5'!G86</f>
        <v>0.483870967741935</v>
      </c>
    </row>
    <row r="1100" spans="2:2" x14ac:dyDescent="0.25">
      <c r="B1100" s="6">
        <f>'R.3.5'!G87</f>
        <v>0.42981186685962403</v>
      </c>
    </row>
    <row r="1101" spans="2:2" x14ac:dyDescent="0.25">
      <c r="B1101" s="6">
        <f>'R.3.5'!G88</f>
        <v>0.47686832740213497</v>
      </c>
    </row>
    <row r="1102" spans="2:2" x14ac:dyDescent="0.25">
      <c r="B1102" s="6">
        <f>'R.3.5'!G89</f>
        <v>0.40229885057471299</v>
      </c>
    </row>
    <row r="1103" spans="2:2" x14ac:dyDescent="0.25">
      <c r="B1103" s="6">
        <f>'R.3.5'!G90</f>
        <v>0.37596899224806202</v>
      </c>
    </row>
    <row r="1104" spans="2:2" x14ac:dyDescent="0.25">
      <c r="B1104" s="6">
        <f>'R.3.5'!G91</f>
        <v>0.36842105263157898</v>
      </c>
    </row>
    <row r="1105" spans="2:2" x14ac:dyDescent="0.25">
      <c r="B1105" s="6">
        <f>'R.3.5'!G92</f>
        <v>0.56601307189542505</v>
      </c>
    </row>
    <row r="1106" spans="2:2" x14ac:dyDescent="0.25">
      <c r="B1106" s="6">
        <f>'R.3.5'!G93</f>
        <v>0.44954128440367003</v>
      </c>
    </row>
    <row r="1107" spans="2:2" x14ac:dyDescent="0.25">
      <c r="B1107" s="6">
        <f>'R.3.5'!G94</f>
        <v>0.43534482758620702</v>
      </c>
    </row>
    <row r="1108" spans="2:2" x14ac:dyDescent="0.25">
      <c r="B1108" s="6">
        <f>'R.3.5'!G95</f>
        <v>0.40694006309148301</v>
      </c>
    </row>
    <row r="1109" spans="2:2" x14ac:dyDescent="0.25">
      <c r="B1109" s="6">
        <f>'R.3.5'!G96</f>
        <v>0.43312101910827999</v>
      </c>
    </row>
    <row r="1110" spans="2:2" x14ac:dyDescent="0.25">
      <c r="B1110" s="6">
        <f>'R.3.5'!G97</f>
        <v>0.415584415584416</v>
      </c>
    </row>
    <row r="1111" spans="2:2" x14ac:dyDescent="0.25">
      <c r="B1111" s="6">
        <f>'R.3.5'!G98</f>
        <v>0.49787234042553202</v>
      </c>
    </row>
    <row r="1112" spans="2:2" x14ac:dyDescent="0.25">
      <c r="B1112" s="6">
        <f>'R.3.5'!G99</f>
        <v>0.4</v>
      </c>
    </row>
    <row r="1113" spans="2:2" x14ac:dyDescent="0.25">
      <c r="B1113" s="6">
        <f>'R.3.5'!G100</f>
        <v>0.41176470588235298</v>
      </c>
    </row>
    <row r="1114" spans="2:2" x14ac:dyDescent="0.25">
      <c r="B1114" s="6">
        <f>'R.3.5'!G101</f>
        <v>0.272887323943662</v>
      </c>
    </row>
    <row r="1115" spans="2:2" x14ac:dyDescent="0.25">
      <c r="B1115" s="6">
        <f>'R.3.5'!G102</f>
        <v>0.38133333333333302</v>
      </c>
    </row>
    <row r="1116" spans="2:2" x14ac:dyDescent="0.25">
      <c r="B1116" s="6">
        <f>'R.3.5'!G103</f>
        <v>0.34926470588235298</v>
      </c>
    </row>
    <row r="1117" spans="2:2" x14ac:dyDescent="0.25">
      <c r="B1117" s="6">
        <f>'R.3.5'!G104</f>
        <v>0.56779661016949201</v>
      </c>
    </row>
    <row r="1118" spans="2:2" x14ac:dyDescent="0.25">
      <c r="B1118" s="6">
        <f>'R.3.5'!G105</f>
        <v>0.44827586206896602</v>
      </c>
    </row>
    <row r="1119" spans="2:2" x14ac:dyDescent="0.25">
      <c r="B1119" s="6">
        <f>'R.3.5'!G106</f>
        <v>0.30633802816901401</v>
      </c>
    </row>
    <row r="1120" spans="2:2" x14ac:dyDescent="0.25">
      <c r="B1120" s="6">
        <f>'R.3.5'!G107</f>
        <v>0.42268041237113402</v>
      </c>
    </row>
    <row r="1121" spans="2:2" x14ac:dyDescent="0.25">
      <c r="B1121" s="6">
        <f>'R.3.5'!G108</f>
        <v>0.4</v>
      </c>
    </row>
    <row r="1122" spans="2:2" x14ac:dyDescent="0.25">
      <c r="B1122" s="6">
        <f>'R.3.5'!G109</f>
        <v>0.392961876832845</v>
      </c>
    </row>
    <row r="1123" spans="2:2" x14ac:dyDescent="0.25">
      <c r="B1123" s="6">
        <f>'R.3.5'!G110</f>
        <v>0.434108527131783</v>
      </c>
    </row>
    <row r="1124" spans="2:2" x14ac:dyDescent="0.25">
      <c r="B1124" s="6">
        <f>'R.3.5'!G111</f>
        <v>0.40363636363636402</v>
      </c>
    </row>
    <row r="1125" spans="2:2" x14ac:dyDescent="0.25">
      <c r="B1125" s="6">
        <f>'R.3.5'!G112</f>
        <v>0.315589353612167</v>
      </c>
    </row>
    <row r="1126" spans="2:2" x14ac:dyDescent="0.25">
      <c r="B1126" s="6">
        <f>'R.3.5'!G113</f>
        <v>0.52631578947368396</v>
      </c>
    </row>
    <row r="1127" spans="2:2" x14ac:dyDescent="0.25">
      <c r="B1127" s="6">
        <f>'R.3.5'!G114</f>
        <v>0.52173913043478304</v>
      </c>
    </row>
    <row r="1128" spans="2:2" x14ac:dyDescent="0.25">
      <c r="B1128" s="6">
        <f>'R.3.5'!G115</f>
        <v>0.36363636363636398</v>
      </c>
    </row>
    <row r="1129" spans="2:2" x14ac:dyDescent="0.25">
      <c r="B1129" s="6">
        <f>'R.3.5'!G116</f>
        <v>0.48587570621468901</v>
      </c>
    </row>
    <row r="1130" spans="2:2" x14ac:dyDescent="0.25">
      <c r="B1130" s="6">
        <f>'R.3.5'!G117</f>
        <v>0.41729323308270699</v>
      </c>
    </row>
    <row r="1131" spans="2:2" x14ac:dyDescent="0.25">
      <c r="B1131" s="6">
        <f>'R.3.5'!G118</f>
        <v>0.38400000000000001</v>
      </c>
    </row>
    <row r="1132" spans="2:2" x14ac:dyDescent="0.25">
      <c r="B1132" s="6">
        <f>'R.3.5'!G119</f>
        <v>0.43127962085308102</v>
      </c>
    </row>
    <row r="1133" spans="2:2" x14ac:dyDescent="0.25">
      <c r="B1133" s="6">
        <f>'R.3.5'!G120</f>
        <v>0.34782608695652201</v>
      </c>
    </row>
    <row r="1134" spans="2:2" x14ac:dyDescent="0.25">
      <c r="B1134" s="6">
        <f>'R.3.5'!G121</f>
        <v>0.15508021390374299</v>
      </c>
    </row>
    <row r="1135" spans="2:2" x14ac:dyDescent="0.25">
      <c r="B1135" s="6">
        <f>'R.3.5'!G122</f>
        <v>0.52173913043478304</v>
      </c>
    </row>
    <row r="1136" spans="2:2" x14ac:dyDescent="0.25">
      <c r="B1136" s="6">
        <f>'R.3.5'!G123</f>
        <v>0.45017793594305999</v>
      </c>
    </row>
    <row r="1137" spans="2:2" x14ac:dyDescent="0.25">
      <c r="B1137" s="6">
        <f>'R.3.5'!G124</f>
        <v>0.35460992907801397</v>
      </c>
    </row>
    <row r="1138" spans="2:2" x14ac:dyDescent="0.25">
      <c r="B1138" s="6">
        <f>'R.3.5'!G125</f>
        <v>0.38362068965517199</v>
      </c>
    </row>
    <row r="1139" spans="2:2" x14ac:dyDescent="0.25">
      <c r="B1139" s="6">
        <f>'R.3.5'!G126</f>
        <v>0.45102505694760803</v>
      </c>
    </row>
    <row r="1140" spans="2:2" x14ac:dyDescent="0.25">
      <c r="B1140" s="6">
        <f>'R.3.5'!G127</f>
        <v>0.405241935483871</v>
      </c>
    </row>
    <row r="1141" spans="2:2" x14ac:dyDescent="0.25">
      <c r="B1141" s="6">
        <f>'R.3.5'!G128</f>
        <v>0.231884057971014</v>
      </c>
    </row>
    <row r="1142" spans="2:2" x14ac:dyDescent="0.25">
      <c r="B1142" s="6">
        <f>'R.3.5'!G129</f>
        <v>0.41935483870967699</v>
      </c>
    </row>
    <row r="1143" spans="2:2" x14ac:dyDescent="0.25">
      <c r="B1143" s="6">
        <f>'R.3.5'!G130</f>
        <v>0.36206896551724099</v>
      </c>
    </row>
    <row r="1144" spans="2:2" x14ac:dyDescent="0.25">
      <c r="B1144" s="6">
        <f>'R.3.5'!G131</f>
        <v>0.32266009852216698</v>
      </c>
    </row>
    <row r="1145" spans="2:2" x14ac:dyDescent="0.25">
      <c r="B1145" s="6">
        <f>'R.3.5'!G132</f>
        <v>0.39382239382239398</v>
      </c>
    </row>
    <row r="1146" spans="2:2" x14ac:dyDescent="0.25">
      <c r="B1146" s="6">
        <f>'R.3.5'!G133</f>
        <v>0.43320610687022898</v>
      </c>
    </row>
    <row r="1147" spans="2:2" x14ac:dyDescent="0.25">
      <c r="B1147" s="6">
        <f>'R.3.5'!G134</f>
        <v>0.37898089171974503</v>
      </c>
    </row>
    <row r="1148" spans="2:2" x14ac:dyDescent="0.25">
      <c r="B1148" s="6">
        <f>'R.3.5'!G135</f>
        <v>0.430379746835443</v>
      </c>
    </row>
    <row r="1149" spans="2:2" x14ac:dyDescent="0.25">
      <c r="B1149" s="6">
        <f>'R.3.5'!G136</f>
        <v>0.29401408450704197</v>
      </c>
    </row>
    <row r="1150" spans="2:2" x14ac:dyDescent="0.25">
      <c r="B1150" s="6">
        <f>'R.3.5'!G137</f>
        <v>0.32692307692307698</v>
      </c>
    </row>
    <row r="1151" spans="2:2" x14ac:dyDescent="0.25">
      <c r="B1151" s="6">
        <f>'R.3.5'!G138</f>
        <v>0.41666666666666702</v>
      </c>
    </row>
    <row r="1152" spans="2:2" x14ac:dyDescent="0.25">
      <c r="B1152" s="6">
        <f>'R.3.5'!G139</f>
        <v>0.46666666666666701</v>
      </c>
    </row>
    <row r="1153" spans="2:2" x14ac:dyDescent="0.25">
      <c r="B1153" s="6">
        <f>'R.3.5'!G140</f>
        <v>0.34862385321100903</v>
      </c>
    </row>
    <row r="1154" spans="2:2" x14ac:dyDescent="0.25">
      <c r="B1154" s="6">
        <f>'R.3.5'!G141</f>
        <v>0.29401408450704197</v>
      </c>
    </row>
    <row r="1155" spans="2:2" x14ac:dyDescent="0.25">
      <c r="B1155" s="6">
        <f>'R.3.5'!G142</f>
        <v>0.32244897959183699</v>
      </c>
    </row>
    <row r="1156" spans="2:2" x14ac:dyDescent="0.25">
      <c r="B1156" s="6">
        <f>'R.3.5'!G143</f>
        <v>0.44141689373296999</v>
      </c>
    </row>
    <row r="1157" spans="2:2" x14ac:dyDescent="0.25">
      <c r="B1157" s="6">
        <f>'R.3.5'!G144</f>
        <v>0.44244604316546798</v>
      </c>
    </row>
    <row r="1158" spans="2:2" x14ac:dyDescent="0.25">
      <c r="B1158" s="6">
        <f>'R.3.5'!G145</f>
        <v>0.387596899224806</v>
      </c>
    </row>
    <row r="1159" spans="2:2" x14ac:dyDescent="0.25">
      <c r="B1159" s="6">
        <f>'R.3.5'!G146</f>
        <v>0.51933701657458597</v>
      </c>
    </row>
    <row r="1160" spans="2:2" x14ac:dyDescent="0.25">
      <c r="B1160" s="6">
        <f>'R.3.5'!G147</f>
        <v>0.34426229508196698</v>
      </c>
    </row>
    <row r="1161" spans="2:2" x14ac:dyDescent="0.25">
      <c r="B1161" s="6">
        <f>'R.3.5'!G148</f>
        <v>0.50072358900144698</v>
      </c>
    </row>
    <row r="1162" spans="2:2" x14ac:dyDescent="0.25">
      <c r="B1162" s="6">
        <f>'R.3.5'!G149</f>
        <v>0.43406593406593402</v>
      </c>
    </row>
    <row r="1163" spans="2:2" x14ac:dyDescent="0.25">
      <c r="B1163" s="6">
        <f>'R.3.5'!G150</f>
        <v>0.30909090909090903</v>
      </c>
    </row>
    <row r="1164" spans="2:2" x14ac:dyDescent="0.25">
      <c r="B1164" s="6">
        <f>'R.3.5'!G151</f>
        <v>0.44874715261958997</v>
      </c>
    </row>
    <row r="1165" spans="2:2" x14ac:dyDescent="0.25">
      <c r="B1165" s="6">
        <f>'R.3.5'!G152</f>
        <v>0.40559440559440602</v>
      </c>
    </row>
    <row r="1166" spans="2:2" x14ac:dyDescent="0.25">
      <c r="B1166" s="6">
        <f>'R.3.5'!G153</f>
        <v>0.47380410022779001</v>
      </c>
    </row>
    <row r="1167" spans="2:2" x14ac:dyDescent="0.25">
      <c r="B1167" s="6">
        <f>'R.3.5'!G154</f>
        <v>0.41994750656168001</v>
      </c>
    </row>
    <row r="1168" spans="2:2" x14ac:dyDescent="0.25">
      <c r="B1168" s="6">
        <f>'R.3.5'!G155</f>
        <v>0.36977491961414799</v>
      </c>
    </row>
    <row r="1169" spans="2:2" x14ac:dyDescent="0.25">
      <c r="B1169" s="6">
        <f>'R.3.5'!G156</f>
        <v>0.31161971830985902</v>
      </c>
    </row>
    <row r="1170" spans="2:2" x14ac:dyDescent="0.25">
      <c r="B1170" s="6">
        <f>'R.3.5'!G157</f>
        <v>0.37293729372937301</v>
      </c>
    </row>
    <row r="1171" spans="2:2" x14ac:dyDescent="0.25">
      <c r="B1171" s="6">
        <f>'R.3.5'!G158</f>
        <v>0.67361111111111105</v>
      </c>
    </row>
    <row r="1172" spans="2:2" x14ac:dyDescent="0.25">
      <c r="B1172" s="6">
        <f>'R.3.5'!G159</f>
        <v>0.39107611548556398</v>
      </c>
    </row>
    <row r="1173" spans="2:2" x14ac:dyDescent="0.25">
      <c r="B1173" s="6">
        <f>'R.3.5'!G160</f>
        <v>0.45102505694760803</v>
      </c>
    </row>
    <row r="1174" spans="2:2" x14ac:dyDescent="0.25">
      <c r="B1174" s="6">
        <f>'R.3.5'!G161</f>
        <v>0.30340557275541802</v>
      </c>
    </row>
    <row r="1175" spans="2:2" x14ac:dyDescent="0.25">
      <c r="B1175" s="6">
        <f>'R.3.5'!G162</f>
        <v>0.3725</v>
      </c>
    </row>
    <row r="1176" spans="2:2" x14ac:dyDescent="0.25">
      <c r="B1176" s="6">
        <f>'R.3.5'!G163</f>
        <v>0.13483146067415699</v>
      </c>
    </row>
    <row r="1177" spans="2:2" x14ac:dyDescent="0.25">
      <c r="B1177" s="6">
        <f>'R.3.5'!G164</f>
        <v>0.42619047619047601</v>
      </c>
    </row>
    <row r="1178" spans="2:2" x14ac:dyDescent="0.25">
      <c r="B1178" s="6">
        <f>'R.3.5'!G165</f>
        <v>0.41805225653206701</v>
      </c>
    </row>
    <row r="1179" spans="2:2" x14ac:dyDescent="0.25">
      <c r="B1179" s="6">
        <f>'R.3.5'!G166</f>
        <v>0.41176470588235298</v>
      </c>
    </row>
    <row r="1180" spans="2:2" x14ac:dyDescent="0.25">
      <c r="B1180" s="6">
        <f>'R.3.5'!G167</f>
        <v>0.39090909090909098</v>
      </c>
    </row>
    <row r="1181" spans="2:2" x14ac:dyDescent="0.25">
      <c r="B1181" s="6">
        <f>'R.3.5'!G168</f>
        <v>0.40528634361233501</v>
      </c>
    </row>
    <row r="1182" spans="2:2" x14ac:dyDescent="0.25">
      <c r="B1182" s="6">
        <f>'R.3.5'!G169</f>
        <v>0.38216560509554098</v>
      </c>
    </row>
    <row r="1183" spans="2:2" x14ac:dyDescent="0.25">
      <c r="B1183" s="6">
        <f>'R.3.5'!G170</f>
        <v>0.221052631578947</v>
      </c>
    </row>
    <row r="1184" spans="2:2" x14ac:dyDescent="0.25">
      <c r="B1184" s="6">
        <f>'R.3.5'!G171</f>
        <v>0.33246073298429302</v>
      </c>
    </row>
    <row r="1185" spans="2:2" x14ac:dyDescent="0.25">
      <c r="B1185" s="6">
        <f>'R.3.5'!G172</f>
        <v>0.41132075471698099</v>
      </c>
    </row>
    <row r="1186" spans="2:2" x14ac:dyDescent="0.25">
      <c r="B1186" s="6">
        <f>'R.3.5'!G173</f>
        <v>0.30730478589420701</v>
      </c>
    </row>
    <row r="1187" spans="2:2" x14ac:dyDescent="0.25">
      <c r="B1187" s="6">
        <f>'R.3.5'!G174</f>
        <v>0.36645962732919302</v>
      </c>
    </row>
    <row r="1188" spans="2:2" x14ac:dyDescent="0.25">
      <c r="B1188" s="6">
        <f>'R.3.5'!G175</f>
        <v>0.47457627118644102</v>
      </c>
    </row>
    <row r="1189" spans="2:2" x14ac:dyDescent="0.25">
      <c r="B1189" s="6">
        <f>'R.3.5'!G176</f>
        <v>0.49537892791127502</v>
      </c>
    </row>
    <row r="1190" spans="2:2" x14ac:dyDescent="0.25">
      <c r="B1190" s="6">
        <f>'R.3.5'!G177</f>
        <v>0.21276595744680901</v>
      </c>
    </row>
    <row r="1191" spans="2:2" x14ac:dyDescent="0.25">
      <c r="B1191" s="6">
        <f>'R.3.5'!G178</f>
        <v>0.63636363636363602</v>
      </c>
    </row>
    <row r="1192" spans="2:2" x14ac:dyDescent="0.25">
      <c r="B1192" s="6">
        <f>'R.3.5'!G179</f>
        <v>0.38647342995169098</v>
      </c>
    </row>
    <row r="1193" spans="2:2" x14ac:dyDescent="0.25">
      <c r="B1193" s="6">
        <f>'R.3.5'!G180</f>
        <v>0.473282442748092</v>
      </c>
    </row>
    <row r="1194" spans="2:2" x14ac:dyDescent="0.25">
      <c r="B1194" s="6">
        <f>'R.3.5'!G181</f>
        <v>0.35849056603773599</v>
      </c>
    </row>
    <row r="1195" spans="2:2" x14ac:dyDescent="0.25">
      <c r="B1195" s="6">
        <f>'R.3.5'!G182</f>
        <v>0.355623100303951</v>
      </c>
    </row>
    <row r="1196" spans="2:2" x14ac:dyDescent="0.25">
      <c r="B1196" s="6">
        <f>'R.3.5'!G183</f>
        <v>0.324701195219123</v>
      </c>
    </row>
    <row r="1197" spans="2:2" x14ac:dyDescent="0.25">
      <c r="B1197" s="6">
        <f>'R.3.5'!G184</f>
        <v>0.38961038961039002</v>
      </c>
    </row>
    <row r="1198" spans="2:2" x14ac:dyDescent="0.25">
      <c r="B1198" s="6">
        <f>'R.3.5'!G185</f>
        <v>0.37878787878787901</v>
      </c>
    </row>
    <row r="1199" spans="2:2" x14ac:dyDescent="0.25">
      <c r="B1199" s="6">
        <f>'R.3.5'!G186</f>
        <v>0.36879432624113501</v>
      </c>
    </row>
    <row r="1200" spans="2:2" x14ac:dyDescent="0.25">
      <c r="B1200" s="6">
        <f>'R.3.5'!G187</f>
        <v>0.33200000000000002</v>
      </c>
    </row>
    <row r="1201" spans="2:2" x14ac:dyDescent="0.25">
      <c r="B1201" s="6">
        <f>'R.3.5'!G188</f>
        <v>0.4375</v>
      </c>
    </row>
    <row r="1202" spans="2:2" x14ac:dyDescent="0.25">
      <c r="B1202" s="6">
        <f>'R.3.5'!G189</f>
        <v>0.37891737891737898</v>
      </c>
    </row>
    <row r="1203" spans="2:2" x14ac:dyDescent="0.25">
      <c r="B1203" s="6">
        <f>'R.3.5'!G190</f>
        <v>0.44874715261958997</v>
      </c>
    </row>
    <row r="1204" spans="2:2" x14ac:dyDescent="0.25">
      <c r="B1204" s="6">
        <f>'R.3.5'!G191</f>
        <v>0.43456790123456801</v>
      </c>
    </row>
    <row r="1205" spans="2:2" x14ac:dyDescent="0.25">
      <c r="B1205" s="6">
        <f>'R.3.5'!G192</f>
        <v>0.52304609218436904</v>
      </c>
    </row>
    <row r="1206" spans="2:2" x14ac:dyDescent="0.25">
      <c r="B1206" s="6">
        <f>'R.3.5'!G193</f>
        <v>0.37931034482758602</v>
      </c>
    </row>
    <row r="1207" spans="2:2" x14ac:dyDescent="0.25">
      <c r="B1207" s="6">
        <f>'R.3.5'!G194</f>
        <v>0.278169014084507</v>
      </c>
    </row>
    <row r="1208" spans="2:2" x14ac:dyDescent="0.25">
      <c r="B1208" s="6">
        <f>'R.3.5'!G195</f>
        <v>0.25668449197860999</v>
      </c>
    </row>
    <row r="1209" spans="2:2" x14ac:dyDescent="0.25">
      <c r="B1209" s="6">
        <f>'R.3.5'!G196</f>
        <v>0.36326530612244901</v>
      </c>
    </row>
    <row r="1210" spans="2:2" x14ac:dyDescent="0.25">
      <c r="B1210" s="6">
        <f>'R.3.5'!G197</f>
        <v>0.27592267135325099</v>
      </c>
    </row>
    <row r="1211" spans="2:2" x14ac:dyDescent="0.25">
      <c r="B1211" s="6">
        <f>'R.3.5'!G198</f>
        <v>0.35264483627204002</v>
      </c>
    </row>
    <row r="1212" spans="2:2" x14ac:dyDescent="0.25">
      <c r="B1212" s="6">
        <f>'R.3.5'!G199</f>
        <v>0.37652811735941299</v>
      </c>
    </row>
    <row r="1213" spans="2:2" x14ac:dyDescent="0.25">
      <c r="B1213" s="6">
        <f>'R.3.5'!G200</f>
        <v>0.25490196078431399</v>
      </c>
    </row>
    <row r="1214" spans="2:2" x14ac:dyDescent="0.25">
      <c r="B1214" s="6">
        <f>'R.3.5'!G201</f>
        <v>0.32346723044397502</v>
      </c>
    </row>
    <row r="1215" spans="2:2" x14ac:dyDescent="0.25">
      <c r="B1215" s="6">
        <f>'R.3.5'!G202</f>
        <v>0.26086956521739102</v>
      </c>
    </row>
    <row r="1216" spans="2:2" x14ac:dyDescent="0.25">
      <c r="B1216" s="6">
        <f>'R.3.5'!G203</f>
        <v>0.51304347826087005</v>
      </c>
    </row>
    <row r="1217" spans="2:2" x14ac:dyDescent="0.25">
      <c r="B1217" s="6">
        <f>'R.3.5'!G204</f>
        <v>0.32283464566929099</v>
      </c>
    </row>
    <row r="1218" spans="2:2" x14ac:dyDescent="0.25">
      <c r="B1218" s="6">
        <f>'R.3.5'!G205</f>
        <v>0.35</v>
      </c>
    </row>
    <row r="1219" spans="2:2" x14ac:dyDescent="0.25">
      <c r="B1219" s="6">
        <f>'R.3.5'!G206</f>
        <v>0.40372670807453398</v>
      </c>
    </row>
    <row r="1220" spans="2:2" x14ac:dyDescent="0.25">
      <c r="B1220" s="6">
        <f>'R.3.5'!G207</f>
        <v>0.34865900383141801</v>
      </c>
    </row>
    <row r="1221" spans="2:2" x14ac:dyDescent="0.25">
      <c r="B1221" s="6">
        <f>'R.3.5'!G208</f>
        <v>0.72698412698412695</v>
      </c>
    </row>
    <row r="1222" spans="2:2" x14ac:dyDescent="0.25">
      <c r="B1222" s="6">
        <f>'R.3.5'!G209</f>
        <v>0.37735849056603799</v>
      </c>
    </row>
    <row r="1223" spans="2:2" x14ac:dyDescent="0.25">
      <c r="B1223" s="6">
        <f>'R.3.5'!G210</f>
        <v>0.40096618357487901</v>
      </c>
    </row>
    <row r="1224" spans="2:2" x14ac:dyDescent="0.25">
      <c r="B1224" s="6">
        <f>'R.3.5'!G211</f>
        <v>0.41758241758241799</v>
      </c>
    </row>
    <row r="1225" spans="2:2" x14ac:dyDescent="0.25">
      <c r="B1225" s="6">
        <f>'R.3.5'!G212</f>
        <v>0.375</v>
      </c>
    </row>
    <row r="1226" spans="2:2" x14ac:dyDescent="0.25">
      <c r="B1226" s="6">
        <f>'R.3.5'!G213</f>
        <v>0.38076923076923103</v>
      </c>
    </row>
    <row r="1227" spans="2:2" x14ac:dyDescent="0.25">
      <c r="B1227" s="6">
        <f>'R.3.5'!G214</f>
        <v>0.20212765957446799</v>
      </c>
    </row>
    <row r="1228" spans="2:2" x14ac:dyDescent="0.25">
      <c r="B1228" s="6">
        <f>'R.3.5'!G215</f>
        <v>0.42804428044280401</v>
      </c>
    </row>
    <row r="1229" spans="2:2" x14ac:dyDescent="0.25">
      <c r="B1229" s="6">
        <f>'R.3.5'!G216</f>
        <v>0.45558086560364502</v>
      </c>
    </row>
    <row r="1230" spans="2:2" x14ac:dyDescent="0.25">
      <c r="B1230" s="6">
        <f>'R.3.5'!G217</f>
        <v>0.43100189035916803</v>
      </c>
    </row>
    <row r="1231" spans="2:2" x14ac:dyDescent="0.25">
      <c r="B1231" s="6">
        <f>'R.3.5'!G218</f>
        <v>0.34468085106383001</v>
      </c>
    </row>
    <row r="1232" spans="2:2" x14ac:dyDescent="0.25">
      <c r="B1232" s="6">
        <f>'R.3.5'!G219</f>
        <v>0.45102505694760803</v>
      </c>
    </row>
    <row r="1233" spans="2:2" x14ac:dyDescent="0.25">
      <c r="B1233" s="6">
        <f>'R.3.5'!G220</f>
        <v>0.57591623036649198</v>
      </c>
    </row>
    <row r="1234" spans="2:2" x14ac:dyDescent="0.25">
      <c r="B1234" s="6">
        <f>'R.3.5'!G221</f>
        <v>0.43166287015945298</v>
      </c>
    </row>
    <row r="1235" spans="2:2" x14ac:dyDescent="0.25">
      <c r="B1235" s="6">
        <f>'R.3.5'!G222</f>
        <v>0.40330188679245299</v>
      </c>
    </row>
    <row r="1236" spans="2:2" x14ac:dyDescent="0.25">
      <c r="B1236" s="6">
        <f>'R.3.5'!G223</f>
        <v>0.29401408450704197</v>
      </c>
    </row>
    <row r="1237" spans="2:2" x14ac:dyDescent="0.25">
      <c r="B1237" s="6">
        <f>'R.3.5'!G224</f>
        <v>0.48639455782312901</v>
      </c>
    </row>
    <row r="1238" spans="2:2" x14ac:dyDescent="0.25">
      <c r="B1238" s="6">
        <f>'R.3.5'!G225</f>
        <v>0.48299319727891199</v>
      </c>
    </row>
    <row r="1239" spans="2:2" x14ac:dyDescent="0.25">
      <c r="B1239" s="6">
        <f>'R.3.5'!G226</f>
        <v>0.39490445859872603</v>
      </c>
    </row>
    <row r="1240" spans="2:2" x14ac:dyDescent="0.25">
      <c r="B1240" s="6">
        <f>'R.3.5'!G227</f>
        <v>0.37308868501529102</v>
      </c>
    </row>
    <row r="1241" spans="2:2" x14ac:dyDescent="0.25">
      <c r="B1241" s="6">
        <f>'R.3.5'!G228</f>
        <v>0.49152542372881403</v>
      </c>
    </row>
    <row r="1242" spans="2:2" x14ac:dyDescent="0.25">
      <c r="B1242" s="6">
        <f>'R.3.5'!G229</f>
        <v>0.41810344827586199</v>
      </c>
    </row>
    <row r="1243" spans="2:2" x14ac:dyDescent="0.25">
      <c r="B1243" s="6">
        <f>'R.3.5'!G230</f>
        <v>0.36363636363636398</v>
      </c>
    </row>
    <row r="1244" spans="2:2" x14ac:dyDescent="0.25">
      <c r="B1244" s="6">
        <f>'R.3.5'!G231</f>
        <v>0.40434782608695702</v>
      </c>
    </row>
    <row r="1245" spans="2:2" x14ac:dyDescent="0.25">
      <c r="B1245" s="6">
        <f>'R.3.5'!G232</f>
        <v>0.4</v>
      </c>
    </row>
    <row r="1246" spans="2:2" x14ac:dyDescent="0.25">
      <c r="B1246" s="6">
        <f>'R.3.5'!G233</f>
        <v>0.41545893719806798</v>
      </c>
    </row>
    <row r="1247" spans="2:2" x14ac:dyDescent="0.25">
      <c r="B1247" s="6">
        <f>'R.3.5'!G234</f>
        <v>0.27419354838709697</v>
      </c>
    </row>
    <row r="1248" spans="2:2" x14ac:dyDescent="0.25">
      <c r="B1248" s="6">
        <f>'R.3.5'!G235</f>
        <v>0.41095890410958902</v>
      </c>
    </row>
    <row r="1249" spans="2:2" x14ac:dyDescent="0.25">
      <c r="B1249" s="6">
        <f>'R.3.5'!G236</f>
        <v>0.44930417495029801</v>
      </c>
    </row>
    <row r="1250" spans="2:2" x14ac:dyDescent="0.25">
      <c r="B1250" s="6">
        <f>'R.3.5'!G237</f>
        <v>0.41831683168316802</v>
      </c>
    </row>
    <row r="1251" spans="2:2" x14ac:dyDescent="0.25">
      <c r="B1251" s="6">
        <f>'R.3.5'!G238</f>
        <v>0.36134453781512599</v>
      </c>
    </row>
    <row r="1252" spans="2:2" x14ac:dyDescent="0.25">
      <c r="B1252" s="6">
        <f>'R.3.5'!G239</f>
        <v>0.375</v>
      </c>
    </row>
    <row r="1253" spans="2:2" x14ac:dyDescent="0.25">
      <c r="B1253" s="6">
        <f>'R.3.5'!G240</f>
        <v>0.43052391799544398</v>
      </c>
    </row>
    <row r="1254" spans="2:2" x14ac:dyDescent="0.25">
      <c r="B1254" s="6">
        <f>'R.3.5'!G241</f>
        <v>0.38653366583541099</v>
      </c>
    </row>
    <row r="1255" spans="2:2" x14ac:dyDescent="0.25">
      <c r="B1255" s="6">
        <f>'R.3.5'!G242</f>
        <v>0.32530120481927699</v>
      </c>
    </row>
    <row r="1256" spans="2:2" x14ac:dyDescent="0.25">
      <c r="B1256" s="6">
        <f>'R.3.5'!G243</f>
        <v>0.43181818181818199</v>
      </c>
    </row>
    <row r="1257" spans="2:2" x14ac:dyDescent="0.25">
      <c r="B1257" s="6">
        <f>'R.3.5'!G244</f>
        <v>0.405797101449275</v>
      </c>
    </row>
    <row r="1258" spans="2:2" x14ac:dyDescent="0.25">
      <c r="B1258" s="6">
        <f>'R.3.5'!G245</f>
        <v>0.46666666666666701</v>
      </c>
    </row>
    <row r="1259" spans="2:2" x14ac:dyDescent="0.25">
      <c r="B1259" s="6">
        <f>'R.3.5'!G246</f>
        <v>0.56209150326797397</v>
      </c>
    </row>
    <row r="1260" spans="2:2" x14ac:dyDescent="0.25">
      <c r="B1260" s="6">
        <f>'R.3.5'!G247</f>
        <v>0.44015444015444</v>
      </c>
    </row>
    <row r="1261" spans="2:2" x14ac:dyDescent="0.25">
      <c r="B1261" s="6">
        <f>'R.3.5'!G248</f>
        <v>0.52118644067796605</v>
      </c>
    </row>
    <row r="1262" spans="2:2" x14ac:dyDescent="0.25">
      <c r="B1262" s="6">
        <f>'R.3.5'!G249</f>
        <v>0.33913043478260901</v>
      </c>
    </row>
    <row r="1263" spans="2:2" x14ac:dyDescent="0.25">
      <c r="B1263" s="6">
        <f>'R.3.5'!G250</f>
        <v>0.39267015706806302</v>
      </c>
    </row>
    <row r="1264" spans="2:2" x14ac:dyDescent="0.25">
      <c r="B1264" s="6">
        <f>'R.3.5'!G251</f>
        <v>0.43097643097643101</v>
      </c>
    </row>
    <row r="1265" spans="2:2" x14ac:dyDescent="0.25">
      <c r="B1265" s="6">
        <f>'R.3.5'!G252</f>
        <v>0.30357142857142899</v>
      </c>
    </row>
    <row r="1266" spans="2:2" x14ac:dyDescent="0.25">
      <c r="B1266" s="6">
        <f>'R.3.5'!G253</f>
        <v>0.52861952861952899</v>
      </c>
    </row>
    <row r="1267" spans="2:2" x14ac:dyDescent="0.25">
      <c r="B1267" s="6">
        <f>'R.3.5'!G254</f>
        <v>0.37727272727272698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55"/>
  <sheetViews>
    <sheetView topLeftCell="A223" workbookViewId="0">
      <selection activeCell="L238" sqref="L238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1421</v>
      </c>
      <c r="C2" s="6" t="s">
        <v>1150</v>
      </c>
      <c r="D2" s="6">
        <v>385</v>
      </c>
      <c r="E2" s="6">
        <v>167</v>
      </c>
      <c r="F2" s="6">
        <v>218</v>
      </c>
      <c r="G2" s="6">
        <v>0.43376623376623402</v>
      </c>
    </row>
    <row r="3" spans="1:7" x14ac:dyDescent="0.25">
      <c r="A3" s="6">
        <v>2</v>
      </c>
      <c r="B3" s="6" t="s">
        <v>2506</v>
      </c>
      <c r="C3" s="6" t="s">
        <v>2544</v>
      </c>
      <c r="D3" s="6">
        <v>136</v>
      </c>
      <c r="E3" s="6">
        <v>46</v>
      </c>
      <c r="F3" s="6">
        <v>90</v>
      </c>
      <c r="G3" s="6">
        <v>0.33823529411764702</v>
      </c>
    </row>
    <row r="4" spans="1:7" x14ac:dyDescent="0.25">
      <c r="A4" s="6">
        <v>3</v>
      </c>
      <c r="B4" s="6" t="s">
        <v>1774</v>
      </c>
      <c r="C4" s="6" t="s">
        <v>1150</v>
      </c>
      <c r="D4" s="6">
        <v>268</v>
      </c>
      <c r="E4" s="6">
        <v>131</v>
      </c>
      <c r="F4" s="6">
        <v>137</v>
      </c>
      <c r="G4" s="6">
        <v>0.48880597014925398</v>
      </c>
    </row>
    <row r="5" spans="1:7" x14ac:dyDescent="0.25">
      <c r="A5" s="6">
        <v>4</v>
      </c>
      <c r="B5" s="6" t="s">
        <v>1290</v>
      </c>
      <c r="C5" s="6" t="s">
        <v>2545</v>
      </c>
      <c r="D5" s="6">
        <v>100</v>
      </c>
      <c r="E5" s="6">
        <v>54</v>
      </c>
      <c r="F5" s="6">
        <v>46</v>
      </c>
      <c r="G5" s="6">
        <v>0.54</v>
      </c>
    </row>
    <row r="6" spans="1:7" x14ac:dyDescent="0.25">
      <c r="A6" s="6">
        <v>5</v>
      </c>
      <c r="B6" s="6" t="s">
        <v>1801</v>
      </c>
      <c r="C6" s="6" t="s">
        <v>1150</v>
      </c>
      <c r="D6" s="6">
        <v>327</v>
      </c>
      <c r="E6" s="6">
        <v>119</v>
      </c>
      <c r="F6" s="6">
        <v>208</v>
      </c>
      <c r="G6" s="6">
        <v>0.36391437308868502</v>
      </c>
    </row>
    <row r="7" spans="1:7" x14ac:dyDescent="0.25">
      <c r="A7" s="6">
        <v>6</v>
      </c>
      <c r="B7" s="6" t="s">
        <v>1315</v>
      </c>
      <c r="C7" s="6" t="s">
        <v>1150</v>
      </c>
      <c r="D7" s="6">
        <v>462</v>
      </c>
      <c r="E7" s="6">
        <v>136</v>
      </c>
      <c r="F7" s="6">
        <v>326</v>
      </c>
      <c r="G7" s="6">
        <v>0.29437229437229401</v>
      </c>
    </row>
    <row r="8" spans="1:7" x14ac:dyDescent="0.25">
      <c r="A8" s="6">
        <v>7</v>
      </c>
      <c r="B8" s="6" t="s">
        <v>2185</v>
      </c>
      <c r="C8" s="6" t="s">
        <v>1150</v>
      </c>
      <c r="D8" s="6">
        <v>376</v>
      </c>
      <c r="E8" s="6">
        <v>143</v>
      </c>
      <c r="F8" s="6">
        <v>233</v>
      </c>
      <c r="G8" s="6">
        <v>0.38031914893617003</v>
      </c>
    </row>
    <row r="9" spans="1:7" x14ac:dyDescent="0.25">
      <c r="A9" s="6">
        <v>8</v>
      </c>
      <c r="B9" s="6" t="s">
        <v>1956</v>
      </c>
      <c r="C9" s="6" t="s">
        <v>2546</v>
      </c>
      <c r="D9" s="6">
        <v>194</v>
      </c>
      <c r="E9" s="6">
        <v>60</v>
      </c>
      <c r="F9" s="6">
        <v>134</v>
      </c>
      <c r="G9" s="6">
        <v>0.30927835051546398</v>
      </c>
    </row>
    <row r="10" spans="1:7" x14ac:dyDescent="0.25">
      <c r="A10" s="6">
        <v>9</v>
      </c>
      <c r="B10" s="6" t="s">
        <v>1576</v>
      </c>
      <c r="C10" s="6" t="s">
        <v>2547</v>
      </c>
      <c r="D10" s="6">
        <v>254</v>
      </c>
      <c r="E10" s="6">
        <v>109</v>
      </c>
      <c r="F10" s="6">
        <v>145</v>
      </c>
      <c r="G10" s="6">
        <v>0.42913385826771699</v>
      </c>
    </row>
    <row r="11" spans="1:7" x14ac:dyDescent="0.25">
      <c r="A11" s="6">
        <v>10</v>
      </c>
      <c r="B11" s="6" t="s">
        <v>1807</v>
      </c>
      <c r="C11" s="6" t="s">
        <v>2548</v>
      </c>
      <c r="D11" s="6">
        <v>177</v>
      </c>
      <c r="E11" s="6">
        <v>67</v>
      </c>
      <c r="F11" s="6">
        <v>110</v>
      </c>
      <c r="G11" s="6">
        <v>0.37853107344632803</v>
      </c>
    </row>
    <row r="12" spans="1:7" x14ac:dyDescent="0.25">
      <c r="A12" s="6">
        <v>11</v>
      </c>
      <c r="B12" s="6" t="s">
        <v>2433</v>
      </c>
      <c r="C12" s="6" t="s">
        <v>1150</v>
      </c>
      <c r="D12" s="6">
        <v>289</v>
      </c>
      <c r="E12" s="6">
        <v>91</v>
      </c>
      <c r="F12" s="6">
        <v>198</v>
      </c>
      <c r="G12" s="6">
        <v>0.31487889273356401</v>
      </c>
    </row>
    <row r="13" spans="1:7" x14ac:dyDescent="0.25">
      <c r="A13" s="6">
        <v>12</v>
      </c>
      <c r="B13" s="6" t="s">
        <v>2395</v>
      </c>
      <c r="C13" s="6" t="s">
        <v>1150</v>
      </c>
      <c r="D13" s="6">
        <v>350</v>
      </c>
      <c r="E13" s="6">
        <v>198</v>
      </c>
      <c r="F13" s="6">
        <v>152</v>
      </c>
      <c r="G13" s="6">
        <v>0.56571428571428595</v>
      </c>
    </row>
    <row r="14" spans="1:7" x14ac:dyDescent="0.25">
      <c r="A14" s="6">
        <v>13</v>
      </c>
      <c r="B14" s="6" t="s">
        <v>1461</v>
      </c>
      <c r="C14" s="6" t="s">
        <v>1150</v>
      </c>
      <c r="D14" s="6">
        <v>345</v>
      </c>
      <c r="E14" s="6">
        <v>118</v>
      </c>
      <c r="F14" s="6">
        <v>227</v>
      </c>
      <c r="G14" s="6">
        <v>0.34202898550724598</v>
      </c>
    </row>
    <row r="15" spans="1:7" x14ac:dyDescent="0.25">
      <c r="A15" s="6">
        <v>14</v>
      </c>
      <c r="B15" s="6" t="s">
        <v>1283</v>
      </c>
      <c r="C15" s="6" t="s">
        <v>2549</v>
      </c>
      <c r="D15" s="6">
        <v>135</v>
      </c>
      <c r="E15" s="6">
        <v>72</v>
      </c>
      <c r="F15" s="6">
        <v>63</v>
      </c>
      <c r="G15" s="6">
        <v>0.53333333333333299</v>
      </c>
    </row>
    <row r="16" spans="1:7" x14ac:dyDescent="0.25">
      <c r="A16" s="6">
        <v>15</v>
      </c>
      <c r="B16" s="6" t="s">
        <v>2290</v>
      </c>
      <c r="C16" s="6" t="s">
        <v>1150</v>
      </c>
      <c r="D16" s="6">
        <v>578</v>
      </c>
      <c r="E16" s="6">
        <v>255</v>
      </c>
      <c r="F16" s="6">
        <v>323</v>
      </c>
      <c r="G16" s="6">
        <v>0.441176470588235</v>
      </c>
    </row>
    <row r="17" spans="1:7" x14ac:dyDescent="0.25">
      <c r="A17" s="6">
        <v>16</v>
      </c>
      <c r="B17" s="6" t="s">
        <v>2082</v>
      </c>
      <c r="C17" s="6" t="s">
        <v>2545</v>
      </c>
      <c r="D17" s="6">
        <v>100</v>
      </c>
      <c r="E17" s="6">
        <v>31</v>
      </c>
      <c r="F17" s="6">
        <v>69</v>
      </c>
      <c r="G17" s="6">
        <v>0.31</v>
      </c>
    </row>
    <row r="18" spans="1:7" x14ac:dyDescent="0.25">
      <c r="A18" s="6">
        <v>17</v>
      </c>
      <c r="B18" s="6" t="s">
        <v>1429</v>
      </c>
      <c r="C18" s="6" t="s">
        <v>1150</v>
      </c>
      <c r="D18" s="6">
        <v>439</v>
      </c>
      <c r="E18" s="6">
        <v>197</v>
      </c>
      <c r="F18" s="6">
        <v>242</v>
      </c>
      <c r="G18" s="6">
        <v>0.44874715261958997</v>
      </c>
    </row>
    <row r="19" spans="1:7" x14ac:dyDescent="0.25">
      <c r="A19" s="6">
        <v>18</v>
      </c>
      <c r="B19" s="6" t="s">
        <v>2181</v>
      </c>
      <c r="C19" s="6" t="s">
        <v>1150</v>
      </c>
      <c r="D19" s="6">
        <v>431</v>
      </c>
      <c r="E19" s="6">
        <v>185</v>
      </c>
      <c r="F19" s="6">
        <v>246</v>
      </c>
      <c r="G19" s="6">
        <v>0.42923433874709999</v>
      </c>
    </row>
    <row r="20" spans="1:7" x14ac:dyDescent="0.25">
      <c r="A20" s="6">
        <v>19</v>
      </c>
      <c r="B20" s="6" t="s">
        <v>1783</v>
      </c>
      <c r="C20" s="6" t="s">
        <v>1150</v>
      </c>
      <c r="D20" s="6">
        <v>541</v>
      </c>
      <c r="E20" s="6">
        <v>250</v>
      </c>
      <c r="F20" s="6">
        <v>291</v>
      </c>
      <c r="G20" s="6">
        <v>0.46210720887245799</v>
      </c>
    </row>
    <row r="21" spans="1:7" x14ac:dyDescent="0.25">
      <c r="A21" s="6">
        <v>20</v>
      </c>
      <c r="B21" s="6" t="s">
        <v>1726</v>
      </c>
      <c r="C21" s="6" t="s">
        <v>1150</v>
      </c>
      <c r="D21" s="6">
        <v>506</v>
      </c>
      <c r="E21" s="6">
        <v>205</v>
      </c>
      <c r="F21" s="6">
        <v>301</v>
      </c>
      <c r="G21" s="6">
        <v>0.405138339920949</v>
      </c>
    </row>
    <row r="22" spans="1:7" x14ac:dyDescent="0.25">
      <c r="A22" s="6">
        <v>21</v>
      </c>
      <c r="B22" s="6" t="s">
        <v>2358</v>
      </c>
      <c r="C22" s="6" t="s">
        <v>1150</v>
      </c>
      <c r="D22" s="6">
        <v>359</v>
      </c>
      <c r="E22" s="6">
        <v>128</v>
      </c>
      <c r="F22" s="6">
        <v>231</v>
      </c>
      <c r="G22" s="6">
        <v>0.35654596100278602</v>
      </c>
    </row>
    <row r="23" spans="1:7" x14ac:dyDescent="0.25">
      <c r="A23" s="6">
        <v>22</v>
      </c>
      <c r="B23" s="6" t="s">
        <v>1518</v>
      </c>
      <c r="C23" s="6" t="s">
        <v>1150</v>
      </c>
      <c r="D23" s="6">
        <v>477</v>
      </c>
      <c r="E23" s="6">
        <v>174</v>
      </c>
      <c r="F23" s="6">
        <v>303</v>
      </c>
      <c r="G23" s="6">
        <v>0.36477987421383601</v>
      </c>
    </row>
    <row r="24" spans="1:7" x14ac:dyDescent="0.25">
      <c r="A24" s="6">
        <v>23</v>
      </c>
      <c r="B24" s="6" t="s">
        <v>1492</v>
      </c>
      <c r="C24" s="6" t="s">
        <v>2550</v>
      </c>
      <c r="D24" s="6">
        <v>207</v>
      </c>
      <c r="E24" s="6">
        <v>100</v>
      </c>
      <c r="F24" s="6">
        <v>107</v>
      </c>
      <c r="G24" s="6">
        <v>0.48309178743961401</v>
      </c>
    </row>
    <row r="25" spans="1:7" x14ac:dyDescent="0.25">
      <c r="A25" s="6">
        <v>24</v>
      </c>
      <c r="B25" s="6" t="s">
        <v>1929</v>
      </c>
      <c r="C25" s="6" t="s">
        <v>1150</v>
      </c>
      <c r="D25" s="6">
        <v>349</v>
      </c>
      <c r="E25" s="6">
        <v>157</v>
      </c>
      <c r="F25" s="6">
        <v>192</v>
      </c>
      <c r="G25" s="6">
        <v>0.44985673352435501</v>
      </c>
    </row>
    <row r="26" spans="1:7" x14ac:dyDescent="0.25">
      <c r="A26" s="6">
        <v>25</v>
      </c>
      <c r="B26" s="6" t="s">
        <v>1553</v>
      </c>
      <c r="C26" s="6" t="s">
        <v>1150</v>
      </c>
      <c r="D26" s="6">
        <v>389</v>
      </c>
      <c r="E26" s="6">
        <v>128</v>
      </c>
      <c r="F26" s="6">
        <v>261</v>
      </c>
      <c r="G26" s="6">
        <v>0.32904884318766098</v>
      </c>
    </row>
    <row r="27" spans="1:7" x14ac:dyDescent="0.25">
      <c r="A27" s="6">
        <v>26</v>
      </c>
      <c r="B27" s="6" t="s">
        <v>1628</v>
      </c>
      <c r="C27" s="6" t="s">
        <v>2548</v>
      </c>
      <c r="D27" s="6">
        <v>177</v>
      </c>
      <c r="E27" s="6">
        <v>90</v>
      </c>
      <c r="F27" s="6">
        <v>87</v>
      </c>
      <c r="G27" s="6">
        <v>0.50847457627118597</v>
      </c>
    </row>
    <row r="28" spans="1:7" x14ac:dyDescent="0.25">
      <c r="A28" s="6">
        <v>27</v>
      </c>
      <c r="B28" s="6" t="s">
        <v>1828</v>
      </c>
      <c r="C28" s="6" t="s">
        <v>1150</v>
      </c>
      <c r="D28" s="6">
        <v>335</v>
      </c>
      <c r="E28" s="6">
        <v>149</v>
      </c>
      <c r="F28" s="6">
        <v>186</v>
      </c>
      <c r="G28" s="6">
        <v>0.444776119402985</v>
      </c>
    </row>
    <row r="29" spans="1:7" x14ac:dyDescent="0.25">
      <c r="A29" s="6">
        <v>28</v>
      </c>
      <c r="B29" s="6" t="s">
        <v>1407</v>
      </c>
      <c r="C29" s="6" t="s">
        <v>2548</v>
      </c>
      <c r="D29" s="6">
        <v>177</v>
      </c>
      <c r="E29" s="6">
        <v>85</v>
      </c>
      <c r="F29" s="6">
        <v>92</v>
      </c>
      <c r="G29" s="6">
        <v>0.48022598870056499</v>
      </c>
    </row>
    <row r="30" spans="1:7" x14ac:dyDescent="0.25">
      <c r="A30" s="6">
        <v>29</v>
      </c>
      <c r="B30" s="6" t="s">
        <v>2347</v>
      </c>
      <c r="C30" s="6" t="s">
        <v>2551</v>
      </c>
      <c r="D30" s="6">
        <v>103</v>
      </c>
      <c r="E30" s="6">
        <v>44</v>
      </c>
      <c r="F30" s="6">
        <v>59</v>
      </c>
      <c r="G30" s="6">
        <v>0.42718446601941701</v>
      </c>
    </row>
    <row r="31" spans="1:7" x14ac:dyDescent="0.25">
      <c r="A31" s="6">
        <v>30</v>
      </c>
      <c r="B31" s="6" t="s">
        <v>1938</v>
      </c>
      <c r="C31" s="6" t="s">
        <v>2552</v>
      </c>
      <c r="D31" s="6">
        <v>69</v>
      </c>
      <c r="E31" s="6">
        <v>24</v>
      </c>
      <c r="F31" s="6">
        <v>45</v>
      </c>
      <c r="G31" s="6">
        <v>0.34782608695652201</v>
      </c>
    </row>
    <row r="32" spans="1:7" x14ac:dyDescent="0.25">
      <c r="A32" s="6">
        <v>31</v>
      </c>
      <c r="B32" s="6" t="s">
        <v>1756</v>
      </c>
      <c r="C32" s="6" t="s">
        <v>2553</v>
      </c>
      <c r="D32" s="6">
        <v>113</v>
      </c>
      <c r="E32" s="6">
        <v>58</v>
      </c>
      <c r="F32" s="6">
        <v>55</v>
      </c>
      <c r="G32" s="6">
        <v>0.51327433628318597</v>
      </c>
    </row>
    <row r="33" spans="1:7" x14ac:dyDescent="0.25">
      <c r="A33" s="6">
        <v>32</v>
      </c>
      <c r="B33" s="6" t="s">
        <v>1799</v>
      </c>
      <c r="C33" s="6" t="s">
        <v>2554</v>
      </c>
      <c r="D33" s="6">
        <v>141</v>
      </c>
      <c r="E33" s="6">
        <v>62</v>
      </c>
      <c r="F33" s="6">
        <v>79</v>
      </c>
      <c r="G33" s="6">
        <v>0.439716312056738</v>
      </c>
    </row>
    <row r="34" spans="1:7" x14ac:dyDescent="0.25">
      <c r="A34" s="6">
        <v>33</v>
      </c>
      <c r="B34" s="6" t="s">
        <v>1429</v>
      </c>
      <c r="C34" s="6" t="s">
        <v>1150</v>
      </c>
      <c r="D34" s="6">
        <v>439</v>
      </c>
      <c r="E34" s="6">
        <v>198</v>
      </c>
      <c r="F34" s="6">
        <v>241</v>
      </c>
      <c r="G34" s="6">
        <v>0.45102505694760803</v>
      </c>
    </row>
    <row r="35" spans="1:7" x14ac:dyDescent="0.25">
      <c r="A35" s="6">
        <v>34</v>
      </c>
      <c r="B35" s="6" t="s">
        <v>1496</v>
      </c>
      <c r="C35" s="6" t="s">
        <v>2555</v>
      </c>
      <c r="D35" s="6">
        <v>244</v>
      </c>
      <c r="E35" s="6">
        <v>115</v>
      </c>
      <c r="F35" s="6">
        <v>129</v>
      </c>
      <c r="G35" s="6">
        <v>0.47131147540983598</v>
      </c>
    </row>
    <row r="36" spans="1:7" x14ac:dyDescent="0.25">
      <c r="A36" s="6">
        <v>35</v>
      </c>
      <c r="B36" s="6" t="s">
        <v>2002</v>
      </c>
      <c r="C36" s="6" t="s">
        <v>1150</v>
      </c>
      <c r="D36" s="6">
        <v>530</v>
      </c>
      <c r="E36" s="6">
        <v>213</v>
      </c>
      <c r="F36" s="6">
        <v>317</v>
      </c>
      <c r="G36" s="6">
        <v>0.40188679245282999</v>
      </c>
    </row>
    <row r="37" spans="1:7" x14ac:dyDescent="0.25">
      <c r="A37" s="6">
        <v>36</v>
      </c>
      <c r="B37" s="6" t="s">
        <v>1381</v>
      </c>
      <c r="C37" s="6" t="s">
        <v>1150</v>
      </c>
      <c r="D37" s="6">
        <v>578</v>
      </c>
      <c r="E37" s="6">
        <v>260</v>
      </c>
      <c r="F37" s="6">
        <v>318</v>
      </c>
      <c r="G37" s="6">
        <v>0.449826989619377</v>
      </c>
    </row>
    <row r="38" spans="1:7" x14ac:dyDescent="0.25">
      <c r="A38" s="6">
        <v>37</v>
      </c>
      <c r="B38" s="6" t="s">
        <v>2160</v>
      </c>
      <c r="C38" s="6" t="s">
        <v>1150</v>
      </c>
      <c r="D38" s="6">
        <v>359</v>
      </c>
      <c r="E38" s="6">
        <v>132</v>
      </c>
      <c r="F38" s="6">
        <v>227</v>
      </c>
      <c r="G38" s="6">
        <v>0.36768802228412301</v>
      </c>
    </row>
    <row r="39" spans="1:7" x14ac:dyDescent="0.25">
      <c r="A39" s="6">
        <v>38</v>
      </c>
      <c r="B39" s="6" t="s">
        <v>1450</v>
      </c>
      <c r="C39" s="6" t="s">
        <v>1150</v>
      </c>
      <c r="D39" s="6">
        <v>665</v>
      </c>
      <c r="E39" s="6">
        <v>343</v>
      </c>
      <c r="F39" s="6">
        <v>322</v>
      </c>
      <c r="G39" s="6">
        <v>0.51578947368421102</v>
      </c>
    </row>
    <row r="40" spans="1:7" x14ac:dyDescent="0.25">
      <c r="A40" s="6">
        <v>39</v>
      </c>
      <c r="B40" s="6" t="s">
        <v>2277</v>
      </c>
      <c r="C40" s="6" t="s">
        <v>2556</v>
      </c>
      <c r="D40" s="6">
        <v>116</v>
      </c>
      <c r="E40" s="6">
        <v>42</v>
      </c>
      <c r="F40" s="6">
        <v>74</v>
      </c>
      <c r="G40" s="6">
        <v>0.36206896551724099</v>
      </c>
    </row>
    <row r="41" spans="1:7" x14ac:dyDescent="0.25">
      <c r="A41" s="6">
        <v>40</v>
      </c>
      <c r="B41" s="6" t="s">
        <v>2425</v>
      </c>
      <c r="C41" s="6" t="s">
        <v>2557</v>
      </c>
      <c r="D41" s="6">
        <v>137</v>
      </c>
      <c r="E41" s="6">
        <v>44</v>
      </c>
      <c r="F41" s="6">
        <v>93</v>
      </c>
      <c r="G41" s="6">
        <v>0.321167883211679</v>
      </c>
    </row>
    <row r="42" spans="1:7" x14ac:dyDescent="0.25">
      <c r="A42" s="6">
        <v>41</v>
      </c>
      <c r="B42" s="6" t="s">
        <v>1373</v>
      </c>
      <c r="C42" s="6" t="s">
        <v>2547</v>
      </c>
      <c r="D42" s="6">
        <v>254</v>
      </c>
      <c r="E42" s="6">
        <v>83</v>
      </c>
      <c r="F42" s="6">
        <v>171</v>
      </c>
      <c r="G42" s="6">
        <v>0.32677165354330701</v>
      </c>
    </row>
    <row r="43" spans="1:7" x14ac:dyDescent="0.25">
      <c r="A43" s="6">
        <v>42</v>
      </c>
      <c r="B43" s="6" t="s">
        <v>2013</v>
      </c>
      <c r="C43" s="6" t="s">
        <v>2555</v>
      </c>
      <c r="D43" s="6">
        <v>244</v>
      </c>
      <c r="E43" s="6">
        <v>109</v>
      </c>
      <c r="F43" s="6">
        <v>135</v>
      </c>
      <c r="G43" s="6">
        <v>0.44672131147541</v>
      </c>
    </row>
    <row r="44" spans="1:7" x14ac:dyDescent="0.25">
      <c r="A44" s="6">
        <v>43</v>
      </c>
      <c r="B44" s="6" t="s">
        <v>1767</v>
      </c>
      <c r="C44" s="6" t="s">
        <v>2558</v>
      </c>
      <c r="D44" s="6">
        <v>205</v>
      </c>
      <c r="E44" s="6">
        <v>80</v>
      </c>
      <c r="F44" s="6">
        <v>125</v>
      </c>
      <c r="G44" s="6">
        <v>0.39024390243902402</v>
      </c>
    </row>
    <row r="45" spans="1:7" x14ac:dyDescent="0.25">
      <c r="A45" s="6">
        <v>44</v>
      </c>
      <c r="B45" s="6" t="s">
        <v>1631</v>
      </c>
      <c r="C45" s="6" t="s">
        <v>2559</v>
      </c>
      <c r="D45" s="6">
        <v>192</v>
      </c>
      <c r="E45" s="6">
        <v>86</v>
      </c>
      <c r="F45" s="6">
        <v>106</v>
      </c>
      <c r="G45" s="6">
        <v>0.44791666666666702</v>
      </c>
    </row>
    <row r="46" spans="1:7" x14ac:dyDescent="0.25">
      <c r="A46" s="6">
        <v>45</v>
      </c>
      <c r="B46" s="6" t="s">
        <v>1882</v>
      </c>
      <c r="C46" s="6" t="s">
        <v>1150</v>
      </c>
      <c r="D46" s="6">
        <v>279</v>
      </c>
      <c r="E46" s="6">
        <v>108</v>
      </c>
      <c r="F46" s="6">
        <v>171</v>
      </c>
      <c r="G46" s="6">
        <v>0.38709677419354799</v>
      </c>
    </row>
    <row r="47" spans="1:7" x14ac:dyDescent="0.25">
      <c r="A47" s="6">
        <v>46</v>
      </c>
      <c r="B47" s="6" t="s">
        <v>1817</v>
      </c>
      <c r="C47" s="6" t="s">
        <v>1150</v>
      </c>
      <c r="D47" s="6">
        <v>516</v>
      </c>
      <c r="E47" s="6">
        <v>193</v>
      </c>
      <c r="F47" s="6">
        <v>323</v>
      </c>
      <c r="G47" s="6">
        <v>0.37403100775193798</v>
      </c>
    </row>
    <row r="48" spans="1:7" x14ac:dyDescent="0.25">
      <c r="A48" s="6">
        <v>47</v>
      </c>
      <c r="B48" s="6" t="s">
        <v>2424</v>
      </c>
      <c r="C48" s="6" t="s">
        <v>1150</v>
      </c>
      <c r="D48" s="6">
        <v>385</v>
      </c>
      <c r="E48" s="6">
        <v>153</v>
      </c>
      <c r="F48" s="6">
        <v>232</v>
      </c>
      <c r="G48" s="6">
        <v>0.39740259740259698</v>
      </c>
    </row>
    <row r="49" spans="1:7" x14ac:dyDescent="0.25">
      <c r="A49" s="6">
        <v>48</v>
      </c>
      <c r="B49" s="6" t="s">
        <v>1682</v>
      </c>
      <c r="C49" s="6" t="s">
        <v>1150</v>
      </c>
      <c r="D49" s="6">
        <v>568</v>
      </c>
      <c r="E49" s="6">
        <v>160</v>
      </c>
      <c r="F49" s="6">
        <v>408</v>
      </c>
      <c r="G49" s="6">
        <v>0.28169014084506999</v>
      </c>
    </row>
    <row r="50" spans="1:7" x14ac:dyDescent="0.25">
      <c r="A50" s="6">
        <v>49</v>
      </c>
      <c r="B50" s="6" t="s">
        <v>1406</v>
      </c>
      <c r="C50" s="6" t="s">
        <v>2560</v>
      </c>
      <c r="D50" s="6">
        <v>235</v>
      </c>
      <c r="E50" s="6">
        <v>79</v>
      </c>
      <c r="F50" s="6">
        <v>156</v>
      </c>
      <c r="G50" s="6">
        <v>0.33617021276595699</v>
      </c>
    </row>
    <row r="51" spans="1:7" x14ac:dyDescent="0.25">
      <c r="A51" s="6">
        <v>50</v>
      </c>
      <c r="B51" s="6" t="s">
        <v>2263</v>
      </c>
      <c r="C51" s="6" t="s">
        <v>2561</v>
      </c>
      <c r="D51" s="6">
        <v>112</v>
      </c>
      <c r="E51" s="6">
        <v>64</v>
      </c>
      <c r="F51" s="6">
        <v>48</v>
      </c>
      <c r="G51" s="6">
        <v>0.57142857142857095</v>
      </c>
    </row>
    <row r="52" spans="1:7" x14ac:dyDescent="0.25">
      <c r="A52" s="6">
        <v>51</v>
      </c>
      <c r="B52" s="6" t="s">
        <v>1427</v>
      </c>
      <c r="C52" s="6" t="s">
        <v>1150</v>
      </c>
      <c r="D52" s="6">
        <v>550</v>
      </c>
      <c r="E52" s="6">
        <v>235</v>
      </c>
      <c r="F52" s="6">
        <v>315</v>
      </c>
      <c r="G52" s="6">
        <v>0.42727272727272703</v>
      </c>
    </row>
    <row r="53" spans="1:7" x14ac:dyDescent="0.25">
      <c r="A53" s="6">
        <v>52</v>
      </c>
      <c r="B53" s="6" t="s">
        <v>1302</v>
      </c>
      <c r="C53" s="6" t="s">
        <v>1150</v>
      </c>
      <c r="D53" s="6">
        <v>307</v>
      </c>
      <c r="E53" s="6">
        <v>136</v>
      </c>
      <c r="F53" s="6">
        <v>171</v>
      </c>
      <c r="G53" s="6">
        <v>0.44299674267101002</v>
      </c>
    </row>
    <row r="54" spans="1:7" x14ac:dyDescent="0.25">
      <c r="A54" s="6">
        <v>53</v>
      </c>
      <c r="B54" s="6" t="s">
        <v>2077</v>
      </c>
      <c r="C54" s="6" t="s">
        <v>1150</v>
      </c>
      <c r="D54" s="6">
        <v>568</v>
      </c>
      <c r="E54" s="6">
        <v>158</v>
      </c>
      <c r="F54" s="6">
        <v>410</v>
      </c>
      <c r="G54" s="6">
        <v>0.278169014084507</v>
      </c>
    </row>
    <row r="55" spans="1:7" x14ac:dyDescent="0.25">
      <c r="A55" s="6">
        <v>54</v>
      </c>
      <c r="B55" s="6" t="s">
        <v>1858</v>
      </c>
      <c r="C55" s="6" t="s">
        <v>2562</v>
      </c>
      <c r="D55" s="6">
        <v>211</v>
      </c>
      <c r="E55" s="6">
        <v>97</v>
      </c>
      <c r="F55" s="6">
        <v>114</v>
      </c>
      <c r="G55" s="6">
        <v>0.45971563981042701</v>
      </c>
    </row>
    <row r="56" spans="1:7" x14ac:dyDescent="0.25">
      <c r="A56" s="6">
        <v>55</v>
      </c>
      <c r="B56" s="6" t="s">
        <v>1759</v>
      </c>
      <c r="C56" s="6" t="s">
        <v>1150</v>
      </c>
      <c r="D56" s="6">
        <v>400</v>
      </c>
      <c r="E56" s="6">
        <v>144</v>
      </c>
      <c r="F56" s="6">
        <v>256</v>
      </c>
      <c r="G56" s="6">
        <v>0.36</v>
      </c>
    </row>
    <row r="57" spans="1:7" x14ac:dyDescent="0.25">
      <c r="A57" s="6">
        <v>56</v>
      </c>
      <c r="B57" s="6" t="s">
        <v>1784</v>
      </c>
      <c r="C57" s="6" t="s">
        <v>1150</v>
      </c>
      <c r="D57" s="6">
        <v>568</v>
      </c>
      <c r="E57" s="6">
        <v>165</v>
      </c>
      <c r="F57" s="6">
        <v>403</v>
      </c>
      <c r="G57" s="6">
        <v>0.29049295774647899</v>
      </c>
    </row>
    <row r="58" spans="1:7" x14ac:dyDescent="0.25">
      <c r="A58" s="6">
        <v>57</v>
      </c>
      <c r="B58" s="6" t="s">
        <v>1888</v>
      </c>
      <c r="C58" s="6" t="s">
        <v>2563</v>
      </c>
      <c r="D58" s="6">
        <v>198</v>
      </c>
      <c r="E58" s="6">
        <v>77</v>
      </c>
      <c r="F58" s="6">
        <v>121</v>
      </c>
      <c r="G58" s="6">
        <v>0.38888888888888901</v>
      </c>
    </row>
    <row r="59" spans="1:7" x14ac:dyDescent="0.25">
      <c r="A59" s="6">
        <v>58</v>
      </c>
      <c r="B59" s="6" t="s">
        <v>1786</v>
      </c>
      <c r="C59" s="6" t="s">
        <v>1150</v>
      </c>
      <c r="D59" s="6">
        <v>363</v>
      </c>
      <c r="E59" s="6">
        <v>147</v>
      </c>
      <c r="F59" s="6">
        <v>216</v>
      </c>
      <c r="G59" s="6">
        <v>0.40495867768595001</v>
      </c>
    </row>
    <row r="60" spans="1:7" x14ac:dyDescent="0.25">
      <c r="A60" s="6">
        <v>59</v>
      </c>
      <c r="B60" s="6" t="s">
        <v>1672</v>
      </c>
      <c r="C60" s="6" t="s">
        <v>2551</v>
      </c>
      <c r="D60" s="6">
        <v>103</v>
      </c>
      <c r="E60" s="6">
        <v>55</v>
      </c>
      <c r="F60" s="6">
        <v>48</v>
      </c>
      <c r="G60" s="6">
        <v>0.53398058252427205</v>
      </c>
    </row>
    <row r="61" spans="1:7" x14ac:dyDescent="0.25">
      <c r="A61" s="6">
        <v>60</v>
      </c>
      <c r="B61" s="6" t="s">
        <v>1517</v>
      </c>
      <c r="C61" s="6" t="s">
        <v>2564</v>
      </c>
      <c r="D61" s="6">
        <v>131</v>
      </c>
      <c r="E61" s="6">
        <v>55</v>
      </c>
      <c r="F61" s="6">
        <v>76</v>
      </c>
      <c r="G61" s="6">
        <v>0.41984732824427501</v>
      </c>
    </row>
    <row r="62" spans="1:7" x14ac:dyDescent="0.25">
      <c r="A62" s="6">
        <v>61</v>
      </c>
      <c r="B62" s="6" t="s">
        <v>1429</v>
      </c>
      <c r="C62" s="6" t="s">
        <v>1150</v>
      </c>
      <c r="D62" s="6">
        <v>439</v>
      </c>
      <c r="E62" s="6">
        <v>197</v>
      </c>
      <c r="F62" s="6">
        <v>242</v>
      </c>
      <c r="G62" s="6">
        <v>0.44874715261958997</v>
      </c>
    </row>
    <row r="63" spans="1:7" x14ac:dyDescent="0.25">
      <c r="A63" s="6">
        <v>62</v>
      </c>
      <c r="B63" s="6" t="s">
        <v>1823</v>
      </c>
      <c r="C63" s="6" t="s">
        <v>1150</v>
      </c>
      <c r="D63" s="6">
        <v>286</v>
      </c>
      <c r="E63" s="6">
        <v>123</v>
      </c>
      <c r="F63" s="6">
        <v>163</v>
      </c>
      <c r="G63" s="6">
        <v>0.43006993006993</v>
      </c>
    </row>
    <row r="64" spans="1:7" x14ac:dyDescent="0.25">
      <c r="A64" s="6">
        <v>63</v>
      </c>
      <c r="B64" s="6" t="s">
        <v>1318</v>
      </c>
      <c r="C64" s="6" t="s">
        <v>1150</v>
      </c>
      <c r="D64" s="6">
        <v>575</v>
      </c>
      <c r="E64" s="6">
        <v>210</v>
      </c>
      <c r="F64" s="6">
        <v>365</v>
      </c>
      <c r="G64" s="6">
        <v>0.36521739130434799</v>
      </c>
    </row>
    <row r="65" spans="1:7" x14ac:dyDescent="0.25">
      <c r="A65" s="6">
        <v>64</v>
      </c>
      <c r="B65" s="6" t="s">
        <v>2432</v>
      </c>
      <c r="C65" s="6" t="s">
        <v>2565</v>
      </c>
      <c r="D65" s="6">
        <v>101</v>
      </c>
      <c r="E65" s="6">
        <v>26</v>
      </c>
      <c r="F65" s="6">
        <v>75</v>
      </c>
      <c r="G65" s="6">
        <v>0.25742574257425699</v>
      </c>
    </row>
    <row r="66" spans="1:7" x14ac:dyDescent="0.25">
      <c r="A66" s="6">
        <v>65</v>
      </c>
      <c r="B66" s="6" t="s">
        <v>1931</v>
      </c>
      <c r="C66" s="6" t="s">
        <v>1150</v>
      </c>
      <c r="D66" s="6">
        <v>310</v>
      </c>
      <c r="E66" s="6">
        <v>134</v>
      </c>
      <c r="F66" s="6">
        <v>176</v>
      </c>
      <c r="G66" s="6">
        <v>0.43225806451612903</v>
      </c>
    </row>
    <row r="67" spans="1:7" x14ac:dyDescent="0.25">
      <c r="A67" s="6">
        <v>66</v>
      </c>
      <c r="B67" s="6" t="s">
        <v>1367</v>
      </c>
      <c r="C67" s="6" t="s">
        <v>2566</v>
      </c>
      <c r="D67" s="6">
        <v>94</v>
      </c>
      <c r="E67" s="6">
        <v>31</v>
      </c>
      <c r="F67" s="6">
        <v>63</v>
      </c>
      <c r="G67" s="6">
        <v>0.329787234042553</v>
      </c>
    </row>
    <row r="68" spans="1:7" x14ac:dyDescent="0.25">
      <c r="A68" s="6">
        <v>67</v>
      </c>
      <c r="B68" s="6" t="s">
        <v>1909</v>
      </c>
      <c r="C68" s="6" t="s">
        <v>2567</v>
      </c>
      <c r="D68" s="6">
        <v>239</v>
      </c>
      <c r="E68" s="6">
        <v>85</v>
      </c>
      <c r="F68" s="6">
        <v>154</v>
      </c>
      <c r="G68" s="6">
        <v>0.35564853556485398</v>
      </c>
    </row>
    <row r="69" spans="1:7" x14ac:dyDescent="0.25">
      <c r="A69" s="6">
        <v>68</v>
      </c>
      <c r="B69" s="6" t="s">
        <v>2313</v>
      </c>
      <c r="C69" s="6" t="s">
        <v>1150</v>
      </c>
      <c r="D69" s="6">
        <v>821</v>
      </c>
      <c r="E69" s="6">
        <v>335</v>
      </c>
      <c r="F69" s="6">
        <v>486</v>
      </c>
      <c r="G69" s="6">
        <v>0.40803897685749102</v>
      </c>
    </row>
    <row r="70" spans="1:7" x14ac:dyDescent="0.25">
      <c r="A70" s="6">
        <v>69</v>
      </c>
      <c r="B70" s="6" t="s">
        <v>1429</v>
      </c>
      <c r="C70" s="6" t="s">
        <v>1150</v>
      </c>
      <c r="D70" s="6">
        <v>439</v>
      </c>
      <c r="E70" s="6">
        <v>197</v>
      </c>
      <c r="F70" s="6">
        <v>242</v>
      </c>
      <c r="G70" s="6">
        <v>0.44874715261958997</v>
      </c>
    </row>
    <row r="71" spans="1:7" x14ac:dyDescent="0.25">
      <c r="A71" s="6">
        <v>70</v>
      </c>
      <c r="B71" s="6" t="s">
        <v>1416</v>
      </c>
      <c r="C71" s="6" t="s">
        <v>2555</v>
      </c>
      <c r="D71" s="6">
        <v>244</v>
      </c>
      <c r="E71" s="6">
        <v>116</v>
      </c>
      <c r="F71" s="6">
        <v>128</v>
      </c>
      <c r="G71" s="6">
        <v>0.47540983606557402</v>
      </c>
    </row>
    <row r="72" spans="1:7" x14ac:dyDescent="0.25">
      <c r="A72" s="6">
        <v>71</v>
      </c>
      <c r="B72" s="6" t="s">
        <v>1292</v>
      </c>
      <c r="C72" s="6" t="s">
        <v>1150</v>
      </c>
      <c r="D72" s="6">
        <v>854</v>
      </c>
      <c r="E72" s="6">
        <v>329</v>
      </c>
      <c r="F72" s="6">
        <v>525</v>
      </c>
      <c r="G72" s="6">
        <v>0.38524590163934402</v>
      </c>
    </row>
    <row r="73" spans="1:7" x14ac:dyDescent="0.25">
      <c r="A73" s="6">
        <v>72</v>
      </c>
      <c r="B73" s="6" t="s">
        <v>1825</v>
      </c>
      <c r="C73" s="6" t="s">
        <v>2568</v>
      </c>
      <c r="D73" s="6">
        <v>158</v>
      </c>
      <c r="E73" s="6">
        <v>73</v>
      </c>
      <c r="F73" s="6">
        <v>85</v>
      </c>
      <c r="G73" s="6">
        <v>0.462025316455696</v>
      </c>
    </row>
    <row r="74" spans="1:7" x14ac:dyDescent="0.25">
      <c r="A74" s="6">
        <v>73</v>
      </c>
      <c r="B74" s="6" t="s">
        <v>2148</v>
      </c>
      <c r="C74" s="6" t="s">
        <v>2560</v>
      </c>
      <c r="D74" s="6">
        <v>235</v>
      </c>
      <c r="E74" s="6">
        <v>79</v>
      </c>
      <c r="F74" s="6">
        <v>156</v>
      </c>
      <c r="G74" s="6">
        <v>0.33617021276595699</v>
      </c>
    </row>
    <row r="75" spans="1:7" x14ac:dyDescent="0.25">
      <c r="A75" s="6">
        <v>74</v>
      </c>
      <c r="B75" s="6" t="s">
        <v>1781</v>
      </c>
      <c r="C75" s="6" t="s">
        <v>2562</v>
      </c>
      <c r="D75" s="6">
        <v>211</v>
      </c>
      <c r="E75" s="6">
        <v>68</v>
      </c>
      <c r="F75" s="6">
        <v>143</v>
      </c>
      <c r="G75" s="6">
        <v>0.32227488151658801</v>
      </c>
    </row>
    <row r="76" spans="1:7" x14ac:dyDescent="0.25">
      <c r="A76" s="6">
        <v>75</v>
      </c>
      <c r="B76" s="6" t="s">
        <v>1562</v>
      </c>
      <c r="C76" s="6" t="s">
        <v>1150</v>
      </c>
      <c r="D76" s="6">
        <v>406</v>
      </c>
      <c r="E76" s="6">
        <v>142</v>
      </c>
      <c r="F76" s="6">
        <v>264</v>
      </c>
      <c r="G76" s="6">
        <v>0.34975369458128103</v>
      </c>
    </row>
    <row r="77" spans="1:7" x14ac:dyDescent="0.25">
      <c r="A77" s="6">
        <v>76</v>
      </c>
      <c r="B77" s="6" t="s">
        <v>1670</v>
      </c>
      <c r="C77" s="6" t="s">
        <v>2566</v>
      </c>
      <c r="D77" s="6">
        <v>94</v>
      </c>
      <c r="E77" s="6">
        <v>25</v>
      </c>
      <c r="F77" s="6">
        <v>69</v>
      </c>
      <c r="G77" s="6">
        <v>0.26595744680851102</v>
      </c>
    </row>
    <row r="78" spans="1:7" x14ac:dyDescent="0.25">
      <c r="A78" s="6">
        <v>77</v>
      </c>
      <c r="B78" s="6" t="s">
        <v>1895</v>
      </c>
      <c r="C78" s="6" t="s">
        <v>1150</v>
      </c>
      <c r="D78" s="6">
        <v>382</v>
      </c>
      <c r="E78" s="6">
        <v>180</v>
      </c>
      <c r="F78" s="6">
        <v>202</v>
      </c>
      <c r="G78" s="6">
        <v>0.471204188481675</v>
      </c>
    </row>
    <row r="79" spans="1:7" x14ac:dyDescent="0.25">
      <c r="A79" s="6">
        <v>78</v>
      </c>
      <c r="B79" s="6" t="s">
        <v>2120</v>
      </c>
      <c r="C79" s="6" t="s">
        <v>2544</v>
      </c>
      <c r="D79" s="6">
        <v>136</v>
      </c>
      <c r="E79" s="6">
        <v>53</v>
      </c>
      <c r="F79" s="6">
        <v>83</v>
      </c>
      <c r="G79" s="6">
        <v>0.38970588235294101</v>
      </c>
    </row>
    <row r="80" spans="1:7" x14ac:dyDescent="0.25">
      <c r="A80" s="6">
        <v>79</v>
      </c>
      <c r="B80" s="6" t="s">
        <v>1358</v>
      </c>
      <c r="C80" s="6" t="s">
        <v>2569</v>
      </c>
      <c r="D80" s="6">
        <v>165</v>
      </c>
      <c r="E80" s="6">
        <v>72</v>
      </c>
      <c r="F80" s="6">
        <v>93</v>
      </c>
      <c r="G80" s="6">
        <v>0.43636363636363601</v>
      </c>
    </row>
    <row r="81" spans="1:7" x14ac:dyDescent="0.25">
      <c r="A81" s="6">
        <v>80</v>
      </c>
      <c r="B81" s="6" t="s">
        <v>1622</v>
      </c>
      <c r="C81" s="6" t="s">
        <v>2570</v>
      </c>
      <c r="D81" s="6">
        <v>249</v>
      </c>
      <c r="E81" s="6">
        <v>98</v>
      </c>
      <c r="F81" s="6">
        <v>151</v>
      </c>
      <c r="G81" s="6">
        <v>0.39357429718875497</v>
      </c>
    </row>
    <row r="82" spans="1:7" x14ac:dyDescent="0.25">
      <c r="A82" s="6">
        <v>81</v>
      </c>
      <c r="B82" s="6" t="s">
        <v>1779</v>
      </c>
      <c r="C82" s="6" t="s">
        <v>2555</v>
      </c>
      <c r="D82" s="6">
        <v>244</v>
      </c>
      <c r="E82" s="6">
        <v>108</v>
      </c>
      <c r="F82" s="6">
        <v>136</v>
      </c>
      <c r="G82" s="6">
        <v>0.44262295081967201</v>
      </c>
    </row>
    <row r="83" spans="1:7" x14ac:dyDescent="0.25">
      <c r="A83" s="6">
        <v>82</v>
      </c>
      <c r="B83" s="6" t="s">
        <v>1468</v>
      </c>
      <c r="C83" s="6" t="s">
        <v>1150</v>
      </c>
      <c r="D83" s="6">
        <v>562</v>
      </c>
      <c r="E83" s="6">
        <v>234</v>
      </c>
      <c r="F83" s="6">
        <v>328</v>
      </c>
      <c r="G83" s="6">
        <v>0.41637010676156599</v>
      </c>
    </row>
    <row r="84" spans="1:7" x14ac:dyDescent="0.25">
      <c r="A84" s="6">
        <v>83</v>
      </c>
      <c r="B84" s="6" t="s">
        <v>1887</v>
      </c>
      <c r="C84" s="6" t="s">
        <v>1150</v>
      </c>
      <c r="D84" s="6">
        <v>431</v>
      </c>
      <c r="E84" s="6">
        <v>190</v>
      </c>
      <c r="F84" s="6">
        <v>241</v>
      </c>
      <c r="G84" s="6">
        <v>0.44083526682134599</v>
      </c>
    </row>
    <row r="85" spans="1:7" x14ac:dyDescent="0.25">
      <c r="A85" s="6">
        <v>84</v>
      </c>
      <c r="B85" s="6" t="s">
        <v>2517</v>
      </c>
      <c r="C85" s="6" t="s">
        <v>2571</v>
      </c>
      <c r="D85" s="6">
        <v>203</v>
      </c>
      <c r="E85" s="6">
        <v>67</v>
      </c>
      <c r="F85" s="6">
        <v>136</v>
      </c>
      <c r="G85" s="6">
        <v>0.33004926108374399</v>
      </c>
    </row>
    <row r="86" spans="1:7" x14ac:dyDescent="0.25">
      <c r="A86" s="6">
        <v>85</v>
      </c>
      <c r="B86" s="6" t="s">
        <v>1912</v>
      </c>
      <c r="C86" s="6" t="s">
        <v>2572</v>
      </c>
      <c r="D86" s="6">
        <v>119</v>
      </c>
      <c r="E86" s="6">
        <v>29</v>
      </c>
      <c r="F86" s="6">
        <v>90</v>
      </c>
      <c r="G86" s="6">
        <v>0.24369747899159699</v>
      </c>
    </row>
    <row r="87" spans="1:7" x14ac:dyDescent="0.25">
      <c r="A87" s="6">
        <v>86</v>
      </c>
      <c r="B87" s="6" t="s">
        <v>1852</v>
      </c>
      <c r="C87" s="6" t="s">
        <v>1150</v>
      </c>
      <c r="D87" s="6">
        <v>373</v>
      </c>
      <c r="E87" s="6">
        <v>156</v>
      </c>
      <c r="F87" s="6">
        <v>217</v>
      </c>
      <c r="G87" s="6">
        <v>0.41823056300268102</v>
      </c>
    </row>
    <row r="88" spans="1:7" x14ac:dyDescent="0.25">
      <c r="A88" s="6">
        <v>87</v>
      </c>
      <c r="B88" s="6" t="s">
        <v>2069</v>
      </c>
      <c r="C88" s="6" t="s">
        <v>1150</v>
      </c>
      <c r="D88" s="6">
        <v>278</v>
      </c>
      <c r="E88" s="6">
        <v>129</v>
      </c>
      <c r="F88" s="6">
        <v>149</v>
      </c>
      <c r="G88" s="6">
        <v>0.46402877697841699</v>
      </c>
    </row>
    <row r="89" spans="1:7" x14ac:dyDescent="0.25">
      <c r="A89" s="6">
        <v>88</v>
      </c>
      <c r="B89" s="6" t="s">
        <v>1490</v>
      </c>
      <c r="C89" s="6" t="s">
        <v>2573</v>
      </c>
      <c r="D89" s="6">
        <v>124</v>
      </c>
      <c r="E89" s="6">
        <v>48</v>
      </c>
      <c r="F89" s="6">
        <v>76</v>
      </c>
      <c r="G89" s="6">
        <v>0.38709677419354799</v>
      </c>
    </row>
    <row r="90" spans="1:7" x14ac:dyDescent="0.25">
      <c r="A90" s="6">
        <v>89</v>
      </c>
      <c r="B90" s="6" t="s">
        <v>1516</v>
      </c>
      <c r="C90" s="6" t="s">
        <v>2548</v>
      </c>
      <c r="D90" s="6">
        <v>177</v>
      </c>
      <c r="E90" s="6">
        <v>86</v>
      </c>
      <c r="F90" s="6">
        <v>91</v>
      </c>
      <c r="G90" s="6">
        <v>0.48587570621468901</v>
      </c>
    </row>
    <row r="91" spans="1:7" x14ac:dyDescent="0.25">
      <c r="A91" s="6">
        <v>90</v>
      </c>
      <c r="B91" s="6" t="s">
        <v>1575</v>
      </c>
      <c r="C91" s="6" t="s">
        <v>1150</v>
      </c>
      <c r="D91" s="6">
        <v>302</v>
      </c>
      <c r="E91" s="6">
        <v>123</v>
      </c>
      <c r="F91" s="6">
        <v>179</v>
      </c>
      <c r="G91" s="6">
        <v>0.407284768211921</v>
      </c>
    </row>
    <row r="92" spans="1:7" x14ac:dyDescent="0.25">
      <c r="A92" s="6">
        <v>91</v>
      </c>
      <c r="B92" s="6" t="s">
        <v>2380</v>
      </c>
      <c r="C92" s="6" t="s">
        <v>2574</v>
      </c>
      <c r="D92" s="6">
        <v>219</v>
      </c>
      <c r="E92" s="6">
        <v>104</v>
      </c>
      <c r="F92" s="6">
        <v>115</v>
      </c>
      <c r="G92" s="6">
        <v>0.47488584474885798</v>
      </c>
    </row>
    <row r="93" spans="1:7" x14ac:dyDescent="0.25">
      <c r="A93" s="6">
        <v>92</v>
      </c>
      <c r="B93" s="6" t="s">
        <v>1429</v>
      </c>
      <c r="C93" s="6" t="s">
        <v>1150</v>
      </c>
      <c r="D93" s="6">
        <v>439</v>
      </c>
      <c r="E93" s="6">
        <v>198</v>
      </c>
      <c r="F93" s="6">
        <v>241</v>
      </c>
      <c r="G93" s="6">
        <v>0.45102505694760803</v>
      </c>
    </row>
    <row r="94" spans="1:7" x14ac:dyDescent="0.25">
      <c r="A94" s="6">
        <v>93</v>
      </c>
      <c r="B94" s="6" t="s">
        <v>2257</v>
      </c>
      <c r="C94" s="6" t="s">
        <v>2575</v>
      </c>
      <c r="D94" s="6">
        <v>37</v>
      </c>
      <c r="E94" s="6">
        <v>24</v>
      </c>
      <c r="F94" s="6">
        <v>13</v>
      </c>
      <c r="G94" s="6">
        <v>0.64864864864864902</v>
      </c>
    </row>
    <row r="95" spans="1:7" x14ac:dyDescent="0.25">
      <c r="A95" s="6">
        <v>94</v>
      </c>
      <c r="B95" s="6" t="s">
        <v>2176</v>
      </c>
      <c r="C95" s="6" t="s">
        <v>1150</v>
      </c>
      <c r="D95" s="6">
        <v>261</v>
      </c>
      <c r="E95" s="6">
        <v>85</v>
      </c>
      <c r="F95" s="6">
        <v>176</v>
      </c>
      <c r="G95" s="6">
        <v>0.32567049808429099</v>
      </c>
    </row>
    <row r="96" spans="1:7" x14ac:dyDescent="0.25">
      <c r="A96" s="6">
        <v>95</v>
      </c>
      <c r="B96" s="6" t="s">
        <v>2419</v>
      </c>
      <c r="C96" s="6" t="s">
        <v>2576</v>
      </c>
      <c r="D96" s="6">
        <v>67</v>
      </c>
      <c r="E96" s="6">
        <v>35</v>
      </c>
      <c r="F96" s="6">
        <v>32</v>
      </c>
      <c r="G96" s="6">
        <v>0.52238805970149205</v>
      </c>
    </row>
    <row r="97" spans="1:7" x14ac:dyDescent="0.25">
      <c r="A97" s="6">
        <v>96</v>
      </c>
      <c r="B97" s="6" t="s">
        <v>2210</v>
      </c>
      <c r="C97" s="6" t="s">
        <v>2577</v>
      </c>
      <c r="D97" s="6">
        <v>252</v>
      </c>
      <c r="E97" s="6">
        <v>106</v>
      </c>
      <c r="F97" s="6">
        <v>146</v>
      </c>
      <c r="G97" s="6">
        <v>0.42063492063492097</v>
      </c>
    </row>
    <row r="98" spans="1:7" x14ac:dyDescent="0.25">
      <c r="A98" s="6">
        <v>97</v>
      </c>
      <c r="B98" s="6" t="s">
        <v>1438</v>
      </c>
      <c r="C98" s="6" t="s">
        <v>1150</v>
      </c>
      <c r="D98" s="6">
        <v>568</v>
      </c>
      <c r="E98" s="6">
        <v>155</v>
      </c>
      <c r="F98" s="6">
        <v>413</v>
      </c>
      <c r="G98" s="6">
        <v>0.272887323943662</v>
      </c>
    </row>
    <row r="99" spans="1:7" x14ac:dyDescent="0.25">
      <c r="A99" s="6">
        <v>98</v>
      </c>
      <c r="B99" s="6" t="s">
        <v>1548</v>
      </c>
      <c r="C99" s="6" t="s">
        <v>2578</v>
      </c>
      <c r="D99" s="6">
        <v>128</v>
      </c>
      <c r="E99" s="6">
        <v>50</v>
      </c>
      <c r="F99" s="6">
        <v>78</v>
      </c>
      <c r="G99" s="6">
        <v>0.390625</v>
      </c>
    </row>
    <row r="100" spans="1:7" x14ac:dyDescent="0.25">
      <c r="A100" s="6">
        <v>99</v>
      </c>
      <c r="B100" s="6" t="s">
        <v>2097</v>
      </c>
      <c r="C100" s="6" t="s">
        <v>1150</v>
      </c>
      <c r="D100" s="6">
        <v>386</v>
      </c>
      <c r="E100" s="6">
        <v>103</v>
      </c>
      <c r="F100" s="6">
        <v>283</v>
      </c>
      <c r="G100" s="6">
        <v>0.26683937823834197</v>
      </c>
    </row>
    <row r="101" spans="1:7" x14ac:dyDescent="0.25">
      <c r="A101" s="6">
        <v>100</v>
      </c>
      <c r="B101" s="6" t="s">
        <v>2270</v>
      </c>
      <c r="C101" s="6" t="s">
        <v>2579</v>
      </c>
      <c r="D101" s="6">
        <v>147</v>
      </c>
      <c r="E101" s="6">
        <v>74</v>
      </c>
      <c r="F101" s="6">
        <v>73</v>
      </c>
      <c r="G101" s="6">
        <v>0.50340136054421802</v>
      </c>
    </row>
    <row r="102" spans="1:7" x14ac:dyDescent="0.25">
      <c r="A102" s="6">
        <v>101</v>
      </c>
      <c r="B102" s="6" t="s">
        <v>1868</v>
      </c>
      <c r="C102" s="6" t="s">
        <v>1150</v>
      </c>
      <c r="D102" s="6">
        <v>353</v>
      </c>
      <c r="E102" s="6">
        <v>142</v>
      </c>
      <c r="F102" s="6">
        <v>211</v>
      </c>
      <c r="G102" s="6">
        <v>0.40226628895184102</v>
      </c>
    </row>
    <row r="103" spans="1:7" x14ac:dyDescent="0.25">
      <c r="A103" s="6">
        <v>102</v>
      </c>
      <c r="B103" s="6" t="s">
        <v>1326</v>
      </c>
      <c r="C103" s="6" t="s">
        <v>1150</v>
      </c>
      <c r="D103" s="6">
        <v>301</v>
      </c>
      <c r="E103" s="6">
        <v>133</v>
      </c>
      <c r="F103" s="6">
        <v>168</v>
      </c>
      <c r="G103" s="6">
        <v>0.44186046511627902</v>
      </c>
    </row>
    <row r="104" spans="1:7" x14ac:dyDescent="0.25">
      <c r="A104" s="6">
        <v>103</v>
      </c>
      <c r="B104" s="6" t="s">
        <v>1550</v>
      </c>
      <c r="C104" s="6" t="s">
        <v>1150</v>
      </c>
      <c r="D104" s="6">
        <v>385</v>
      </c>
      <c r="E104" s="6">
        <v>153</v>
      </c>
      <c r="F104" s="6">
        <v>232</v>
      </c>
      <c r="G104" s="6">
        <v>0.39740259740259698</v>
      </c>
    </row>
    <row r="105" spans="1:7" x14ac:dyDescent="0.25">
      <c r="A105" s="6">
        <v>104</v>
      </c>
      <c r="B105" s="6" t="s">
        <v>2083</v>
      </c>
      <c r="C105" s="6" t="s">
        <v>1150</v>
      </c>
      <c r="D105" s="6">
        <v>285</v>
      </c>
      <c r="E105" s="6">
        <v>136</v>
      </c>
      <c r="F105" s="6">
        <v>149</v>
      </c>
      <c r="G105" s="6">
        <v>0.47719298245614</v>
      </c>
    </row>
    <row r="106" spans="1:7" x14ac:dyDescent="0.25">
      <c r="A106" s="6">
        <v>105</v>
      </c>
      <c r="B106" s="6" t="s">
        <v>1287</v>
      </c>
      <c r="C106" s="6" t="s">
        <v>2573</v>
      </c>
      <c r="D106" s="6">
        <v>124</v>
      </c>
      <c r="E106" s="6">
        <v>47</v>
      </c>
      <c r="F106" s="6">
        <v>77</v>
      </c>
      <c r="G106" s="6">
        <v>0.37903225806451601</v>
      </c>
    </row>
    <row r="107" spans="1:7" x14ac:dyDescent="0.25">
      <c r="A107" s="6">
        <v>106</v>
      </c>
      <c r="B107" s="6" t="s">
        <v>1552</v>
      </c>
      <c r="C107" s="6" t="s">
        <v>2580</v>
      </c>
      <c r="D107" s="6">
        <v>130</v>
      </c>
      <c r="E107" s="6">
        <v>44</v>
      </c>
      <c r="F107" s="6">
        <v>86</v>
      </c>
      <c r="G107" s="6">
        <v>0.33846153846153798</v>
      </c>
    </row>
    <row r="108" spans="1:7" x14ac:dyDescent="0.25">
      <c r="A108" s="6">
        <v>107</v>
      </c>
      <c r="B108" s="6" t="s">
        <v>1810</v>
      </c>
      <c r="C108" s="6" t="s">
        <v>2581</v>
      </c>
      <c r="D108" s="6">
        <v>149</v>
      </c>
      <c r="E108" s="6">
        <v>59</v>
      </c>
      <c r="F108" s="6">
        <v>90</v>
      </c>
      <c r="G108" s="6">
        <v>0.39597315436241598</v>
      </c>
    </row>
    <row r="109" spans="1:7" x14ac:dyDescent="0.25">
      <c r="A109" s="6">
        <v>108</v>
      </c>
      <c r="B109" s="6" t="s">
        <v>1311</v>
      </c>
      <c r="C109" s="6" t="s">
        <v>1150</v>
      </c>
      <c r="D109" s="6">
        <v>569</v>
      </c>
      <c r="E109" s="6">
        <v>289</v>
      </c>
      <c r="F109" s="6">
        <v>280</v>
      </c>
      <c r="G109" s="6">
        <v>0.50790861159929701</v>
      </c>
    </row>
    <row r="110" spans="1:7" x14ac:dyDescent="0.25">
      <c r="A110" s="6">
        <v>109</v>
      </c>
      <c r="B110" s="6" t="s">
        <v>2114</v>
      </c>
      <c r="C110" s="6" t="s">
        <v>2582</v>
      </c>
      <c r="D110" s="6">
        <v>109</v>
      </c>
      <c r="E110" s="6">
        <v>41</v>
      </c>
      <c r="F110" s="6">
        <v>68</v>
      </c>
      <c r="G110" s="6">
        <v>0.37614678899082599</v>
      </c>
    </row>
    <row r="111" spans="1:7" x14ac:dyDescent="0.25">
      <c r="A111" s="6">
        <v>110</v>
      </c>
      <c r="B111" s="6" t="s">
        <v>1654</v>
      </c>
      <c r="C111" s="6" t="s">
        <v>2583</v>
      </c>
      <c r="D111" s="6">
        <v>178</v>
      </c>
      <c r="E111" s="6">
        <v>75</v>
      </c>
      <c r="F111" s="6">
        <v>103</v>
      </c>
      <c r="G111" s="6">
        <v>0.42134831460674199</v>
      </c>
    </row>
    <row r="112" spans="1:7" x14ac:dyDescent="0.25">
      <c r="A112" s="6">
        <v>111</v>
      </c>
      <c r="B112" s="6" t="s">
        <v>1415</v>
      </c>
      <c r="C112" s="6" t="s">
        <v>1150</v>
      </c>
      <c r="D112" s="6">
        <v>339</v>
      </c>
      <c r="E112" s="6">
        <v>131</v>
      </c>
      <c r="F112" s="6">
        <v>208</v>
      </c>
      <c r="G112" s="6">
        <v>0.38643067846607698</v>
      </c>
    </row>
    <row r="113" spans="1:7" x14ac:dyDescent="0.25">
      <c r="A113" s="6">
        <v>112</v>
      </c>
      <c r="B113" s="6" t="s">
        <v>1448</v>
      </c>
      <c r="C113" s="6" t="s">
        <v>2584</v>
      </c>
      <c r="D113" s="6">
        <v>170</v>
      </c>
      <c r="E113" s="6">
        <v>66</v>
      </c>
      <c r="F113" s="6">
        <v>104</v>
      </c>
      <c r="G113" s="6">
        <v>0.38823529411764701</v>
      </c>
    </row>
    <row r="114" spans="1:7" x14ac:dyDescent="0.25">
      <c r="A114" s="6">
        <v>113</v>
      </c>
      <c r="B114" s="6" t="s">
        <v>1534</v>
      </c>
      <c r="C114" s="6" t="s">
        <v>1150</v>
      </c>
      <c r="D114" s="6">
        <v>431</v>
      </c>
      <c r="E114" s="6">
        <v>208</v>
      </c>
      <c r="F114" s="6">
        <v>223</v>
      </c>
      <c r="G114" s="6">
        <v>0.48259860788863101</v>
      </c>
    </row>
    <row r="115" spans="1:7" x14ac:dyDescent="0.25">
      <c r="A115" s="6">
        <v>114</v>
      </c>
      <c r="B115" s="6" t="s">
        <v>2415</v>
      </c>
      <c r="C115" s="6" t="s">
        <v>1150</v>
      </c>
      <c r="D115" s="6">
        <v>568</v>
      </c>
      <c r="E115" s="6">
        <v>151</v>
      </c>
      <c r="F115" s="6">
        <v>417</v>
      </c>
      <c r="G115" s="6">
        <v>0.26584507042253502</v>
      </c>
    </row>
    <row r="116" spans="1:7" x14ac:dyDescent="0.25">
      <c r="A116" s="6">
        <v>115</v>
      </c>
      <c r="B116" s="6" t="s">
        <v>2382</v>
      </c>
      <c r="C116" s="6" t="s">
        <v>2585</v>
      </c>
      <c r="D116" s="6">
        <v>90</v>
      </c>
      <c r="E116" s="6">
        <v>34</v>
      </c>
      <c r="F116" s="6">
        <v>56</v>
      </c>
      <c r="G116" s="6">
        <v>0.37777777777777799</v>
      </c>
    </row>
    <row r="117" spans="1:7" x14ac:dyDescent="0.25">
      <c r="A117" s="6">
        <v>116</v>
      </c>
      <c r="B117" s="6" t="s">
        <v>1776</v>
      </c>
      <c r="C117" s="6" t="s">
        <v>2586</v>
      </c>
      <c r="D117" s="6">
        <v>227</v>
      </c>
      <c r="E117" s="6">
        <v>92</v>
      </c>
      <c r="F117" s="6">
        <v>135</v>
      </c>
      <c r="G117" s="6">
        <v>0.40528634361233501</v>
      </c>
    </row>
    <row r="118" spans="1:7" x14ac:dyDescent="0.25">
      <c r="A118" s="6">
        <v>117</v>
      </c>
      <c r="B118" s="6" t="s">
        <v>1661</v>
      </c>
      <c r="C118" s="6" t="s">
        <v>2585</v>
      </c>
      <c r="D118" s="6">
        <v>90</v>
      </c>
      <c r="E118" s="6">
        <v>17</v>
      </c>
      <c r="F118" s="6">
        <v>73</v>
      </c>
      <c r="G118" s="6">
        <v>0.18888888888888899</v>
      </c>
    </row>
    <row r="119" spans="1:7" x14ac:dyDescent="0.25">
      <c r="A119" s="6">
        <v>118</v>
      </c>
      <c r="B119" s="6" t="s">
        <v>1712</v>
      </c>
      <c r="C119" s="6" t="s">
        <v>2555</v>
      </c>
      <c r="D119" s="6">
        <v>244</v>
      </c>
      <c r="E119" s="6">
        <v>88</v>
      </c>
      <c r="F119" s="6">
        <v>156</v>
      </c>
      <c r="G119" s="6">
        <v>0.36065573770491799</v>
      </c>
    </row>
    <row r="120" spans="1:7" x14ac:dyDescent="0.25">
      <c r="A120" s="6">
        <v>119</v>
      </c>
      <c r="B120" s="6" t="s">
        <v>2194</v>
      </c>
      <c r="C120" s="6" t="s">
        <v>2587</v>
      </c>
      <c r="D120" s="6">
        <v>156</v>
      </c>
      <c r="E120" s="6">
        <v>56</v>
      </c>
      <c r="F120" s="6">
        <v>100</v>
      </c>
      <c r="G120" s="6">
        <v>0.35897435897435898</v>
      </c>
    </row>
    <row r="121" spans="1:7" x14ac:dyDescent="0.25">
      <c r="A121" s="6">
        <v>120</v>
      </c>
      <c r="B121" s="6" t="s">
        <v>2188</v>
      </c>
      <c r="C121" s="6" t="s">
        <v>2563</v>
      </c>
      <c r="D121" s="6">
        <v>198</v>
      </c>
      <c r="E121" s="6">
        <v>73</v>
      </c>
      <c r="F121" s="6">
        <v>125</v>
      </c>
      <c r="G121" s="6">
        <v>0.36868686868686901</v>
      </c>
    </row>
    <row r="122" spans="1:7" x14ac:dyDescent="0.25">
      <c r="A122" s="6">
        <v>121</v>
      </c>
      <c r="B122" s="6" t="s">
        <v>2135</v>
      </c>
      <c r="C122" s="6" t="s">
        <v>2588</v>
      </c>
      <c r="D122" s="6">
        <v>148</v>
      </c>
      <c r="E122" s="6">
        <v>43</v>
      </c>
      <c r="F122" s="6">
        <v>105</v>
      </c>
      <c r="G122" s="6">
        <v>0.29054054054054101</v>
      </c>
    </row>
    <row r="123" spans="1:7" x14ac:dyDescent="0.25">
      <c r="A123" s="6">
        <v>122</v>
      </c>
      <c r="B123" s="6" t="s">
        <v>2152</v>
      </c>
      <c r="C123" s="6" t="s">
        <v>1150</v>
      </c>
      <c r="D123" s="6">
        <v>377</v>
      </c>
      <c r="E123" s="6">
        <v>141</v>
      </c>
      <c r="F123" s="6">
        <v>236</v>
      </c>
      <c r="G123" s="6">
        <v>0.37400530503978802</v>
      </c>
    </row>
    <row r="124" spans="1:7" x14ac:dyDescent="0.25">
      <c r="A124" s="6">
        <v>123</v>
      </c>
      <c r="B124" s="6" t="s">
        <v>2197</v>
      </c>
      <c r="C124" s="6" t="s">
        <v>1150</v>
      </c>
      <c r="D124" s="6">
        <v>365</v>
      </c>
      <c r="E124" s="6">
        <v>242</v>
      </c>
      <c r="F124" s="6">
        <v>123</v>
      </c>
      <c r="G124" s="6">
        <v>0.66301369863013704</v>
      </c>
    </row>
    <row r="125" spans="1:7" x14ac:dyDescent="0.25">
      <c r="A125" s="6">
        <v>124</v>
      </c>
      <c r="B125" s="6" t="s">
        <v>2370</v>
      </c>
      <c r="C125" s="6" t="s">
        <v>1150</v>
      </c>
      <c r="D125" s="6">
        <v>290</v>
      </c>
      <c r="E125" s="6">
        <v>116</v>
      </c>
      <c r="F125" s="6">
        <v>174</v>
      </c>
      <c r="G125" s="6">
        <v>0.4</v>
      </c>
    </row>
    <row r="126" spans="1:7" x14ac:dyDescent="0.25">
      <c r="A126" s="6">
        <v>125</v>
      </c>
      <c r="B126" s="6" t="s">
        <v>2193</v>
      </c>
      <c r="C126" s="6" t="s">
        <v>1150</v>
      </c>
      <c r="D126" s="6">
        <v>286</v>
      </c>
      <c r="E126" s="6">
        <v>118</v>
      </c>
      <c r="F126" s="6">
        <v>168</v>
      </c>
      <c r="G126" s="6">
        <v>0.41258741258741299</v>
      </c>
    </row>
    <row r="127" spans="1:7" x14ac:dyDescent="0.25">
      <c r="A127" s="6">
        <v>126</v>
      </c>
      <c r="B127" s="6" t="s">
        <v>2478</v>
      </c>
      <c r="C127" s="6" t="s">
        <v>2546</v>
      </c>
      <c r="D127" s="6">
        <v>194</v>
      </c>
      <c r="E127" s="6">
        <v>59</v>
      </c>
      <c r="F127" s="6">
        <v>135</v>
      </c>
      <c r="G127" s="6">
        <v>0.30412371134020599</v>
      </c>
    </row>
    <row r="128" spans="1:7" x14ac:dyDescent="0.25">
      <c r="A128" s="6">
        <v>127</v>
      </c>
      <c r="B128" s="6" t="s">
        <v>1674</v>
      </c>
      <c r="C128" s="6" t="s">
        <v>2564</v>
      </c>
      <c r="D128" s="6">
        <v>131</v>
      </c>
      <c r="E128" s="6">
        <v>59</v>
      </c>
      <c r="F128" s="6">
        <v>72</v>
      </c>
      <c r="G128" s="6">
        <v>0.45038167938931301</v>
      </c>
    </row>
    <row r="129" spans="1:7" x14ac:dyDescent="0.25">
      <c r="A129" s="6">
        <v>128</v>
      </c>
      <c r="B129" s="6" t="s">
        <v>1983</v>
      </c>
      <c r="C129" s="6" t="s">
        <v>2568</v>
      </c>
      <c r="D129" s="6">
        <v>158</v>
      </c>
      <c r="E129" s="6">
        <v>76</v>
      </c>
      <c r="F129" s="6">
        <v>82</v>
      </c>
      <c r="G129" s="6">
        <v>0.481012658227848</v>
      </c>
    </row>
    <row r="130" spans="1:7" x14ac:dyDescent="0.25">
      <c r="A130" s="6">
        <v>129</v>
      </c>
      <c r="B130" s="6" t="s">
        <v>2352</v>
      </c>
      <c r="C130" s="6" t="s">
        <v>1150</v>
      </c>
      <c r="D130" s="6">
        <v>416</v>
      </c>
      <c r="E130" s="6">
        <v>213</v>
      </c>
      <c r="F130" s="6">
        <v>203</v>
      </c>
      <c r="G130" s="6">
        <v>0.51201923076923095</v>
      </c>
    </row>
    <row r="131" spans="1:7" x14ac:dyDescent="0.25">
      <c r="A131" s="6">
        <v>130</v>
      </c>
      <c r="B131" s="6" t="s">
        <v>2011</v>
      </c>
      <c r="C131" s="6" t="s">
        <v>1150</v>
      </c>
      <c r="D131" s="6">
        <v>267</v>
      </c>
      <c r="E131" s="6">
        <v>98</v>
      </c>
      <c r="F131" s="6">
        <v>169</v>
      </c>
      <c r="G131" s="6">
        <v>0.367041198501873</v>
      </c>
    </row>
    <row r="132" spans="1:7" x14ac:dyDescent="0.25">
      <c r="A132" s="6">
        <v>131</v>
      </c>
      <c r="B132" s="6" t="s">
        <v>1733</v>
      </c>
      <c r="C132" s="6" t="s">
        <v>1150</v>
      </c>
      <c r="D132" s="6">
        <v>516</v>
      </c>
      <c r="E132" s="6">
        <v>195</v>
      </c>
      <c r="F132" s="6">
        <v>321</v>
      </c>
      <c r="G132" s="6">
        <v>0.377906976744186</v>
      </c>
    </row>
    <row r="133" spans="1:7" x14ac:dyDescent="0.25">
      <c r="A133" s="6">
        <v>132</v>
      </c>
      <c r="B133" s="6" t="s">
        <v>1356</v>
      </c>
      <c r="C133" s="6" t="s">
        <v>2548</v>
      </c>
      <c r="D133" s="6">
        <v>177</v>
      </c>
      <c r="E133" s="6">
        <v>85</v>
      </c>
      <c r="F133" s="6">
        <v>92</v>
      </c>
      <c r="G133" s="6">
        <v>0.48022598870056499</v>
      </c>
    </row>
    <row r="134" spans="1:7" x14ac:dyDescent="0.25">
      <c r="A134" s="6">
        <v>133</v>
      </c>
      <c r="B134" s="6" t="s">
        <v>2294</v>
      </c>
      <c r="C134" s="6" t="s">
        <v>1150</v>
      </c>
      <c r="D134" s="6">
        <v>413</v>
      </c>
      <c r="E134" s="6">
        <v>180</v>
      </c>
      <c r="F134" s="6">
        <v>233</v>
      </c>
      <c r="G134" s="6">
        <v>0.43583535108958799</v>
      </c>
    </row>
    <row r="135" spans="1:7" x14ac:dyDescent="0.25">
      <c r="A135" s="6">
        <v>134</v>
      </c>
      <c r="B135" s="6" t="s">
        <v>2400</v>
      </c>
      <c r="C135" s="6" t="s">
        <v>1150</v>
      </c>
      <c r="D135" s="6">
        <v>502</v>
      </c>
      <c r="E135" s="6">
        <v>175</v>
      </c>
      <c r="F135" s="6">
        <v>327</v>
      </c>
      <c r="G135" s="6">
        <v>0.348605577689243</v>
      </c>
    </row>
    <row r="136" spans="1:7" x14ac:dyDescent="0.25">
      <c r="A136" s="6">
        <v>135</v>
      </c>
      <c r="B136" s="6" t="s">
        <v>1613</v>
      </c>
      <c r="C136" s="6" t="s">
        <v>1150</v>
      </c>
      <c r="D136" s="6">
        <v>344</v>
      </c>
      <c r="E136" s="6">
        <v>134</v>
      </c>
      <c r="F136" s="6">
        <v>210</v>
      </c>
      <c r="G136" s="6">
        <v>0.38953488372092998</v>
      </c>
    </row>
    <row r="137" spans="1:7" x14ac:dyDescent="0.25">
      <c r="A137" s="6">
        <v>136</v>
      </c>
      <c r="B137" s="6" t="s">
        <v>2480</v>
      </c>
      <c r="C137" s="6" t="s">
        <v>2563</v>
      </c>
      <c r="D137" s="6">
        <v>198</v>
      </c>
      <c r="E137" s="6">
        <v>85</v>
      </c>
      <c r="F137" s="6">
        <v>113</v>
      </c>
      <c r="G137" s="6">
        <v>0.429292929292929</v>
      </c>
    </row>
    <row r="138" spans="1:7" x14ac:dyDescent="0.25">
      <c r="A138" s="6">
        <v>137</v>
      </c>
      <c r="B138" s="6" t="s">
        <v>1280</v>
      </c>
      <c r="C138" s="6" t="s">
        <v>2568</v>
      </c>
      <c r="D138" s="6">
        <v>158</v>
      </c>
      <c r="E138" s="6">
        <v>71</v>
      </c>
      <c r="F138" s="6">
        <v>87</v>
      </c>
      <c r="G138" s="6">
        <v>0.449367088607595</v>
      </c>
    </row>
    <row r="139" spans="1:7" x14ac:dyDescent="0.25">
      <c r="A139" s="6">
        <v>138</v>
      </c>
      <c r="B139" s="6" t="s">
        <v>1334</v>
      </c>
      <c r="C139" s="6" t="s">
        <v>1150</v>
      </c>
      <c r="D139" s="6">
        <v>405</v>
      </c>
      <c r="E139" s="6">
        <v>169</v>
      </c>
      <c r="F139" s="6">
        <v>236</v>
      </c>
      <c r="G139" s="6">
        <v>0.41728395061728402</v>
      </c>
    </row>
    <row r="140" spans="1:7" x14ac:dyDescent="0.25">
      <c r="A140" s="6">
        <v>139</v>
      </c>
      <c r="B140" s="6" t="s">
        <v>1892</v>
      </c>
      <c r="C140" s="6" t="s">
        <v>1150</v>
      </c>
      <c r="D140" s="6">
        <v>394</v>
      </c>
      <c r="E140" s="6">
        <v>128</v>
      </c>
      <c r="F140" s="6">
        <v>266</v>
      </c>
      <c r="G140" s="6">
        <v>0.32487309644669998</v>
      </c>
    </row>
    <row r="141" spans="1:7" x14ac:dyDescent="0.25">
      <c r="A141" s="6">
        <v>140</v>
      </c>
      <c r="B141" s="6" t="s">
        <v>2369</v>
      </c>
      <c r="C141" s="6" t="s">
        <v>1150</v>
      </c>
      <c r="D141" s="6">
        <v>466</v>
      </c>
      <c r="E141" s="6">
        <v>160</v>
      </c>
      <c r="F141" s="6">
        <v>306</v>
      </c>
      <c r="G141" s="6">
        <v>0.34334763948497898</v>
      </c>
    </row>
    <row r="142" spans="1:7" x14ac:dyDescent="0.25">
      <c r="A142" s="6">
        <v>141</v>
      </c>
      <c r="B142" s="6" t="s">
        <v>2238</v>
      </c>
      <c r="C142" s="6" t="s">
        <v>2589</v>
      </c>
      <c r="D142" s="6">
        <v>95</v>
      </c>
      <c r="E142" s="6">
        <v>41</v>
      </c>
      <c r="F142" s="6">
        <v>54</v>
      </c>
      <c r="G142" s="6">
        <v>0.43157894736842101</v>
      </c>
    </row>
    <row r="143" spans="1:7" x14ac:dyDescent="0.25">
      <c r="A143" s="6">
        <v>142</v>
      </c>
      <c r="B143" s="6" t="s">
        <v>1981</v>
      </c>
      <c r="C143" s="6" t="s">
        <v>1150</v>
      </c>
      <c r="D143" s="6">
        <v>264</v>
      </c>
      <c r="E143" s="6">
        <v>103</v>
      </c>
      <c r="F143" s="6">
        <v>161</v>
      </c>
      <c r="G143" s="6">
        <v>0.39015151515151503</v>
      </c>
    </row>
    <row r="144" spans="1:7" x14ac:dyDescent="0.25">
      <c r="A144" s="6">
        <v>143</v>
      </c>
      <c r="B144" s="6" t="s">
        <v>1575</v>
      </c>
      <c r="C144" s="6" t="s">
        <v>1150</v>
      </c>
      <c r="D144" s="6">
        <v>302</v>
      </c>
      <c r="E144" s="6">
        <v>123</v>
      </c>
      <c r="F144" s="6">
        <v>179</v>
      </c>
      <c r="G144" s="6">
        <v>0.407284768211921</v>
      </c>
    </row>
    <row r="145" spans="1:7" x14ac:dyDescent="0.25">
      <c r="A145" s="6">
        <v>144</v>
      </c>
      <c r="B145" s="6" t="s">
        <v>2130</v>
      </c>
      <c r="C145" s="6" t="s">
        <v>2589</v>
      </c>
      <c r="D145" s="6">
        <v>95</v>
      </c>
      <c r="E145" s="6">
        <v>33</v>
      </c>
      <c r="F145" s="6">
        <v>62</v>
      </c>
      <c r="G145" s="6">
        <v>0.34736842105263199</v>
      </c>
    </row>
    <row r="146" spans="1:7" x14ac:dyDescent="0.25">
      <c r="A146" s="6">
        <v>145</v>
      </c>
      <c r="B146" s="6" t="s">
        <v>1593</v>
      </c>
      <c r="C146" s="6" t="s">
        <v>2590</v>
      </c>
      <c r="D146" s="6">
        <v>84</v>
      </c>
      <c r="E146" s="6">
        <v>23</v>
      </c>
      <c r="F146" s="6">
        <v>61</v>
      </c>
      <c r="G146" s="6">
        <v>0.273809523809524</v>
      </c>
    </row>
    <row r="147" spans="1:7" x14ac:dyDescent="0.25">
      <c r="A147" s="6">
        <v>146</v>
      </c>
      <c r="B147" s="6" t="s">
        <v>1580</v>
      </c>
      <c r="C147" s="6" t="s">
        <v>1150</v>
      </c>
      <c r="D147" s="6">
        <v>481</v>
      </c>
      <c r="E147" s="6">
        <v>156</v>
      </c>
      <c r="F147" s="6">
        <v>325</v>
      </c>
      <c r="G147" s="6">
        <v>0.32432432432432401</v>
      </c>
    </row>
    <row r="148" spans="1:7" x14ac:dyDescent="0.25">
      <c r="A148" s="6">
        <v>147</v>
      </c>
      <c r="B148" s="6" t="s">
        <v>1640</v>
      </c>
      <c r="C148" s="6" t="s">
        <v>2567</v>
      </c>
      <c r="D148" s="6">
        <v>239</v>
      </c>
      <c r="E148" s="6">
        <v>118</v>
      </c>
      <c r="F148" s="6">
        <v>121</v>
      </c>
      <c r="G148" s="6">
        <v>0.493723849372385</v>
      </c>
    </row>
    <row r="149" spans="1:7" x14ac:dyDescent="0.25">
      <c r="A149" s="6">
        <v>148</v>
      </c>
      <c r="B149" s="6" t="s">
        <v>1907</v>
      </c>
      <c r="C149" s="6" t="s">
        <v>1150</v>
      </c>
      <c r="D149" s="6">
        <v>284</v>
      </c>
      <c r="E149" s="6">
        <v>135</v>
      </c>
      <c r="F149" s="6">
        <v>149</v>
      </c>
      <c r="G149" s="6">
        <v>0.47535211267605598</v>
      </c>
    </row>
    <row r="150" spans="1:7" x14ac:dyDescent="0.25">
      <c r="A150" s="6">
        <v>149</v>
      </c>
      <c r="B150" s="6" t="s">
        <v>1460</v>
      </c>
      <c r="C150" s="6" t="s">
        <v>1150</v>
      </c>
      <c r="D150" s="6">
        <v>406</v>
      </c>
      <c r="E150" s="6">
        <v>142</v>
      </c>
      <c r="F150" s="6">
        <v>264</v>
      </c>
      <c r="G150" s="6">
        <v>0.34975369458128103</v>
      </c>
    </row>
    <row r="151" spans="1:7" x14ac:dyDescent="0.25">
      <c r="A151" s="6">
        <v>150</v>
      </c>
      <c r="B151" s="6" t="s">
        <v>2499</v>
      </c>
      <c r="C151" s="6" t="s">
        <v>1150</v>
      </c>
      <c r="D151" s="6">
        <v>421</v>
      </c>
      <c r="E151" s="6">
        <v>143</v>
      </c>
      <c r="F151" s="6">
        <v>278</v>
      </c>
      <c r="G151" s="6">
        <v>0.339667458432304</v>
      </c>
    </row>
    <row r="152" spans="1:7" x14ac:dyDescent="0.25">
      <c r="A152" s="6">
        <v>151</v>
      </c>
      <c r="B152" s="6" t="s">
        <v>1869</v>
      </c>
      <c r="C152" s="6" t="s">
        <v>1150</v>
      </c>
      <c r="D152" s="6">
        <v>278</v>
      </c>
      <c r="E152" s="6">
        <v>97</v>
      </c>
      <c r="F152" s="6">
        <v>181</v>
      </c>
      <c r="G152" s="6">
        <v>0.34892086330935301</v>
      </c>
    </row>
    <row r="153" spans="1:7" x14ac:dyDescent="0.25">
      <c r="A153" s="6">
        <v>152</v>
      </c>
      <c r="B153" s="6" t="s">
        <v>2288</v>
      </c>
      <c r="C153" s="6" t="s">
        <v>2591</v>
      </c>
      <c r="D153" s="6">
        <v>126</v>
      </c>
      <c r="E153" s="6">
        <v>97</v>
      </c>
      <c r="F153" s="6">
        <v>29</v>
      </c>
      <c r="G153" s="6">
        <v>0.76984126984126999</v>
      </c>
    </row>
    <row r="154" spans="1:7" x14ac:dyDescent="0.25">
      <c r="A154" s="6">
        <v>153</v>
      </c>
      <c r="B154" s="6" t="s">
        <v>1538</v>
      </c>
      <c r="C154" s="6" t="s">
        <v>2592</v>
      </c>
      <c r="D154" s="6">
        <v>127</v>
      </c>
      <c r="E154" s="6">
        <v>39</v>
      </c>
      <c r="F154" s="6">
        <v>88</v>
      </c>
      <c r="G154" s="6">
        <v>0.30708661417322802</v>
      </c>
    </row>
    <row r="155" spans="1:7" x14ac:dyDescent="0.25">
      <c r="A155" s="6">
        <v>154</v>
      </c>
      <c r="B155" s="6" t="s">
        <v>2075</v>
      </c>
      <c r="C155" s="6" t="s">
        <v>1150</v>
      </c>
      <c r="D155" s="6">
        <v>521</v>
      </c>
      <c r="E155" s="6">
        <v>208</v>
      </c>
      <c r="F155" s="6">
        <v>313</v>
      </c>
      <c r="G155" s="6">
        <v>0.39923224568138199</v>
      </c>
    </row>
    <row r="156" spans="1:7" x14ac:dyDescent="0.25">
      <c r="A156" s="6">
        <v>155</v>
      </c>
      <c r="B156" s="6" t="s">
        <v>1514</v>
      </c>
      <c r="C156" s="6" t="s">
        <v>2571</v>
      </c>
      <c r="D156" s="6">
        <v>203</v>
      </c>
      <c r="E156" s="6">
        <v>86</v>
      </c>
      <c r="F156" s="6">
        <v>117</v>
      </c>
      <c r="G156" s="6">
        <v>0.42364532019704398</v>
      </c>
    </row>
    <row r="157" spans="1:7" x14ac:dyDescent="0.25">
      <c r="A157" s="6">
        <v>156</v>
      </c>
      <c r="B157" s="6" t="s">
        <v>2081</v>
      </c>
      <c r="C157" s="6" t="s">
        <v>2593</v>
      </c>
      <c r="D157" s="6">
        <v>105</v>
      </c>
      <c r="E157" s="6">
        <v>37</v>
      </c>
      <c r="F157" s="6">
        <v>68</v>
      </c>
      <c r="G157" s="6">
        <v>0.35238095238095202</v>
      </c>
    </row>
    <row r="158" spans="1:7" x14ac:dyDescent="0.25">
      <c r="A158" s="6">
        <v>157</v>
      </c>
      <c r="B158" s="6" t="s">
        <v>1556</v>
      </c>
      <c r="C158" s="6" t="s">
        <v>2594</v>
      </c>
      <c r="D158" s="6">
        <v>166</v>
      </c>
      <c r="E158" s="6">
        <v>75</v>
      </c>
      <c r="F158" s="6">
        <v>91</v>
      </c>
      <c r="G158" s="6">
        <v>0.451807228915663</v>
      </c>
    </row>
    <row r="159" spans="1:7" x14ac:dyDescent="0.25">
      <c r="A159" s="6">
        <v>158</v>
      </c>
      <c r="B159" s="6" t="s">
        <v>1472</v>
      </c>
      <c r="C159" s="6" t="s">
        <v>1150</v>
      </c>
      <c r="D159" s="6">
        <v>741</v>
      </c>
      <c r="E159" s="6">
        <v>204</v>
      </c>
      <c r="F159" s="6">
        <v>537</v>
      </c>
      <c r="G159" s="6">
        <v>0.27530364372469601</v>
      </c>
    </row>
    <row r="160" spans="1:7" x14ac:dyDescent="0.25">
      <c r="A160" s="6">
        <v>159</v>
      </c>
      <c r="B160" s="6" t="s">
        <v>1633</v>
      </c>
      <c r="C160" s="6" t="s">
        <v>2595</v>
      </c>
      <c r="D160" s="6">
        <v>160</v>
      </c>
      <c r="E160" s="6">
        <v>62</v>
      </c>
      <c r="F160" s="6">
        <v>98</v>
      </c>
      <c r="G160" s="6">
        <v>0.38750000000000001</v>
      </c>
    </row>
    <row r="161" spans="1:7" x14ac:dyDescent="0.25">
      <c r="A161" s="6">
        <v>160</v>
      </c>
      <c r="B161" s="6" t="s">
        <v>2303</v>
      </c>
      <c r="C161" s="6" t="s">
        <v>2580</v>
      </c>
      <c r="D161" s="6">
        <v>130</v>
      </c>
      <c r="E161" s="6">
        <v>63</v>
      </c>
      <c r="F161" s="6">
        <v>67</v>
      </c>
      <c r="G161" s="6">
        <v>0.484615384615385</v>
      </c>
    </row>
    <row r="162" spans="1:7" x14ac:dyDescent="0.25">
      <c r="A162" s="6">
        <v>161</v>
      </c>
      <c r="B162" s="6" t="s">
        <v>1429</v>
      </c>
      <c r="C162" s="6" t="s">
        <v>1150</v>
      </c>
      <c r="D162" s="6">
        <v>439</v>
      </c>
      <c r="E162" s="6">
        <v>199</v>
      </c>
      <c r="F162" s="6">
        <v>240</v>
      </c>
      <c r="G162" s="6">
        <v>0.45330296127562603</v>
      </c>
    </row>
    <row r="163" spans="1:7" x14ac:dyDescent="0.25">
      <c r="A163" s="6">
        <v>162</v>
      </c>
      <c r="B163" s="6" t="s">
        <v>1648</v>
      </c>
      <c r="C163" s="6" t="s">
        <v>2572</v>
      </c>
      <c r="D163" s="6">
        <v>119</v>
      </c>
      <c r="E163" s="6">
        <v>34</v>
      </c>
      <c r="F163" s="6">
        <v>85</v>
      </c>
      <c r="G163" s="6">
        <v>0.28571428571428598</v>
      </c>
    </row>
    <row r="164" spans="1:7" x14ac:dyDescent="0.25">
      <c r="A164" s="6">
        <v>163</v>
      </c>
      <c r="B164" s="6" t="s">
        <v>2151</v>
      </c>
      <c r="C164" s="6" t="s">
        <v>1150</v>
      </c>
      <c r="D164" s="6">
        <v>351</v>
      </c>
      <c r="E164" s="6">
        <v>129</v>
      </c>
      <c r="F164" s="6">
        <v>222</v>
      </c>
      <c r="G164" s="6">
        <v>0.36752136752136799</v>
      </c>
    </row>
    <row r="165" spans="1:7" x14ac:dyDescent="0.25">
      <c r="A165" s="6">
        <v>164</v>
      </c>
      <c r="B165" s="6" t="s">
        <v>2401</v>
      </c>
      <c r="C165" s="6" t="s">
        <v>2581</v>
      </c>
      <c r="D165" s="6">
        <v>149</v>
      </c>
      <c r="E165" s="6">
        <v>58</v>
      </c>
      <c r="F165" s="6">
        <v>91</v>
      </c>
      <c r="G165" s="6">
        <v>0.389261744966443</v>
      </c>
    </row>
    <row r="166" spans="1:7" x14ac:dyDescent="0.25">
      <c r="A166" s="6">
        <v>165</v>
      </c>
      <c r="B166" s="6" t="s">
        <v>1811</v>
      </c>
      <c r="C166" s="6" t="s">
        <v>2596</v>
      </c>
      <c r="D166" s="6">
        <v>122</v>
      </c>
      <c r="E166" s="6">
        <v>52</v>
      </c>
      <c r="F166" s="6">
        <v>70</v>
      </c>
      <c r="G166" s="6">
        <v>0.42622950819672101</v>
      </c>
    </row>
    <row r="167" spans="1:7" x14ac:dyDescent="0.25">
      <c r="A167" s="6">
        <v>166</v>
      </c>
      <c r="B167" s="6" t="s">
        <v>2397</v>
      </c>
      <c r="C167" s="6" t="s">
        <v>2597</v>
      </c>
      <c r="D167" s="6">
        <v>234</v>
      </c>
      <c r="E167" s="6">
        <v>97</v>
      </c>
      <c r="F167" s="6">
        <v>137</v>
      </c>
      <c r="G167" s="6">
        <v>0.414529914529915</v>
      </c>
    </row>
    <row r="168" spans="1:7" x14ac:dyDescent="0.25">
      <c r="A168" s="6">
        <v>167</v>
      </c>
      <c r="B168" s="6" t="s">
        <v>1769</v>
      </c>
      <c r="C168" s="6" t="s">
        <v>1150</v>
      </c>
      <c r="D168" s="6">
        <v>305</v>
      </c>
      <c r="E168" s="6">
        <v>101</v>
      </c>
      <c r="F168" s="6">
        <v>204</v>
      </c>
      <c r="G168" s="6">
        <v>0.33114754098360699</v>
      </c>
    </row>
    <row r="169" spans="1:7" x14ac:dyDescent="0.25">
      <c r="A169" s="6">
        <v>168</v>
      </c>
      <c r="B169" s="6" t="s">
        <v>2271</v>
      </c>
      <c r="C169" s="6" t="s">
        <v>1150</v>
      </c>
      <c r="D169" s="6">
        <v>271</v>
      </c>
      <c r="E169" s="6">
        <v>110</v>
      </c>
      <c r="F169" s="6">
        <v>161</v>
      </c>
      <c r="G169" s="6">
        <v>0.40590405904059002</v>
      </c>
    </row>
    <row r="170" spans="1:7" x14ac:dyDescent="0.25">
      <c r="A170" s="6">
        <v>169</v>
      </c>
      <c r="B170" s="6" t="s">
        <v>1501</v>
      </c>
      <c r="C170" s="6" t="s">
        <v>2564</v>
      </c>
      <c r="D170" s="6">
        <v>131</v>
      </c>
      <c r="E170" s="6">
        <v>50</v>
      </c>
      <c r="F170" s="6">
        <v>81</v>
      </c>
      <c r="G170" s="6">
        <v>0.38167938931297701</v>
      </c>
    </row>
    <row r="171" spans="1:7" x14ac:dyDescent="0.25">
      <c r="A171" s="6">
        <v>170</v>
      </c>
      <c r="B171" s="6" t="s">
        <v>1508</v>
      </c>
      <c r="C171" s="6" t="s">
        <v>2571</v>
      </c>
      <c r="D171" s="6">
        <v>203</v>
      </c>
      <c r="E171" s="6">
        <v>73</v>
      </c>
      <c r="F171" s="6">
        <v>130</v>
      </c>
      <c r="G171" s="6">
        <v>0.35960591133004899</v>
      </c>
    </row>
    <row r="172" spans="1:7" x14ac:dyDescent="0.25">
      <c r="A172" s="6">
        <v>171</v>
      </c>
      <c r="B172" s="6" t="s">
        <v>1794</v>
      </c>
      <c r="C172" s="6" t="s">
        <v>1150</v>
      </c>
      <c r="D172" s="6">
        <v>431</v>
      </c>
      <c r="E172" s="6">
        <v>185</v>
      </c>
      <c r="F172" s="6">
        <v>246</v>
      </c>
      <c r="G172" s="6">
        <v>0.42923433874709999</v>
      </c>
    </row>
    <row r="173" spans="1:7" x14ac:dyDescent="0.25">
      <c r="A173" s="6">
        <v>172</v>
      </c>
      <c r="B173" s="6" t="s">
        <v>1370</v>
      </c>
      <c r="C173" s="6" t="s">
        <v>2575</v>
      </c>
      <c r="D173" s="6">
        <v>37</v>
      </c>
      <c r="E173" s="6">
        <v>23</v>
      </c>
      <c r="F173" s="6">
        <v>14</v>
      </c>
      <c r="G173" s="6">
        <v>0.62162162162162204</v>
      </c>
    </row>
    <row r="174" spans="1:7" x14ac:dyDescent="0.25">
      <c r="A174" s="6">
        <v>173</v>
      </c>
      <c r="B174" s="6" t="s">
        <v>1815</v>
      </c>
      <c r="C174" s="6" t="s">
        <v>1150</v>
      </c>
      <c r="D174" s="6">
        <v>420</v>
      </c>
      <c r="E174" s="6">
        <v>181</v>
      </c>
      <c r="F174" s="6">
        <v>239</v>
      </c>
      <c r="G174" s="6">
        <v>0.43095238095238098</v>
      </c>
    </row>
    <row r="175" spans="1:7" x14ac:dyDescent="0.25">
      <c r="A175" s="6">
        <v>174</v>
      </c>
      <c r="B175" s="6" t="s">
        <v>1971</v>
      </c>
      <c r="C175" s="6" t="s">
        <v>2598</v>
      </c>
      <c r="D175" s="6">
        <v>142</v>
      </c>
      <c r="E175" s="6">
        <v>42</v>
      </c>
      <c r="F175" s="6">
        <v>100</v>
      </c>
      <c r="G175" s="6">
        <v>0.29577464788732399</v>
      </c>
    </row>
    <row r="176" spans="1:7" x14ac:dyDescent="0.25">
      <c r="A176" s="6">
        <v>175</v>
      </c>
      <c r="B176" s="6" t="s">
        <v>1601</v>
      </c>
      <c r="C176" s="6" t="s">
        <v>1150</v>
      </c>
      <c r="D176" s="6">
        <v>336</v>
      </c>
      <c r="E176" s="6">
        <v>149</v>
      </c>
      <c r="F176" s="6">
        <v>187</v>
      </c>
      <c r="G176" s="6">
        <v>0.44345238095238099</v>
      </c>
    </row>
    <row r="177" spans="1:7" x14ac:dyDescent="0.25">
      <c r="A177" s="6">
        <v>176</v>
      </c>
      <c r="B177" s="6" t="s">
        <v>2012</v>
      </c>
      <c r="C177" s="6" t="s">
        <v>1150</v>
      </c>
      <c r="D177" s="6">
        <v>339</v>
      </c>
      <c r="E177" s="6">
        <v>126</v>
      </c>
      <c r="F177" s="6">
        <v>213</v>
      </c>
      <c r="G177" s="6">
        <v>0.37168141592920401</v>
      </c>
    </row>
    <row r="178" spans="1:7" x14ac:dyDescent="0.25">
      <c r="A178" s="6">
        <v>177</v>
      </c>
      <c r="B178" s="6" t="s">
        <v>1489</v>
      </c>
      <c r="C178" s="6" t="s">
        <v>1150</v>
      </c>
      <c r="D178" s="6">
        <v>408</v>
      </c>
      <c r="E178" s="6">
        <v>156</v>
      </c>
      <c r="F178" s="6">
        <v>252</v>
      </c>
      <c r="G178" s="6">
        <v>0.38235294117647101</v>
      </c>
    </row>
    <row r="179" spans="1:7" x14ac:dyDescent="0.25">
      <c r="A179" s="6">
        <v>178</v>
      </c>
      <c r="B179" s="6" t="s">
        <v>2515</v>
      </c>
      <c r="C179" s="6" t="s">
        <v>1150</v>
      </c>
      <c r="D179" s="6">
        <v>311</v>
      </c>
      <c r="E179" s="6">
        <v>118</v>
      </c>
      <c r="F179" s="6">
        <v>193</v>
      </c>
      <c r="G179" s="6">
        <v>0.37942122186495197</v>
      </c>
    </row>
    <row r="180" spans="1:7" x14ac:dyDescent="0.25">
      <c r="A180" s="6">
        <v>179</v>
      </c>
      <c r="B180" s="6" t="s">
        <v>2010</v>
      </c>
      <c r="C180" s="6" t="s">
        <v>1150</v>
      </c>
      <c r="D180" s="6">
        <v>580</v>
      </c>
      <c r="E180" s="6">
        <v>248</v>
      </c>
      <c r="F180" s="6">
        <v>332</v>
      </c>
      <c r="G180" s="6">
        <v>0.42758620689655202</v>
      </c>
    </row>
    <row r="181" spans="1:7" x14ac:dyDescent="0.25">
      <c r="A181" s="6">
        <v>180</v>
      </c>
      <c r="B181" s="6" t="s">
        <v>1670</v>
      </c>
      <c r="C181" s="6" t="s">
        <v>2566</v>
      </c>
      <c r="D181" s="6">
        <v>94</v>
      </c>
      <c r="E181" s="6">
        <v>25</v>
      </c>
      <c r="F181" s="6">
        <v>69</v>
      </c>
      <c r="G181" s="6">
        <v>0.26595744680851102</v>
      </c>
    </row>
    <row r="182" spans="1:7" x14ac:dyDescent="0.25">
      <c r="A182" s="6">
        <v>181</v>
      </c>
      <c r="B182" s="6" t="s">
        <v>1768</v>
      </c>
      <c r="C182" s="6" t="s">
        <v>2551</v>
      </c>
      <c r="D182" s="6">
        <v>103</v>
      </c>
      <c r="E182" s="6">
        <v>50</v>
      </c>
      <c r="F182" s="6">
        <v>53</v>
      </c>
      <c r="G182" s="6">
        <v>0.485436893203884</v>
      </c>
    </row>
    <row r="183" spans="1:7" x14ac:dyDescent="0.25">
      <c r="A183" s="6">
        <v>182</v>
      </c>
      <c r="B183" s="6" t="s">
        <v>2327</v>
      </c>
      <c r="C183" s="6" t="s">
        <v>1150</v>
      </c>
      <c r="D183" s="6">
        <v>691</v>
      </c>
      <c r="E183" s="6">
        <v>304</v>
      </c>
      <c r="F183" s="6">
        <v>387</v>
      </c>
      <c r="G183" s="6">
        <v>0.439942112879884</v>
      </c>
    </row>
    <row r="184" spans="1:7" x14ac:dyDescent="0.25">
      <c r="A184" s="6">
        <v>183</v>
      </c>
      <c r="B184" s="6" t="s">
        <v>1812</v>
      </c>
      <c r="C184" s="6" t="s">
        <v>1150</v>
      </c>
      <c r="D184" s="6">
        <v>381</v>
      </c>
      <c r="E184" s="6">
        <v>174</v>
      </c>
      <c r="F184" s="6">
        <v>207</v>
      </c>
      <c r="G184" s="6">
        <v>0.45669291338582702</v>
      </c>
    </row>
    <row r="185" spans="1:7" x14ac:dyDescent="0.25">
      <c r="A185" s="6">
        <v>184</v>
      </c>
      <c r="B185" s="6" t="s">
        <v>2519</v>
      </c>
      <c r="C185" s="6" t="s">
        <v>2556</v>
      </c>
      <c r="D185" s="6">
        <v>116</v>
      </c>
      <c r="E185" s="6">
        <v>59</v>
      </c>
      <c r="F185" s="6">
        <v>57</v>
      </c>
      <c r="G185" s="6">
        <v>0.50862068965517204</v>
      </c>
    </row>
    <row r="186" spans="1:7" x14ac:dyDescent="0.25">
      <c r="A186" s="6">
        <v>185</v>
      </c>
      <c r="B186" s="6" t="s">
        <v>1379</v>
      </c>
      <c r="C186" s="6" t="s">
        <v>2554</v>
      </c>
      <c r="D186" s="6">
        <v>141</v>
      </c>
      <c r="E186" s="6">
        <v>84</v>
      </c>
      <c r="F186" s="6">
        <v>57</v>
      </c>
      <c r="G186" s="6">
        <v>0.59574468085106402</v>
      </c>
    </row>
    <row r="187" spans="1:7" x14ac:dyDescent="0.25">
      <c r="A187" s="6">
        <v>186</v>
      </c>
      <c r="B187" s="6" t="s">
        <v>1644</v>
      </c>
      <c r="C187" s="6" t="s">
        <v>1150</v>
      </c>
      <c r="D187" s="6">
        <v>395</v>
      </c>
      <c r="E187" s="6">
        <v>163</v>
      </c>
      <c r="F187" s="6">
        <v>232</v>
      </c>
      <c r="G187" s="6">
        <v>0.41265822784810102</v>
      </c>
    </row>
    <row r="188" spans="1:7" x14ac:dyDescent="0.25">
      <c r="A188" s="6">
        <v>187</v>
      </c>
      <c r="B188" s="6" t="s">
        <v>1557</v>
      </c>
      <c r="C188" s="6" t="s">
        <v>2599</v>
      </c>
      <c r="D188" s="6">
        <v>161</v>
      </c>
      <c r="E188" s="6">
        <v>67</v>
      </c>
      <c r="F188" s="6">
        <v>94</v>
      </c>
      <c r="G188" s="6">
        <v>0.41614906832298099</v>
      </c>
    </row>
    <row r="189" spans="1:7" x14ac:dyDescent="0.25">
      <c r="A189" s="6">
        <v>188</v>
      </c>
      <c r="B189" s="6" t="s">
        <v>1690</v>
      </c>
      <c r="C189" s="6" t="s">
        <v>1150</v>
      </c>
      <c r="D189" s="6">
        <v>329</v>
      </c>
      <c r="E189" s="6">
        <v>145</v>
      </c>
      <c r="F189" s="6">
        <v>184</v>
      </c>
      <c r="G189" s="6">
        <v>0.44072948328267503</v>
      </c>
    </row>
    <row r="190" spans="1:7" x14ac:dyDescent="0.25">
      <c r="A190" s="6">
        <v>189</v>
      </c>
      <c r="B190" s="6" t="s">
        <v>2443</v>
      </c>
      <c r="C190" s="6" t="s">
        <v>1150</v>
      </c>
      <c r="D190" s="6">
        <v>259</v>
      </c>
      <c r="E190" s="6">
        <v>111</v>
      </c>
      <c r="F190" s="6">
        <v>148</v>
      </c>
      <c r="G190" s="6">
        <v>0.42857142857142899</v>
      </c>
    </row>
    <row r="191" spans="1:7" x14ac:dyDescent="0.25">
      <c r="A191" s="6">
        <v>190</v>
      </c>
      <c r="B191" s="6" t="s">
        <v>2116</v>
      </c>
      <c r="C191" s="6" t="s">
        <v>2544</v>
      </c>
      <c r="D191" s="6">
        <v>136</v>
      </c>
      <c r="E191" s="6">
        <v>57</v>
      </c>
      <c r="F191" s="6">
        <v>79</v>
      </c>
      <c r="G191" s="6">
        <v>0.41911764705882398</v>
      </c>
    </row>
    <row r="192" spans="1:7" x14ac:dyDescent="0.25">
      <c r="A192" s="6">
        <v>191</v>
      </c>
      <c r="B192" s="6" t="s">
        <v>2447</v>
      </c>
      <c r="C192" s="6" t="s">
        <v>1150</v>
      </c>
      <c r="D192" s="6">
        <v>334</v>
      </c>
      <c r="E192" s="6">
        <v>119</v>
      </c>
      <c r="F192" s="6">
        <v>215</v>
      </c>
      <c r="G192" s="6">
        <v>0.35628742514970102</v>
      </c>
    </row>
    <row r="193" spans="1:7" x14ac:dyDescent="0.25">
      <c r="A193" s="6">
        <v>192</v>
      </c>
      <c r="B193" s="6" t="s">
        <v>1857</v>
      </c>
      <c r="C193" s="6" t="s">
        <v>1150</v>
      </c>
      <c r="D193" s="6">
        <v>387</v>
      </c>
      <c r="E193" s="6">
        <v>106</v>
      </c>
      <c r="F193" s="6">
        <v>281</v>
      </c>
      <c r="G193" s="6">
        <v>0.27390180878553</v>
      </c>
    </row>
    <row r="194" spans="1:7" x14ac:dyDescent="0.25">
      <c r="A194" s="6">
        <v>193</v>
      </c>
      <c r="B194" s="6" t="s">
        <v>2209</v>
      </c>
      <c r="C194" s="6" t="s">
        <v>1150</v>
      </c>
      <c r="D194" s="6">
        <v>308</v>
      </c>
      <c r="E194" s="6">
        <v>131</v>
      </c>
      <c r="F194" s="6">
        <v>177</v>
      </c>
      <c r="G194" s="6">
        <v>0.42532467532467499</v>
      </c>
    </row>
    <row r="195" spans="1:7" x14ac:dyDescent="0.25">
      <c r="A195" s="6">
        <v>194</v>
      </c>
      <c r="B195" s="6" t="s">
        <v>1948</v>
      </c>
      <c r="C195" s="6" t="s">
        <v>2548</v>
      </c>
      <c r="D195" s="6">
        <v>177</v>
      </c>
      <c r="E195" s="6">
        <v>85</v>
      </c>
      <c r="F195" s="6">
        <v>92</v>
      </c>
      <c r="G195" s="6">
        <v>0.48022598870056499</v>
      </c>
    </row>
    <row r="196" spans="1:7" x14ac:dyDescent="0.25">
      <c r="A196" s="6">
        <v>195</v>
      </c>
      <c r="B196" s="6" t="s">
        <v>2120</v>
      </c>
      <c r="C196" s="6" t="s">
        <v>2544</v>
      </c>
      <c r="D196" s="6">
        <v>136</v>
      </c>
      <c r="E196" s="6">
        <v>53</v>
      </c>
      <c r="F196" s="6">
        <v>83</v>
      </c>
      <c r="G196" s="6">
        <v>0.38970588235294101</v>
      </c>
    </row>
    <row r="197" spans="1:7" x14ac:dyDescent="0.25">
      <c r="A197" s="6">
        <v>196</v>
      </c>
      <c r="B197" s="6" t="s">
        <v>2502</v>
      </c>
      <c r="C197" s="6" t="s">
        <v>1150</v>
      </c>
      <c r="D197" s="6">
        <v>404</v>
      </c>
      <c r="E197" s="6">
        <v>171</v>
      </c>
      <c r="F197" s="6">
        <v>233</v>
      </c>
      <c r="G197" s="6">
        <v>0.42326732673267298</v>
      </c>
    </row>
    <row r="198" spans="1:7" x14ac:dyDescent="0.25">
      <c r="A198" s="6">
        <v>197</v>
      </c>
      <c r="B198" s="6" t="s">
        <v>2027</v>
      </c>
      <c r="C198" s="6" t="s">
        <v>2600</v>
      </c>
      <c r="D198" s="6">
        <v>88</v>
      </c>
      <c r="E198" s="6">
        <v>31</v>
      </c>
      <c r="F198" s="6">
        <v>57</v>
      </c>
      <c r="G198" s="6">
        <v>0.35227272727272702</v>
      </c>
    </row>
    <row r="199" spans="1:7" x14ac:dyDescent="0.25">
      <c r="A199" s="6">
        <v>198</v>
      </c>
      <c r="B199" s="6" t="s">
        <v>1706</v>
      </c>
      <c r="C199" s="6" t="s">
        <v>2564</v>
      </c>
      <c r="D199" s="6">
        <v>131</v>
      </c>
      <c r="E199" s="6">
        <v>60</v>
      </c>
      <c r="F199" s="6">
        <v>71</v>
      </c>
      <c r="G199" s="6">
        <v>0.458015267175573</v>
      </c>
    </row>
    <row r="200" spans="1:7" x14ac:dyDescent="0.25">
      <c r="A200" s="6">
        <v>199</v>
      </c>
      <c r="B200" s="6" t="s">
        <v>1271</v>
      </c>
      <c r="C200" s="6" t="s">
        <v>1150</v>
      </c>
      <c r="D200" s="6">
        <v>351</v>
      </c>
      <c r="E200" s="6">
        <v>134</v>
      </c>
      <c r="F200" s="6">
        <v>217</v>
      </c>
      <c r="G200" s="6">
        <v>0.381766381766382</v>
      </c>
    </row>
    <row r="201" spans="1:7" x14ac:dyDescent="0.25">
      <c r="A201" s="6">
        <v>200</v>
      </c>
      <c r="B201" s="6" t="s">
        <v>2514</v>
      </c>
      <c r="C201" s="6" t="s">
        <v>1150</v>
      </c>
      <c r="D201" s="6">
        <v>464</v>
      </c>
      <c r="E201" s="6">
        <v>203</v>
      </c>
      <c r="F201" s="6">
        <v>261</v>
      </c>
      <c r="G201" s="6">
        <v>0.4375</v>
      </c>
    </row>
    <row r="202" spans="1:7" x14ac:dyDescent="0.25">
      <c r="A202" s="6">
        <v>201</v>
      </c>
      <c r="B202" s="6" t="s">
        <v>1270</v>
      </c>
      <c r="C202" s="6" t="s">
        <v>2548</v>
      </c>
      <c r="D202" s="6">
        <v>177</v>
      </c>
      <c r="E202" s="6">
        <v>83</v>
      </c>
      <c r="F202" s="6">
        <v>94</v>
      </c>
      <c r="G202" s="6">
        <v>0.468926553672316</v>
      </c>
    </row>
    <row r="203" spans="1:7" x14ac:dyDescent="0.25">
      <c r="A203" s="6">
        <v>202</v>
      </c>
      <c r="B203" s="6" t="s">
        <v>1770</v>
      </c>
      <c r="C203" s="6" t="s">
        <v>2601</v>
      </c>
      <c r="D203" s="6">
        <v>92</v>
      </c>
      <c r="E203" s="6">
        <v>63</v>
      </c>
      <c r="F203" s="6">
        <v>29</v>
      </c>
      <c r="G203" s="6">
        <v>0.684782608695652</v>
      </c>
    </row>
    <row r="204" spans="1:7" x14ac:dyDescent="0.25">
      <c r="A204" s="6">
        <v>203</v>
      </c>
      <c r="B204" s="6" t="s">
        <v>2233</v>
      </c>
      <c r="C204" s="6" t="s">
        <v>2602</v>
      </c>
      <c r="D204" s="6">
        <v>129</v>
      </c>
      <c r="E204" s="6">
        <v>54</v>
      </c>
      <c r="F204" s="6">
        <v>75</v>
      </c>
      <c r="G204" s="6">
        <v>0.418604651162791</v>
      </c>
    </row>
    <row r="205" spans="1:7" x14ac:dyDescent="0.25">
      <c r="A205" s="6">
        <v>204</v>
      </c>
      <c r="B205" s="6" t="s">
        <v>2242</v>
      </c>
      <c r="C205" s="6" t="s">
        <v>2603</v>
      </c>
      <c r="D205" s="6">
        <v>159</v>
      </c>
      <c r="E205" s="6">
        <v>64</v>
      </c>
      <c r="F205" s="6">
        <v>95</v>
      </c>
      <c r="G205" s="6">
        <v>0.40251572327044</v>
      </c>
    </row>
    <row r="206" spans="1:7" x14ac:dyDescent="0.25">
      <c r="A206" s="6">
        <v>205</v>
      </c>
      <c r="B206" s="6" t="s">
        <v>1717</v>
      </c>
      <c r="C206" s="6" t="s">
        <v>2572</v>
      </c>
      <c r="D206" s="6">
        <v>119</v>
      </c>
      <c r="E206" s="6">
        <v>55</v>
      </c>
      <c r="F206" s="6">
        <v>64</v>
      </c>
      <c r="G206" s="6">
        <v>0.46218487394958002</v>
      </c>
    </row>
    <row r="207" spans="1:7" x14ac:dyDescent="0.25">
      <c r="A207" s="6">
        <v>206</v>
      </c>
      <c r="B207" s="6" t="s">
        <v>2278</v>
      </c>
      <c r="C207" s="6" t="s">
        <v>1150</v>
      </c>
      <c r="D207" s="6">
        <v>305</v>
      </c>
      <c r="E207" s="6">
        <v>121</v>
      </c>
      <c r="F207" s="6">
        <v>184</v>
      </c>
      <c r="G207" s="6">
        <v>0.39672131147541001</v>
      </c>
    </row>
    <row r="208" spans="1:7" x14ac:dyDescent="0.25">
      <c r="A208" s="6">
        <v>207</v>
      </c>
      <c r="B208" s="6" t="s">
        <v>2391</v>
      </c>
      <c r="C208" s="6" t="s">
        <v>2582</v>
      </c>
      <c r="D208" s="6">
        <v>109</v>
      </c>
      <c r="E208" s="6">
        <v>41</v>
      </c>
      <c r="F208" s="6">
        <v>68</v>
      </c>
      <c r="G208" s="6">
        <v>0.37614678899082599</v>
      </c>
    </row>
    <row r="209" spans="1:7" x14ac:dyDescent="0.25">
      <c r="A209" s="6">
        <v>208</v>
      </c>
      <c r="B209" s="6" t="s">
        <v>1953</v>
      </c>
      <c r="C209" s="6" t="s">
        <v>1150</v>
      </c>
      <c r="D209" s="6">
        <v>438</v>
      </c>
      <c r="E209" s="6">
        <v>198</v>
      </c>
      <c r="F209" s="6">
        <v>240</v>
      </c>
      <c r="G209" s="6">
        <v>0.45205479452054798</v>
      </c>
    </row>
    <row r="210" spans="1:7" x14ac:dyDescent="0.25">
      <c r="A210" s="6">
        <v>209</v>
      </c>
      <c r="B210" s="6" t="s">
        <v>2246</v>
      </c>
      <c r="C210" s="6" t="s">
        <v>2604</v>
      </c>
      <c r="D210" s="6">
        <v>184</v>
      </c>
      <c r="E210" s="6">
        <v>90</v>
      </c>
      <c r="F210" s="6">
        <v>94</v>
      </c>
      <c r="G210" s="6">
        <v>0.48913043478260898</v>
      </c>
    </row>
    <row r="211" spans="1:7" x14ac:dyDescent="0.25">
      <c r="A211" s="6">
        <v>210</v>
      </c>
      <c r="B211" s="6" t="s">
        <v>2405</v>
      </c>
      <c r="C211" s="6" t="s">
        <v>2601</v>
      </c>
      <c r="D211" s="6">
        <v>92</v>
      </c>
      <c r="E211" s="6">
        <v>61</v>
      </c>
      <c r="F211" s="6">
        <v>31</v>
      </c>
      <c r="G211" s="6">
        <v>0.66304347826086996</v>
      </c>
    </row>
    <row r="212" spans="1:7" x14ac:dyDescent="0.25">
      <c r="A212" s="6">
        <v>211</v>
      </c>
      <c r="B212" s="6" t="s">
        <v>1476</v>
      </c>
      <c r="C212" s="6" t="s">
        <v>2584</v>
      </c>
      <c r="D212" s="6">
        <v>170</v>
      </c>
      <c r="E212" s="6">
        <v>70</v>
      </c>
      <c r="F212" s="6">
        <v>100</v>
      </c>
      <c r="G212" s="6">
        <v>0.41176470588235298</v>
      </c>
    </row>
    <row r="213" spans="1:7" x14ac:dyDescent="0.25">
      <c r="A213" s="6">
        <v>212</v>
      </c>
      <c r="B213" s="6" t="s">
        <v>2385</v>
      </c>
      <c r="C213" s="6" t="s">
        <v>1150</v>
      </c>
      <c r="D213" s="6">
        <v>377</v>
      </c>
      <c r="E213" s="6">
        <v>130</v>
      </c>
      <c r="F213" s="6">
        <v>247</v>
      </c>
      <c r="G213" s="6">
        <v>0.34482758620689702</v>
      </c>
    </row>
    <row r="214" spans="1:7" x14ac:dyDescent="0.25">
      <c r="A214" s="6">
        <v>213</v>
      </c>
      <c r="B214" s="6" t="s">
        <v>1279</v>
      </c>
      <c r="C214" s="6" t="s">
        <v>1150</v>
      </c>
      <c r="D214" s="6">
        <v>397</v>
      </c>
      <c r="E214" s="6">
        <v>159</v>
      </c>
      <c r="F214" s="6">
        <v>238</v>
      </c>
      <c r="G214" s="6">
        <v>0.40050377833753098</v>
      </c>
    </row>
    <row r="215" spans="1:7" x14ac:dyDescent="0.25">
      <c r="A215" s="6">
        <v>214</v>
      </c>
      <c r="B215" s="6" t="s">
        <v>1425</v>
      </c>
      <c r="C215" s="6" t="s">
        <v>2548</v>
      </c>
      <c r="D215" s="6">
        <v>177</v>
      </c>
      <c r="E215" s="6">
        <v>87</v>
      </c>
      <c r="F215" s="6">
        <v>90</v>
      </c>
      <c r="G215" s="6">
        <v>0.49152542372881403</v>
      </c>
    </row>
    <row r="216" spans="1:7" x14ac:dyDescent="0.25">
      <c r="A216" s="6">
        <v>215</v>
      </c>
      <c r="B216" s="6" t="s">
        <v>2309</v>
      </c>
      <c r="C216" s="6" t="s">
        <v>1150</v>
      </c>
      <c r="D216" s="6">
        <v>568</v>
      </c>
      <c r="E216" s="6">
        <v>157</v>
      </c>
      <c r="F216" s="6">
        <v>411</v>
      </c>
      <c r="G216" s="6">
        <v>0.27640845070422498</v>
      </c>
    </row>
    <row r="217" spans="1:7" x14ac:dyDescent="0.25">
      <c r="A217" s="6">
        <v>216</v>
      </c>
      <c r="B217" s="6" t="s">
        <v>1645</v>
      </c>
      <c r="C217" s="6" t="s">
        <v>2585</v>
      </c>
      <c r="D217" s="6">
        <v>90</v>
      </c>
      <c r="E217" s="6">
        <v>16</v>
      </c>
      <c r="F217" s="6">
        <v>74</v>
      </c>
      <c r="G217" s="6">
        <v>0.17777777777777801</v>
      </c>
    </row>
    <row r="218" spans="1:7" x14ac:dyDescent="0.25">
      <c r="A218" s="6">
        <v>217</v>
      </c>
      <c r="B218" s="6" t="s">
        <v>1957</v>
      </c>
      <c r="C218" s="6" t="s">
        <v>1150</v>
      </c>
      <c r="D218" s="6">
        <v>529</v>
      </c>
      <c r="E218" s="6">
        <v>245</v>
      </c>
      <c r="F218" s="6">
        <v>284</v>
      </c>
      <c r="G218" s="6">
        <v>0.46313799621928198</v>
      </c>
    </row>
    <row r="219" spans="1:7" x14ac:dyDescent="0.25">
      <c r="A219" s="6">
        <v>218</v>
      </c>
      <c r="B219" s="6" t="s">
        <v>2017</v>
      </c>
      <c r="C219" s="6" t="s">
        <v>2547</v>
      </c>
      <c r="D219" s="6">
        <v>254</v>
      </c>
      <c r="E219" s="6">
        <v>88</v>
      </c>
      <c r="F219" s="6">
        <v>166</v>
      </c>
      <c r="G219" s="6">
        <v>0.34645669291338599</v>
      </c>
    </row>
    <row r="220" spans="1:7" x14ac:dyDescent="0.25">
      <c r="A220" s="6">
        <v>219</v>
      </c>
      <c r="B220" s="6" t="s">
        <v>1413</v>
      </c>
      <c r="C220" s="6" t="s">
        <v>1150</v>
      </c>
      <c r="D220" s="6">
        <v>327</v>
      </c>
      <c r="E220" s="6">
        <v>115</v>
      </c>
      <c r="F220" s="6">
        <v>212</v>
      </c>
      <c r="G220" s="6">
        <v>0.35168195718654399</v>
      </c>
    </row>
    <row r="221" spans="1:7" x14ac:dyDescent="0.25">
      <c r="A221" s="6">
        <v>220</v>
      </c>
      <c r="B221" s="6" t="s">
        <v>1837</v>
      </c>
      <c r="C221" s="6" t="s">
        <v>1150</v>
      </c>
      <c r="D221" s="6">
        <v>259</v>
      </c>
      <c r="E221" s="6">
        <v>104</v>
      </c>
      <c r="F221" s="6">
        <v>155</v>
      </c>
      <c r="G221" s="6">
        <v>0.40154440154440202</v>
      </c>
    </row>
    <row r="222" spans="1:7" x14ac:dyDescent="0.25">
      <c r="A222" s="6">
        <v>221</v>
      </c>
      <c r="B222" s="6" t="s">
        <v>1856</v>
      </c>
      <c r="C222" s="6" t="s">
        <v>2550</v>
      </c>
      <c r="D222" s="6">
        <v>207</v>
      </c>
      <c r="E222" s="6">
        <v>76</v>
      </c>
      <c r="F222" s="6">
        <v>131</v>
      </c>
      <c r="G222" s="6">
        <v>0.36714975845410602</v>
      </c>
    </row>
    <row r="223" spans="1:7" x14ac:dyDescent="0.25">
      <c r="A223" s="6">
        <v>222</v>
      </c>
      <c r="B223" s="6" t="s">
        <v>1562</v>
      </c>
      <c r="C223" s="6" t="s">
        <v>1150</v>
      </c>
      <c r="D223" s="6">
        <v>406</v>
      </c>
      <c r="E223" s="6">
        <v>144</v>
      </c>
      <c r="F223" s="6">
        <v>262</v>
      </c>
      <c r="G223" s="6">
        <v>0.35467980295566498</v>
      </c>
    </row>
    <row r="224" spans="1:7" x14ac:dyDescent="0.25">
      <c r="A224" s="6">
        <v>223</v>
      </c>
      <c r="B224" s="6" t="s">
        <v>1417</v>
      </c>
      <c r="C224" s="6" t="s">
        <v>2605</v>
      </c>
      <c r="D224" s="6">
        <v>210</v>
      </c>
      <c r="E224" s="6">
        <v>76</v>
      </c>
      <c r="F224" s="6">
        <v>134</v>
      </c>
      <c r="G224" s="6">
        <v>0.36190476190476201</v>
      </c>
    </row>
    <row r="225" spans="1:7" x14ac:dyDescent="0.25">
      <c r="A225" s="6">
        <v>224</v>
      </c>
      <c r="B225" s="6" t="s">
        <v>1594</v>
      </c>
      <c r="C225" s="6" t="s">
        <v>1150</v>
      </c>
      <c r="D225" s="6">
        <v>443</v>
      </c>
      <c r="E225" s="6">
        <v>211</v>
      </c>
      <c r="F225" s="6">
        <v>232</v>
      </c>
      <c r="G225" s="6">
        <v>0.47629796839729099</v>
      </c>
    </row>
    <row r="226" spans="1:7" x14ac:dyDescent="0.25">
      <c r="A226" s="6">
        <v>225</v>
      </c>
      <c r="B226" s="6" t="s">
        <v>2066</v>
      </c>
      <c r="C226" s="6" t="s">
        <v>2606</v>
      </c>
      <c r="D226" s="6">
        <v>250</v>
      </c>
      <c r="E226" s="6">
        <v>109</v>
      </c>
      <c r="F226" s="6">
        <v>141</v>
      </c>
      <c r="G226" s="6">
        <v>0.436</v>
      </c>
    </row>
    <row r="227" spans="1:7" x14ac:dyDescent="0.25">
      <c r="A227" s="6">
        <v>226</v>
      </c>
      <c r="B227" s="6" t="s">
        <v>2245</v>
      </c>
      <c r="C227" s="6" t="s">
        <v>1150</v>
      </c>
      <c r="D227" s="6">
        <v>382</v>
      </c>
      <c r="E227" s="6">
        <v>179</v>
      </c>
      <c r="F227" s="6">
        <v>203</v>
      </c>
      <c r="G227" s="6">
        <v>0.468586387434555</v>
      </c>
    </row>
    <row r="228" spans="1:7" x14ac:dyDescent="0.25">
      <c r="A228" s="6">
        <v>227</v>
      </c>
      <c r="B228" s="6" t="s">
        <v>2439</v>
      </c>
      <c r="C228" s="6" t="s">
        <v>1150</v>
      </c>
      <c r="D228" s="6">
        <v>438</v>
      </c>
      <c r="E228" s="6">
        <v>192</v>
      </c>
      <c r="F228" s="6">
        <v>246</v>
      </c>
      <c r="G228" s="6">
        <v>0.43835616438356201</v>
      </c>
    </row>
    <row r="229" spans="1:7" x14ac:dyDescent="0.25">
      <c r="A229" s="6">
        <v>228</v>
      </c>
      <c r="B229" s="6" t="s">
        <v>1985</v>
      </c>
      <c r="C229" s="6" t="s">
        <v>1150</v>
      </c>
      <c r="D229" s="6">
        <v>481</v>
      </c>
      <c r="E229" s="6">
        <v>157</v>
      </c>
      <c r="F229" s="6">
        <v>324</v>
      </c>
      <c r="G229" s="6">
        <v>0.32640332640332598</v>
      </c>
    </row>
    <row r="230" spans="1:7" x14ac:dyDescent="0.25">
      <c r="A230" s="6">
        <v>229</v>
      </c>
      <c r="B230" s="6" t="s">
        <v>1862</v>
      </c>
      <c r="C230" s="6" t="s">
        <v>1150</v>
      </c>
      <c r="D230" s="6">
        <v>311</v>
      </c>
      <c r="E230" s="6">
        <v>155</v>
      </c>
      <c r="F230" s="6">
        <v>156</v>
      </c>
      <c r="G230" s="6">
        <v>0.49839228295819898</v>
      </c>
    </row>
    <row r="231" spans="1:7" x14ac:dyDescent="0.25">
      <c r="A231" s="6">
        <v>230</v>
      </c>
      <c r="B231" s="6" t="s">
        <v>2042</v>
      </c>
      <c r="C231" s="6" t="s">
        <v>2607</v>
      </c>
      <c r="D231" s="6">
        <v>253</v>
      </c>
      <c r="E231" s="6">
        <v>73</v>
      </c>
      <c r="F231" s="6">
        <v>180</v>
      </c>
      <c r="G231" s="6">
        <v>0.28853754940711501</v>
      </c>
    </row>
    <row r="232" spans="1:7" x14ac:dyDescent="0.25">
      <c r="A232" s="6">
        <v>231</v>
      </c>
      <c r="B232" s="6" t="s">
        <v>2308</v>
      </c>
      <c r="C232" s="6" t="s">
        <v>1150</v>
      </c>
      <c r="D232" s="6">
        <v>503</v>
      </c>
      <c r="E232" s="6">
        <v>228</v>
      </c>
      <c r="F232" s="6">
        <v>275</v>
      </c>
      <c r="G232" s="6">
        <v>0.45328031809145097</v>
      </c>
    </row>
    <row r="233" spans="1:7" x14ac:dyDescent="0.25">
      <c r="A233" s="6">
        <v>232</v>
      </c>
      <c r="B233" s="6" t="s">
        <v>1418</v>
      </c>
      <c r="C233" s="6" t="s">
        <v>1150</v>
      </c>
      <c r="D233" s="6">
        <v>516</v>
      </c>
      <c r="E233" s="6">
        <v>193</v>
      </c>
      <c r="F233" s="6">
        <v>323</v>
      </c>
      <c r="G233" s="6">
        <v>0.37403100775193798</v>
      </c>
    </row>
    <row r="234" spans="1:7" x14ac:dyDescent="0.25">
      <c r="A234" s="6">
        <v>233</v>
      </c>
      <c r="B234" s="6" t="s">
        <v>2399</v>
      </c>
      <c r="C234" s="6" t="s">
        <v>1150</v>
      </c>
      <c r="D234" s="6">
        <v>363</v>
      </c>
      <c r="E234" s="6">
        <v>152</v>
      </c>
      <c r="F234" s="6">
        <v>211</v>
      </c>
      <c r="G234" s="6">
        <v>0.41873278236914602</v>
      </c>
    </row>
    <row r="235" spans="1:7" x14ac:dyDescent="0.25">
      <c r="A235" s="6">
        <v>234</v>
      </c>
      <c r="B235" s="6" t="s">
        <v>1549</v>
      </c>
      <c r="C235" s="6" t="s">
        <v>1150</v>
      </c>
      <c r="D235" s="6">
        <v>568</v>
      </c>
      <c r="E235" s="6">
        <v>169</v>
      </c>
      <c r="F235" s="6">
        <v>399</v>
      </c>
      <c r="G235" s="6">
        <v>0.29753521126760601</v>
      </c>
    </row>
    <row r="236" spans="1:7" x14ac:dyDescent="0.25">
      <c r="A236" s="6">
        <v>235</v>
      </c>
      <c r="B236" s="6" t="s">
        <v>1519</v>
      </c>
      <c r="C236" s="6" t="s">
        <v>2545</v>
      </c>
      <c r="D236" s="6">
        <v>100</v>
      </c>
      <c r="E236" s="6">
        <v>57</v>
      </c>
      <c r="F236" s="6">
        <v>43</v>
      </c>
      <c r="G236" s="6">
        <v>0.56999999999999995</v>
      </c>
    </row>
    <row r="237" spans="1:7" x14ac:dyDescent="0.25">
      <c r="A237" s="6">
        <v>236</v>
      </c>
      <c r="B237" s="6" t="s">
        <v>2223</v>
      </c>
      <c r="C237" s="6" t="s">
        <v>1150</v>
      </c>
      <c r="D237" s="6">
        <v>291</v>
      </c>
      <c r="E237" s="6">
        <v>113</v>
      </c>
      <c r="F237" s="6">
        <v>178</v>
      </c>
      <c r="G237" s="6">
        <v>0.38831615120274898</v>
      </c>
    </row>
    <row r="238" spans="1:7" x14ac:dyDescent="0.25">
      <c r="A238" s="6">
        <v>237</v>
      </c>
      <c r="B238" s="6" t="s">
        <v>2481</v>
      </c>
      <c r="C238" s="6" t="s">
        <v>2608</v>
      </c>
      <c r="D238" s="6">
        <v>133</v>
      </c>
      <c r="E238" s="6">
        <v>54</v>
      </c>
      <c r="F238" s="6">
        <v>79</v>
      </c>
      <c r="G238" s="6">
        <v>0.406015037593985</v>
      </c>
    </row>
    <row r="239" spans="1:7" x14ac:dyDescent="0.25">
      <c r="A239" s="6">
        <v>238</v>
      </c>
      <c r="B239" s="6" t="s">
        <v>1752</v>
      </c>
      <c r="C239" s="6" t="s">
        <v>1150</v>
      </c>
      <c r="D239" s="6">
        <v>404</v>
      </c>
      <c r="E239" s="6">
        <v>173</v>
      </c>
      <c r="F239" s="6">
        <v>231</v>
      </c>
      <c r="G239" s="6">
        <v>0.42821782178217799</v>
      </c>
    </row>
    <row r="240" spans="1:7" x14ac:dyDescent="0.25">
      <c r="A240" s="6">
        <v>239</v>
      </c>
      <c r="B240" s="6" t="s">
        <v>1802</v>
      </c>
      <c r="C240" s="6" t="s">
        <v>2581</v>
      </c>
      <c r="D240" s="6">
        <v>149</v>
      </c>
      <c r="E240" s="6">
        <v>58</v>
      </c>
      <c r="F240" s="6">
        <v>91</v>
      </c>
      <c r="G240" s="6">
        <v>0.389261744966443</v>
      </c>
    </row>
    <row r="241" spans="1:7" x14ac:dyDescent="0.25">
      <c r="A241" s="6">
        <v>240</v>
      </c>
      <c r="B241" s="6" t="s">
        <v>1822</v>
      </c>
      <c r="C241" s="6" t="s">
        <v>2609</v>
      </c>
      <c r="D241" s="6">
        <v>186</v>
      </c>
      <c r="E241" s="6">
        <v>48</v>
      </c>
      <c r="F241" s="6">
        <v>138</v>
      </c>
      <c r="G241" s="6">
        <v>0.25806451612903197</v>
      </c>
    </row>
    <row r="242" spans="1:7" x14ac:dyDescent="0.25">
      <c r="A242" s="6">
        <v>241</v>
      </c>
      <c r="B242" s="6" t="s">
        <v>1567</v>
      </c>
      <c r="C242" s="6" t="s">
        <v>1150</v>
      </c>
      <c r="D242" s="6">
        <v>741</v>
      </c>
      <c r="E242" s="6">
        <v>189</v>
      </c>
      <c r="F242" s="6">
        <v>552</v>
      </c>
      <c r="G242" s="6">
        <v>0.25506072874493901</v>
      </c>
    </row>
    <row r="243" spans="1:7" x14ac:dyDescent="0.25">
      <c r="A243" s="6">
        <v>242</v>
      </c>
      <c r="B243" s="6" t="s">
        <v>2149</v>
      </c>
      <c r="C243" s="6" t="s">
        <v>1150</v>
      </c>
      <c r="D243" s="6">
        <v>272</v>
      </c>
      <c r="E243" s="6">
        <v>95</v>
      </c>
      <c r="F243" s="6">
        <v>177</v>
      </c>
      <c r="G243" s="6">
        <v>0.34926470588235298</v>
      </c>
    </row>
    <row r="244" spans="1:7" x14ac:dyDescent="0.25">
      <c r="A244" s="6">
        <v>243</v>
      </c>
      <c r="B244" s="6" t="s">
        <v>1413</v>
      </c>
      <c r="C244" s="6" t="s">
        <v>1150</v>
      </c>
      <c r="D244" s="6">
        <v>327</v>
      </c>
      <c r="E244" s="6">
        <v>115</v>
      </c>
      <c r="F244" s="6">
        <v>212</v>
      </c>
      <c r="G244" s="6">
        <v>0.35168195718654399</v>
      </c>
    </row>
    <row r="245" spans="1:7" x14ac:dyDescent="0.25">
      <c r="A245" s="6">
        <v>244</v>
      </c>
      <c r="B245" s="6" t="s">
        <v>1414</v>
      </c>
      <c r="C245" s="6" t="s">
        <v>1150</v>
      </c>
      <c r="D245" s="6">
        <v>394</v>
      </c>
      <c r="E245" s="6">
        <v>94</v>
      </c>
      <c r="F245" s="6">
        <v>300</v>
      </c>
      <c r="G245" s="6">
        <v>0.23857868020304601</v>
      </c>
    </row>
    <row r="246" spans="1:7" x14ac:dyDescent="0.25">
      <c r="A246" s="6">
        <v>245</v>
      </c>
      <c r="B246" s="6" t="s">
        <v>1663</v>
      </c>
      <c r="C246" s="6" t="s">
        <v>1150</v>
      </c>
      <c r="D246" s="6">
        <v>310</v>
      </c>
      <c r="E246" s="6">
        <v>86</v>
      </c>
      <c r="F246" s="6">
        <v>224</v>
      </c>
      <c r="G246" s="6">
        <v>0.27741935483871</v>
      </c>
    </row>
    <row r="247" spans="1:7" x14ac:dyDescent="0.25">
      <c r="A247" s="6">
        <v>246</v>
      </c>
      <c r="B247" s="6" t="s">
        <v>1289</v>
      </c>
      <c r="C247" s="6" t="s">
        <v>2544</v>
      </c>
      <c r="D247" s="6">
        <v>136</v>
      </c>
      <c r="E247" s="6">
        <v>44</v>
      </c>
      <c r="F247" s="6">
        <v>92</v>
      </c>
      <c r="G247" s="6">
        <v>0.32352941176470601</v>
      </c>
    </row>
    <row r="248" spans="1:7" x14ac:dyDescent="0.25">
      <c r="A248" s="6">
        <v>247</v>
      </c>
      <c r="B248" s="6" t="s">
        <v>2157</v>
      </c>
      <c r="C248" s="6" t="s">
        <v>2610</v>
      </c>
      <c r="D248" s="6">
        <v>217</v>
      </c>
      <c r="E248" s="6">
        <v>76</v>
      </c>
      <c r="F248" s="6">
        <v>141</v>
      </c>
      <c r="G248" s="6">
        <v>0.35023041474654398</v>
      </c>
    </row>
    <row r="249" spans="1:7" x14ac:dyDescent="0.25">
      <c r="A249" s="6">
        <v>248</v>
      </c>
      <c r="B249" s="6" t="s">
        <v>2188</v>
      </c>
      <c r="C249" s="6" t="s">
        <v>2563</v>
      </c>
      <c r="D249" s="6">
        <v>198</v>
      </c>
      <c r="E249" s="6">
        <v>73</v>
      </c>
      <c r="F249" s="6">
        <v>125</v>
      </c>
      <c r="G249" s="6">
        <v>0.36868686868686901</v>
      </c>
    </row>
    <row r="250" spans="1:7" x14ac:dyDescent="0.25">
      <c r="A250" s="6">
        <v>249</v>
      </c>
      <c r="B250" s="6" t="s">
        <v>1652</v>
      </c>
      <c r="C250" s="6" t="s">
        <v>1150</v>
      </c>
      <c r="D250" s="6">
        <v>271</v>
      </c>
      <c r="E250" s="6">
        <v>97</v>
      </c>
      <c r="F250" s="6">
        <v>174</v>
      </c>
      <c r="G250" s="6">
        <v>0.35793357933579301</v>
      </c>
    </row>
    <row r="251" spans="1:7" x14ac:dyDescent="0.25">
      <c r="A251" s="6">
        <v>250</v>
      </c>
      <c r="B251" s="6" t="s">
        <v>2225</v>
      </c>
      <c r="C251" s="6" t="s">
        <v>1150</v>
      </c>
      <c r="D251" s="6">
        <v>369</v>
      </c>
      <c r="E251" s="6">
        <v>160</v>
      </c>
      <c r="F251" s="6">
        <v>209</v>
      </c>
      <c r="G251" s="6">
        <v>0.43360433604336002</v>
      </c>
    </row>
    <row r="252" spans="1:7" x14ac:dyDescent="0.25">
      <c r="A252" s="6">
        <v>251</v>
      </c>
      <c r="B252" s="6" t="s">
        <v>2508</v>
      </c>
      <c r="C252" s="6" t="s">
        <v>2611</v>
      </c>
      <c r="D252" s="6">
        <v>73</v>
      </c>
      <c r="E252" s="6">
        <v>34</v>
      </c>
      <c r="F252" s="6">
        <v>39</v>
      </c>
      <c r="G252" s="6">
        <v>0.465753424657534</v>
      </c>
    </row>
    <row r="253" spans="1:7" x14ac:dyDescent="0.25">
      <c r="A253" s="6">
        <v>252</v>
      </c>
      <c r="B253" s="6" t="s">
        <v>1720</v>
      </c>
      <c r="C253" s="6" t="s">
        <v>2548</v>
      </c>
      <c r="D253" s="6">
        <v>177</v>
      </c>
      <c r="E253" s="6">
        <v>84</v>
      </c>
      <c r="F253" s="6">
        <v>93</v>
      </c>
      <c r="G253" s="6">
        <v>0.47457627118644102</v>
      </c>
    </row>
    <row r="254" spans="1:7" x14ac:dyDescent="0.25">
      <c r="A254" s="6">
        <v>253</v>
      </c>
      <c r="B254" s="6" t="s">
        <v>2444</v>
      </c>
      <c r="C254" s="6" t="s">
        <v>1150</v>
      </c>
      <c r="D254" s="6">
        <v>495</v>
      </c>
      <c r="E254" s="6">
        <v>204</v>
      </c>
      <c r="F254" s="6">
        <v>291</v>
      </c>
      <c r="G254" s="6">
        <v>0.412121212121212</v>
      </c>
    </row>
    <row r="255" spans="1:7" x14ac:dyDescent="0.25">
      <c r="A255" s="6">
        <v>254</v>
      </c>
      <c r="B255" s="6" t="s">
        <v>1530</v>
      </c>
      <c r="C255" s="6" t="s">
        <v>2551</v>
      </c>
      <c r="D255" s="6">
        <v>103</v>
      </c>
      <c r="E255" s="6">
        <v>30</v>
      </c>
      <c r="F255" s="6">
        <v>73</v>
      </c>
      <c r="G255" s="6">
        <v>0.29126213592233002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54"/>
  <sheetViews>
    <sheetView topLeftCell="A222" workbookViewId="0">
      <selection activeCell="L238" sqref="L238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1885</v>
      </c>
      <c r="C2" s="6" t="s">
        <v>1150</v>
      </c>
      <c r="D2" s="6">
        <v>309</v>
      </c>
      <c r="E2" s="6">
        <v>121</v>
      </c>
      <c r="F2" s="6">
        <v>188</v>
      </c>
      <c r="G2" s="6">
        <v>0.39158576051779898</v>
      </c>
    </row>
    <row r="3" spans="1:7" x14ac:dyDescent="0.25">
      <c r="A3" s="6">
        <v>2</v>
      </c>
      <c r="B3" s="6" t="s">
        <v>1339</v>
      </c>
      <c r="C3" s="6" t="s">
        <v>1150</v>
      </c>
      <c r="D3" s="6">
        <v>264</v>
      </c>
      <c r="E3" s="6">
        <v>121</v>
      </c>
      <c r="F3" s="6">
        <v>143</v>
      </c>
      <c r="G3" s="6">
        <v>0.45833333333333298</v>
      </c>
    </row>
    <row r="4" spans="1:7" x14ac:dyDescent="0.25">
      <c r="A4" s="6">
        <v>3</v>
      </c>
      <c r="B4" s="6" t="s">
        <v>2490</v>
      </c>
      <c r="C4" s="6" t="s">
        <v>2612</v>
      </c>
      <c r="D4" s="6">
        <v>106</v>
      </c>
      <c r="E4" s="6">
        <v>35</v>
      </c>
      <c r="F4" s="6">
        <v>71</v>
      </c>
      <c r="G4" s="6">
        <v>0.330188679245283</v>
      </c>
    </row>
    <row r="5" spans="1:7" x14ac:dyDescent="0.25">
      <c r="A5" s="6">
        <v>4</v>
      </c>
      <c r="B5" s="6" t="s">
        <v>2281</v>
      </c>
      <c r="C5" s="6" t="s">
        <v>2613</v>
      </c>
      <c r="D5" s="6">
        <v>212</v>
      </c>
      <c r="E5" s="6">
        <v>74</v>
      </c>
      <c r="F5" s="6">
        <v>138</v>
      </c>
      <c r="G5" s="6">
        <v>0.34905660377358499</v>
      </c>
    </row>
    <row r="6" spans="1:7" x14ac:dyDescent="0.25">
      <c r="A6" s="6">
        <v>5</v>
      </c>
      <c r="B6" s="6" t="s">
        <v>1764</v>
      </c>
      <c r="C6" s="6" t="s">
        <v>1150</v>
      </c>
      <c r="D6" s="6">
        <v>575</v>
      </c>
      <c r="E6" s="6">
        <v>204</v>
      </c>
      <c r="F6" s="6">
        <v>371</v>
      </c>
      <c r="G6" s="6">
        <v>0.35478260869565198</v>
      </c>
    </row>
    <row r="7" spans="1:7" x14ac:dyDescent="0.25">
      <c r="A7" s="6">
        <v>6</v>
      </c>
      <c r="B7" s="6" t="s">
        <v>1860</v>
      </c>
      <c r="C7" s="6" t="s">
        <v>2570</v>
      </c>
      <c r="D7" s="6">
        <v>249</v>
      </c>
      <c r="E7" s="6">
        <v>97</v>
      </c>
      <c r="F7" s="6">
        <v>152</v>
      </c>
      <c r="G7" s="6">
        <v>0.38955823293172698</v>
      </c>
    </row>
    <row r="8" spans="1:7" x14ac:dyDescent="0.25">
      <c r="A8" s="6">
        <v>7</v>
      </c>
      <c r="B8" s="6" t="s">
        <v>1504</v>
      </c>
      <c r="C8" s="6" t="s">
        <v>1150</v>
      </c>
      <c r="D8" s="6">
        <v>315</v>
      </c>
      <c r="E8" s="6">
        <v>209</v>
      </c>
      <c r="F8" s="6">
        <v>106</v>
      </c>
      <c r="G8" s="6">
        <v>0.66349206349206302</v>
      </c>
    </row>
    <row r="9" spans="1:7" x14ac:dyDescent="0.25">
      <c r="A9" s="6">
        <v>8</v>
      </c>
      <c r="B9" s="6" t="s">
        <v>2004</v>
      </c>
      <c r="C9" s="6" t="s">
        <v>1150</v>
      </c>
      <c r="D9" s="6">
        <v>603</v>
      </c>
      <c r="E9" s="6">
        <v>280</v>
      </c>
      <c r="F9" s="6">
        <v>323</v>
      </c>
      <c r="G9" s="6">
        <v>0.46434494195688197</v>
      </c>
    </row>
    <row r="10" spans="1:7" x14ac:dyDescent="0.25">
      <c r="A10" s="6">
        <v>9</v>
      </c>
      <c r="B10" s="6" t="s">
        <v>2452</v>
      </c>
      <c r="C10" s="6" t="s">
        <v>2581</v>
      </c>
      <c r="D10" s="6">
        <v>149</v>
      </c>
      <c r="E10" s="6">
        <v>63</v>
      </c>
      <c r="F10" s="6">
        <v>86</v>
      </c>
      <c r="G10" s="6">
        <v>0.422818791946309</v>
      </c>
    </row>
    <row r="11" spans="1:7" x14ac:dyDescent="0.25">
      <c r="A11" s="6">
        <v>10</v>
      </c>
      <c r="B11" s="6" t="s">
        <v>1466</v>
      </c>
      <c r="C11" s="6" t="s">
        <v>2548</v>
      </c>
      <c r="D11" s="6">
        <v>177</v>
      </c>
      <c r="E11" s="6">
        <v>86</v>
      </c>
      <c r="F11" s="6">
        <v>91</v>
      </c>
      <c r="G11" s="6">
        <v>0.48587570621468901</v>
      </c>
    </row>
    <row r="12" spans="1:7" x14ac:dyDescent="0.25">
      <c r="A12" s="6">
        <v>11</v>
      </c>
      <c r="B12" s="6" t="s">
        <v>1451</v>
      </c>
      <c r="C12" s="6" t="s">
        <v>2614</v>
      </c>
      <c r="D12" s="6">
        <v>164</v>
      </c>
      <c r="E12" s="6">
        <v>79</v>
      </c>
      <c r="F12" s="6">
        <v>85</v>
      </c>
      <c r="G12" s="6">
        <v>0.48170731707317099</v>
      </c>
    </row>
    <row r="13" spans="1:7" x14ac:dyDescent="0.25">
      <c r="A13" s="6">
        <v>12</v>
      </c>
      <c r="B13" s="6" t="s">
        <v>2292</v>
      </c>
      <c r="C13" s="6" t="s">
        <v>1150</v>
      </c>
      <c r="D13" s="6">
        <v>381</v>
      </c>
      <c r="E13" s="6">
        <v>167</v>
      </c>
      <c r="F13" s="6">
        <v>214</v>
      </c>
      <c r="G13" s="6">
        <v>0.43832020997375298</v>
      </c>
    </row>
    <row r="14" spans="1:7" x14ac:dyDescent="0.25">
      <c r="A14" s="6">
        <v>13</v>
      </c>
      <c r="B14" s="6" t="s">
        <v>2090</v>
      </c>
      <c r="C14" s="6" t="s">
        <v>2563</v>
      </c>
      <c r="D14" s="6">
        <v>198</v>
      </c>
      <c r="E14" s="6">
        <v>78</v>
      </c>
      <c r="F14" s="6">
        <v>120</v>
      </c>
      <c r="G14" s="6">
        <v>0.39393939393939398</v>
      </c>
    </row>
    <row r="15" spans="1:7" x14ac:dyDescent="0.25">
      <c r="A15" s="6">
        <v>14</v>
      </c>
      <c r="B15" s="6" t="s">
        <v>1848</v>
      </c>
      <c r="C15" s="6" t="s">
        <v>2566</v>
      </c>
      <c r="D15" s="6">
        <v>94</v>
      </c>
      <c r="E15" s="6">
        <v>49</v>
      </c>
      <c r="F15" s="6">
        <v>45</v>
      </c>
      <c r="G15" s="6">
        <v>0.52127659574468099</v>
      </c>
    </row>
    <row r="16" spans="1:7" x14ac:dyDescent="0.25">
      <c r="A16" s="6">
        <v>15</v>
      </c>
      <c r="B16" s="6" t="s">
        <v>1497</v>
      </c>
      <c r="C16" s="6" t="s">
        <v>1150</v>
      </c>
      <c r="D16" s="6">
        <v>397</v>
      </c>
      <c r="E16" s="6">
        <v>145</v>
      </c>
      <c r="F16" s="6">
        <v>252</v>
      </c>
      <c r="G16" s="6">
        <v>0.36523929471032701</v>
      </c>
    </row>
    <row r="17" spans="1:7" x14ac:dyDescent="0.25">
      <c r="A17" s="6">
        <v>16</v>
      </c>
      <c r="B17" s="6" t="s">
        <v>1854</v>
      </c>
      <c r="C17" s="6" t="s">
        <v>1150</v>
      </c>
      <c r="D17" s="6">
        <v>260</v>
      </c>
      <c r="E17" s="6">
        <v>95</v>
      </c>
      <c r="F17" s="6">
        <v>165</v>
      </c>
      <c r="G17" s="6">
        <v>0.36538461538461497</v>
      </c>
    </row>
    <row r="18" spans="1:7" x14ac:dyDescent="0.25">
      <c r="A18" s="6">
        <v>17</v>
      </c>
      <c r="B18" s="6" t="s">
        <v>2041</v>
      </c>
      <c r="C18" s="6" t="s">
        <v>1150</v>
      </c>
      <c r="D18" s="6">
        <v>552</v>
      </c>
      <c r="E18" s="6">
        <v>242</v>
      </c>
      <c r="F18" s="6">
        <v>310</v>
      </c>
      <c r="G18" s="6">
        <v>0.438405797101449</v>
      </c>
    </row>
    <row r="19" spans="1:7" x14ac:dyDescent="0.25">
      <c r="A19" s="6">
        <v>18</v>
      </c>
      <c r="B19" s="6" t="s">
        <v>1340</v>
      </c>
      <c r="C19" s="6" t="s">
        <v>1150</v>
      </c>
      <c r="D19" s="6">
        <v>345</v>
      </c>
      <c r="E19" s="6">
        <v>109</v>
      </c>
      <c r="F19" s="6">
        <v>236</v>
      </c>
      <c r="G19" s="6">
        <v>0.315942028985507</v>
      </c>
    </row>
    <row r="20" spans="1:7" x14ac:dyDescent="0.25">
      <c r="A20" s="6">
        <v>19</v>
      </c>
      <c r="B20" s="6" t="s">
        <v>1342</v>
      </c>
      <c r="C20" s="6" t="s">
        <v>2570</v>
      </c>
      <c r="D20" s="6">
        <v>249</v>
      </c>
      <c r="E20" s="6">
        <v>93</v>
      </c>
      <c r="F20" s="6">
        <v>156</v>
      </c>
      <c r="G20" s="6">
        <v>0.373493975903614</v>
      </c>
    </row>
    <row r="21" spans="1:7" x14ac:dyDescent="0.25">
      <c r="A21" s="6">
        <v>20</v>
      </c>
      <c r="B21" s="6" t="s">
        <v>2407</v>
      </c>
      <c r="C21" s="6" t="s">
        <v>2615</v>
      </c>
      <c r="D21" s="6">
        <v>145</v>
      </c>
      <c r="E21" s="6">
        <v>50</v>
      </c>
      <c r="F21" s="6">
        <v>95</v>
      </c>
      <c r="G21" s="6">
        <v>0.34482758620689702</v>
      </c>
    </row>
    <row r="22" spans="1:7" x14ac:dyDescent="0.25">
      <c r="A22" s="6">
        <v>21</v>
      </c>
      <c r="B22" s="6" t="s">
        <v>2121</v>
      </c>
      <c r="C22" s="6" t="s">
        <v>1150</v>
      </c>
      <c r="D22" s="6">
        <v>280</v>
      </c>
      <c r="E22" s="6">
        <v>114</v>
      </c>
      <c r="F22" s="6">
        <v>166</v>
      </c>
      <c r="G22" s="6">
        <v>0.40714285714285697</v>
      </c>
    </row>
    <row r="23" spans="1:7" x14ac:dyDescent="0.25">
      <c r="A23" s="6">
        <v>22</v>
      </c>
      <c r="B23" s="6" t="s">
        <v>1402</v>
      </c>
      <c r="C23" s="6" t="s">
        <v>2616</v>
      </c>
      <c r="D23" s="6">
        <v>220</v>
      </c>
      <c r="E23" s="6">
        <v>86</v>
      </c>
      <c r="F23" s="6">
        <v>134</v>
      </c>
      <c r="G23" s="6">
        <v>0.39090909090909098</v>
      </c>
    </row>
    <row r="24" spans="1:7" x14ac:dyDescent="0.25">
      <c r="A24" s="6">
        <v>23</v>
      </c>
      <c r="B24" s="6" t="s">
        <v>2335</v>
      </c>
      <c r="C24" s="6" t="s">
        <v>2617</v>
      </c>
      <c r="D24" s="6">
        <v>182</v>
      </c>
      <c r="E24" s="6">
        <v>69</v>
      </c>
      <c r="F24" s="6">
        <v>113</v>
      </c>
      <c r="G24" s="6">
        <v>0.379120879120879</v>
      </c>
    </row>
    <row r="25" spans="1:7" x14ac:dyDescent="0.25">
      <c r="A25" s="6">
        <v>24</v>
      </c>
      <c r="B25" s="6" t="s">
        <v>2239</v>
      </c>
      <c r="C25" s="6" t="s">
        <v>1150</v>
      </c>
      <c r="D25" s="6">
        <v>791</v>
      </c>
      <c r="E25" s="6">
        <v>227</v>
      </c>
      <c r="F25" s="6">
        <v>564</v>
      </c>
      <c r="G25" s="6">
        <v>0.28697850821744603</v>
      </c>
    </row>
    <row r="26" spans="1:7" x14ac:dyDescent="0.25">
      <c r="A26" s="6">
        <v>25</v>
      </c>
      <c r="B26" s="6" t="s">
        <v>1360</v>
      </c>
      <c r="C26" s="6" t="s">
        <v>1150</v>
      </c>
      <c r="D26" s="6">
        <v>271</v>
      </c>
      <c r="E26" s="6">
        <v>100</v>
      </c>
      <c r="F26" s="6">
        <v>171</v>
      </c>
      <c r="G26" s="6">
        <v>0.36900369003689998</v>
      </c>
    </row>
    <row r="27" spans="1:7" x14ac:dyDescent="0.25">
      <c r="A27" s="6">
        <v>26</v>
      </c>
      <c r="B27" s="6" t="s">
        <v>1739</v>
      </c>
      <c r="C27" s="6" t="s">
        <v>1150</v>
      </c>
      <c r="D27" s="6">
        <v>280</v>
      </c>
      <c r="E27" s="6">
        <v>95</v>
      </c>
      <c r="F27" s="6">
        <v>185</v>
      </c>
      <c r="G27" s="6">
        <v>0.33928571428571402</v>
      </c>
    </row>
    <row r="28" spans="1:7" x14ac:dyDescent="0.25">
      <c r="A28" s="6">
        <v>27</v>
      </c>
      <c r="B28" s="6" t="s">
        <v>2469</v>
      </c>
      <c r="C28" s="6" t="s">
        <v>1150</v>
      </c>
      <c r="D28" s="6">
        <v>568</v>
      </c>
      <c r="E28" s="6">
        <v>159</v>
      </c>
      <c r="F28" s="6">
        <v>409</v>
      </c>
      <c r="G28" s="6">
        <v>0.27992957746478903</v>
      </c>
    </row>
    <row r="29" spans="1:7" x14ac:dyDescent="0.25">
      <c r="A29" s="6">
        <v>28</v>
      </c>
      <c r="B29" s="6" t="s">
        <v>2067</v>
      </c>
      <c r="C29" s="6" t="s">
        <v>2568</v>
      </c>
      <c r="D29" s="6">
        <v>158</v>
      </c>
      <c r="E29" s="6">
        <v>67</v>
      </c>
      <c r="F29" s="6">
        <v>91</v>
      </c>
      <c r="G29" s="6">
        <v>0.424050632911392</v>
      </c>
    </row>
    <row r="30" spans="1:7" x14ac:dyDescent="0.25">
      <c r="A30" s="6">
        <v>29</v>
      </c>
      <c r="B30" s="6" t="s">
        <v>1429</v>
      </c>
      <c r="C30" s="6" t="s">
        <v>1150</v>
      </c>
      <c r="D30" s="6">
        <v>439</v>
      </c>
      <c r="E30" s="6">
        <v>202</v>
      </c>
      <c r="F30" s="6">
        <v>237</v>
      </c>
      <c r="G30" s="6">
        <v>0.46013667425968102</v>
      </c>
    </row>
    <row r="31" spans="1:7" x14ac:dyDescent="0.25">
      <c r="A31" s="6">
        <v>30</v>
      </c>
      <c r="B31" s="6" t="s">
        <v>1999</v>
      </c>
      <c r="C31" s="6" t="s">
        <v>1150</v>
      </c>
      <c r="D31" s="6">
        <v>421</v>
      </c>
      <c r="E31" s="6">
        <v>155</v>
      </c>
      <c r="F31" s="6">
        <v>266</v>
      </c>
      <c r="G31" s="6">
        <v>0.36817102137767199</v>
      </c>
    </row>
    <row r="32" spans="1:7" x14ac:dyDescent="0.25">
      <c r="A32" s="6">
        <v>31</v>
      </c>
      <c r="B32" s="6" t="s">
        <v>1402</v>
      </c>
      <c r="C32" s="6" t="s">
        <v>2616</v>
      </c>
      <c r="D32" s="6">
        <v>220</v>
      </c>
      <c r="E32" s="6">
        <v>86</v>
      </c>
      <c r="F32" s="6">
        <v>134</v>
      </c>
      <c r="G32" s="6">
        <v>0.39090909090909098</v>
      </c>
    </row>
    <row r="33" spans="1:7" x14ac:dyDescent="0.25">
      <c r="A33" s="6">
        <v>32</v>
      </c>
      <c r="B33" s="6" t="s">
        <v>1898</v>
      </c>
      <c r="C33" s="6" t="s">
        <v>2618</v>
      </c>
      <c r="D33" s="6">
        <v>188</v>
      </c>
      <c r="E33" s="6">
        <v>98</v>
      </c>
      <c r="F33" s="6">
        <v>90</v>
      </c>
      <c r="G33" s="6">
        <v>0.52127659574468099</v>
      </c>
    </row>
    <row r="34" spans="1:7" x14ac:dyDescent="0.25">
      <c r="A34" s="6">
        <v>33</v>
      </c>
      <c r="B34" s="6" t="s">
        <v>2372</v>
      </c>
      <c r="C34" s="6" t="s">
        <v>1150</v>
      </c>
      <c r="D34" s="6">
        <v>405</v>
      </c>
      <c r="E34" s="6">
        <v>165</v>
      </c>
      <c r="F34" s="6">
        <v>240</v>
      </c>
      <c r="G34" s="6">
        <v>0.407407407407407</v>
      </c>
    </row>
    <row r="35" spans="1:7" x14ac:dyDescent="0.25">
      <c r="A35" s="6">
        <v>34</v>
      </c>
      <c r="B35" s="6" t="s">
        <v>2146</v>
      </c>
      <c r="C35" s="6" t="s">
        <v>1150</v>
      </c>
      <c r="D35" s="6">
        <v>421</v>
      </c>
      <c r="E35" s="6">
        <v>150</v>
      </c>
      <c r="F35" s="6">
        <v>271</v>
      </c>
      <c r="G35" s="6">
        <v>0.35629453681710199</v>
      </c>
    </row>
    <row r="36" spans="1:7" x14ac:dyDescent="0.25">
      <c r="A36" s="6">
        <v>35</v>
      </c>
      <c r="B36" s="6" t="s">
        <v>1650</v>
      </c>
      <c r="C36" s="6" t="s">
        <v>2619</v>
      </c>
      <c r="D36" s="6">
        <v>140</v>
      </c>
      <c r="E36" s="6">
        <v>60</v>
      </c>
      <c r="F36" s="6">
        <v>80</v>
      </c>
      <c r="G36" s="6">
        <v>0.42857142857142899</v>
      </c>
    </row>
    <row r="37" spans="1:7" x14ac:dyDescent="0.25">
      <c r="A37" s="6">
        <v>36</v>
      </c>
      <c r="B37" s="6" t="s">
        <v>1329</v>
      </c>
      <c r="C37" s="6" t="s">
        <v>2620</v>
      </c>
      <c r="D37" s="6">
        <v>24</v>
      </c>
      <c r="E37" s="6">
        <v>9</v>
      </c>
      <c r="F37" s="6">
        <v>15</v>
      </c>
      <c r="G37" s="6">
        <v>0.375</v>
      </c>
    </row>
    <row r="38" spans="1:7" x14ac:dyDescent="0.25">
      <c r="A38" s="6">
        <v>37</v>
      </c>
      <c r="B38" s="6" t="s">
        <v>2321</v>
      </c>
      <c r="C38" s="6" t="s">
        <v>2586</v>
      </c>
      <c r="D38" s="6">
        <v>227</v>
      </c>
      <c r="E38" s="6">
        <v>89</v>
      </c>
      <c r="F38" s="6">
        <v>138</v>
      </c>
      <c r="G38" s="6">
        <v>0.39207048458149801</v>
      </c>
    </row>
    <row r="39" spans="1:7" x14ac:dyDescent="0.25">
      <c r="A39" s="6">
        <v>38</v>
      </c>
      <c r="B39" s="6" t="s">
        <v>1721</v>
      </c>
      <c r="C39" s="6" t="s">
        <v>2554</v>
      </c>
      <c r="D39" s="6">
        <v>141</v>
      </c>
      <c r="E39" s="6">
        <v>63</v>
      </c>
      <c r="F39" s="6">
        <v>78</v>
      </c>
      <c r="G39" s="6">
        <v>0.44680851063829802</v>
      </c>
    </row>
    <row r="40" spans="1:7" x14ac:dyDescent="0.25">
      <c r="A40" s="6">
        <v>39</v>
      </c>
      <c r="B40" s="6" t="s">
        <v>1906</v>
      </c>
      <c r="C40" s="6" t="s">
        <v>1150</v>
      </c>
      <c r="D40" s="6">
        <v>422</v>
      </c>
      <c r="E40" s="6">
        <v>184</v>
      </c>
      <c r="F40" s="6">
        <v>238</v>
      </c>
      <c r="G40" s="6">
        <v>0.43601895734597201</v>
      </c>
    </row>
    <row r="41" spans="1:7" x14ac:dyDescent="0.25">
      <c r="A41" s="6">
        <v>40</v>
      </c>
      <c r="B41" s="6" t="s">
        <v>1566</v>
      </c>
      <c r="C41" s="6" t="s">
        <v>1150</v>
      </c>
      <c r="D41" s="6">
        <v>361</v>
      </c>
      <c r="E41" s="6">
        <v>145</v>
      </c>
      <c r="F41" s="6">
        <v>216</v>
      </c>
      <c r="G41" s="6">
        <v>0.40166204986149601</v>
      </c>
    </row>
    <row r="42" spans="1:7" x14ac:dyDescent="0.25">
      <c r="A42" s="6">
        <v>41</v>
      </c>
      <c r="B42" s="6" t="s">
        <v>1746</v>
      </c>
      <c r="C42" s="6" t="s">
        <v>1150</v>
      </c>
      <c r="D42" s="6">
        <v>439</v>
      </c>
      <c r="E42" s="6">
        <v>196</v>
      </c>
      <c r="F42" s="6">
        <v>243</v>
      </c>
      <c r="G42" s="6">
        <v>0.44646924829157197</v>
      </c>
    </row>
    <row r="43" spans="1:7" x14ac:dyDescent="0.25">
      <c r="A43" s="6">
        <v>42</v>
      </c>
      <c r="B43" s="6" t="s">
        <v>2101</v>
      </c>
      <c r="C43" s="6" t="s">
        <v>1150</v>
      </c>
      <c r="D43" s="6">
        <v>418</v>
      </c>
      <c r="E43" s="6">
        <v>163</v>
      </c>
      <c r="F43" s="6">
        <v>255</v>
      </c>
      <c r="G43" s="6">
        <v>0.38995215311004799</v>
      </c>
    </row>
    <row r="44" spans="1:7" x14ac:dyDescent="0.25">
      <c r="A44" s="6">
        <v>43</v>
      </c>
      <c r="B44" s="6" t="s">
        <v>1998</v>
      </c>
      <c r="C44" s="6" t="s">
        <v>1150</v>
      </c>
      <c r="D44" s="6">
        <v>344</v>
      </c>
      <c r="E44" s="6">
        <v>133</v>
      </c>
      <c r="F44" s="6">
        <v>211</v>
      </c>
      <c r="G44" s="6">
        <v>0.38662790697674398</v>
      </c>
    </row>
    <row r="45" spans="1:7" x14ac:dyDescent="0.25">
      <c r="A45" s="6">
        <v>44</v>
      </c>
      <c r="B45" s="6" t="s">
        <v>2449</v>
      </c>
      <c r="C45" s="6" t="s">
        <v>1150</v>
      </c>
      <c r="D45" s="6">
        <v>350</v>
      </c>
      <c r="E45" s="6">
        <v>198</v>
      </c>
      <c r="F45" s="6">
        <v>152</v>
      </c>
      <c r="G45" s="6">
        <v>0.56571428571428595</v>
      </c>
    </row>
    <row r="46" spans="1:7" x14ac:dyDescent="0.25">
      <c r="A46" s="6">
        <v>45</v>
      </c>
      <c r="B46" s="6" t="s">
        <v>2177</v>
      </c>
      <c r="C46" s="6" t="s">
        <v>1150</v>
      </c>
      <c r="D46" s="6">
        <v>376</v>
      </c>
      <c r="E46" s="6">
        <v>137</v>
      </c>
      <c r="F46" s="6">
        <v>239</v>
      </c>
      <c r="G46" s="6">
        <v>0.36436170212766</v>
      </c>
    </row>
    <row r="47" spans="1:7" x14ac:dyDescent="0.25">
      <c r="A47" s="6">
        <v>46</v>
      </c>
      <c r="B47" s="6" t="s">
        <v>1853</v>
      </c>
      <c r="C47" s="6" t="s">
        <v>2612</v>
      </c>
      <c r="D47" s="6">
        <v>106</v>
      </c>
      <c r="E47" s="6">
        <v>39</v>
      </c>
      <c r="F47" s="6">
        <v>67</v>
      </c>
      <c r="G47" s="6">
        <v>0.36792452830188699</v>
      </c>
    </row>
    <row r="48" spans="1:7" x14ac:dyDescent="0.25">
      <c r="A48" s="6">
        <v>47</v>
      </c>
      <c r="B48" s="6" t="s">
        <v>2022</v>
      </c>
      <c r="C48" s="6" t="s">
        <v>2621</v>
      </c>
      <c r="D48" s="6">
        <v>80</v>
      </c>
      <c r="E48" s="6">
        <v>28</v>
      </c>
      <c r="F48" s="6">
        <v>52</v>
      </c>
      <c r="G48" s="6">
        <v>0.35</v>
      </c>
    </row>
    <row r="49" spans="1:7" x14ac:dyDescent="0.25">
      <c r="A49" s="6">
        <v>48</v>
      </c>
      <c r="B49" s="6" t="s">
        <v>1841</v>
      </c>
      <c r="C49" s="6" t="s">
        <v>1150</v>
      </c>
      <c r="D49" s="6">
        <v>315</v>
      </c>
      <c r="E49" s="6">
        <v>179</v>
      </c>
      <c r="F49" s="6">
        <v>136</v>
      </c>
      <c r="G49" s="6">
        <v>0.56825396825396801</v>
      </c>
    </row>
    <row r="50" spans="1:7" x14ac:dyDescent="0.25">
      <c r="A50" s="6">
        <v>49</v>
      </c>
      <c r="B50" s="6" t="s">
        <v>2359</v>
      </c>
      <c r="C50" s="6" t="s">
        <v>1150</v>
      </c>
      <c r="D50" s="6">
        <v>381</v>
      </c>
      <c r="E50" s="6">
        <v>162</v>
      </c>
      <c r="F50" s="6">
        <v>219</v>
      </c>
      <c r="G50" s="6">
        <v>0.42519685039370098</v>
      </c>
    </row>
    <row r="51" spans="1:7" x14ac:dyDescent="0.25">
      <c r="A51" s="6">
        <v>50</v>
      </c>
      <c r="B51" s="6" t="s">
        <v>2087</v>
      </c>
      <c r="C51" s="6" t="s">
        <v>2562</v>
      </c>
      <c r="D51" s="6">
        <v>211</v>
      </c>
      <c r="E51" s="6">
        <v>80</v>
      </c>
      <c r="F51" s="6">
        <v>131</v>
      </c>
      <c r="G51" s="6">
        <v>0.37914691943127998</v>
      </c>
    </row>
    <row r="52" spans="1:7" x14ac:dyDescent="0.25">
      <c r="A52" s="6">
        <v>51</v>
      </c>
      <c r="B52" s="6" t="s">
        <v>2142</v>
      </c>
      <c r="C52" s="6" t="s">
        <v>1150</v>
      </c>
      <c r="D52" s="6">
        <v>312</v>
      </c>
      <c r="E52" s="6">
        <v>107</v>
      </c>
      <c r="F52" s="6">
        <v>205</v>
      </c>
      <c r="G52" s="6">
        <v>0.34294871794871801</v>
      </c>
    </row>
    <row r="53" spans="1:7" x14ac:dyDescent="0.25">
      <c r="A53" s="6">
        <v>52</v>
      </c>
      <c r="B53" s="6" t="s">
        <v>1389</v>
      </c>
      <c r="C53" s="6" t="s">
        <v>2610</v>
      </c>
      <c r="D53" s="6">
        <v>217</v>
      </c>
      <c r="E53" s="6">
        <v>63</v>
      </c>
      <c r="F53" s="6">
        <v>154</v>
      </c>
      <c r="G53" s="6">
        <v>0.29032258064516098</v>
      </c>
    </row>
    <row r="54" spans="1:7" x14ac:dyDescent="0.25">
      <c r="A54" s="6">
        <v>53</v>
      </c>
      <c r="B54" s="6" t="s">
        <v>1903</v>
      </c>
      <c r="C54" s="6" t="s">
        <v>1150</v>
      </c>
      <c r="D54" s="6">
        <v>332</v>
      </c>
      <c r="E54" s="6">
        <v>156</v>
      </c>
      <c r="F54" s="6">
        <v>176</v>
      </c>
      <c r="G54" s="6">
        <v>0.469879518072289</v>
      </c>
    </row>
    <row r="55" spans="1:7" x14ac:dyDescent="0.25">
      <c r="A55" s="6">
        <v>54</v>
      </c>
      <c r="B55" s="6" t="s">
        <v>1432</v>
      </c>
      <c r="C55" s="6" t="s">
        <v>2622</v>
      </c>
      <c r="D55" s="6">
        <v>195</v>
      </c>
      <c r="E55" s="6">
        <v>67</v>
      </c>
      <c r="F55" s="6">
        <v>128</v>
      </c>
      <c r="G55" s="6">
        <v>0.34358974358974398</v>
      </c>
    </row>
    <row r="56" spans="1:7" x14ac:dyDescent="0.25">
      <c r="A56" s="6">
        <v>55</v>
      </c>
      <c r="B56" s="6" t="s">
        <v>1855</v>
      </c>
      <c r="C56" s="6" t="s">
        <v>1150</v>
      </c>
      <c r="D56" s="6">
        <v>334</v>
      </c>
      <c r="E56" s="6">
        <v>116</v>
      </c>
      <c r="F56" s="6">
        <v>218</v>
      </c>
      <c r="G56" s="6">
        <v>0.34730538922155701</v>
      </c>
    </row>
    <row r="57" spans="1:7" x14ac:dyDescent="0.25">
      <c r="A57" s="6">
        <v>56</v>
      </c>
      <c r="B57" s="6" t="s">
        <v>1440</v>
      </c>
      <c r="C57" s="6" t="s">
        <v>2547</v>
      </c>
      <c r="D57" s="6">
        <v>254</v>
      </c>
      <c r="E57" s="6">
        <v>108</v>
      </c>
      <c r="F57" s="6">
        <v>146</v>
      </c>
      <c r="G57" s="6">
        <v>0.42519685039370098</v>
      </c>
    </row>
    <row r="58" spans="1:7" x14ac:dyDescent="0.25">
      <c r="A58" s="6">
        <v>57</v>
      </c>
      <c r="B58" s="6" t="s">
        <v>2256</v>
      </c>
      <c r="C58" s="6" t="s">
        <v>2623</v>
      </c>
      <c r="D58" s="6">
        <v>181</v>
      </c>
      <c r="E58" s="6">
        <v>92</v>
      </c>
      <c r="F58" s="6">
        <v>89</v>
      </c>
      <c r="G58" s="6">
        <v>0.50828729281768004</v>
      </c>
    </row>
    <row r="59" spans="1:7" x14ac:dyDescent="0.25">
      <c r="A59" s="6">
        <v>58</v>
      </c>
      <c r="B59" s="6" t="s">
        <v>2497</v>
      </c>
      <c r="C59" s="6" t="s">
        <v>2624</v>
      </c>
      <c r="D59" s="6">
        <v>242</v>
      </c>
      <c r="E59" s="6">
        <v>96</v>
      </c>
      <c r="F59" s="6">
        <v>146</v>
      </c>
      <c r="G59" s="6">
        <v>0.39669421487603301</v>
      </c>
    </row>
    <row r="60" spans="1:7" x14ac:dyDescent="0.25">
      <c r="A60" s="6">
        <v>59</v>
      </c>
      <c r="B60" s="6" t="s">
        <v>2482</v>
      </c>
      <c r="C60" s="6" t="s">
        <v>1150</v>
      </c>
      <c r="D60" s="6">
        <v>536</v>
      </c>
      <c r="E60" s="6">
        <v>220</v>
      </c>
      <c r="F60" s="6">
        <v>316</v>
      </c>
      <c r="G60" s="6">
        <v>0.41044776119402998</v>
      </c>
    </row>
    <row r="61" spans="1:7" x14ac:dyDescent="0.25">
      <c r="A61" s="6">
        <v>60</v>
      </c>
      <c r="B61" s="6" t="s">
        <v>2504</v>
      </c>
      <c r="C61" s="6" t="s">
        <v>1150</v>
      </c>
      <c r="D61" s="6">
        <v>308</v>
      </c>
      <c r="E61" s="6">
        <v>126</v>
      </c>
      <c r="F61" s="6">
        <v>182</v>
      </c>
      <c r="G61" s="6">
        <v>0.40909090909090901</v>
      </c>
    </row>
    <row r="62" spans="1:7" x14ac:dyDescent="0.25">
      <c r="A62" s="6">
        <v>61</v>
      </c>
      <c r="B62" s="6" t="s">
        <v>1426</v>
      </c>
      <c r="C62" s="6" t="s">
        <v>1150</v>
      </c>
      <c r="D62" s="6">
        <v>330</v>
      </c>
      <c r="E62" s="6">
        <v>138</v>
      </c>
      <c r="F62" s="6">
        <v>192</v>
      </c>
      <c r="G62" s="6">
        <v>0.41818181818181799</v>
      </c>
    </row>
    <row r="63" spans="1:7" x14ac:dyDescent="0.25">
      <c r="A63" s="6">
        <v>62</v>
      </c>
      <c r="B63" s="6" t="s">
        <v>2038</v>
      </c>
      <c r="C63" s="6" t="s">
        <v>2587</v>
      </c>
      <c r="D63" s="6">
        <v>156</v>
      </c>
      <c r="E63" s="6">
        <v>52</v>
      </c>
      <c r="F63" s="6">
        <v>104</v>
      </c>
      <c r="G63" s="6">
        <v>0.33333333333333298</v>
      </c>
    </row>
    <row r="64" spans="1:7" x14ac:dyDescent="0.25">
      <c r="A64" s="6">
        <v>63</v>
      </c>
      <c r="B64" s="6" t="s">
        <v>1616</v>
      </c>
      <c r="C64" s="6" t="s">
        <v>1150</v>
      </c>
      <c r="D64" s="6">
        <v>260</v>
      </c>
      <c r="E64" s="6">
        <v>97</v>
      </c>
      <c r="F64" s="6">
        <v>163</v>
      </c>
      <c r="G64" s="6">
        <v>0.37307692307692297</v>
      </c>
    </row>
    <row r="65" spans="1:7" x14ac:dyDescent="0.25">
      <c r="A65" s="6">
        <v>64</v>
      </c>
      <c r="B65" s="6" t="s">
        <v>2150</v>
      </c>
      <c r="C65" s="6" t="s">
        <v>1150</v>
      </c>
      <c r="D65" s="6">
        <v>691</v>
      </c>
      <c r="E65" s="6">
        <v>322</v>
      </c>
      <c r="F65" s="6">
        <v>369</v>
      </c>
      <c r="G65" s="6">
        <v>0.46599131693198298</v>
      </c>
    </row>
    <row r="66" spans="1:7" x14ac:dyDescent="0.25">
      <c r="A66" s="6">
        <v>65</v>
      </c>
      <c r="B66" s="6" t="s">
        <v>1758</v>
      </c>
      <c r="C66" s="6" t="s">
        <v>1150</v>
      </c>
      <c r="D66" s="6">
        <v>332</v>
      </c>
      <c r="E66" s="6">
        <v>153</v>
      </c>
      <c r="F66" s="6">
        <v>179</v>
      </c>
      <c r="G66" s="6">
        <v>0.46084337349397603</v>
      </c>
    </row>
    <row r="67" spans="1:7" x14ac:dyDescent="0.25">
      <c r="A67" s="6">
        <v>66</v>
      </c>
      <c r="B67" s="6" t="s">
        <v>1778</v>
      </c>
      <c r="C67" s="6" t="s">
        <v>1150</v>
      </c>
      <c r="D67" s="6">
        <v>577</v>
      </c>
      <c r="E67" s="6">
        <v>318</v>
      </c>
      <c r="F67" s="6">
        <v>259</v>
      </c>
      <c r="G67" s="6">
        <v>0.55112651646447097</v>
      </c>
    </row>
    <row r="68" spans="1:7" x14ac:dyDescent="0.25">
      <c r="A68" s="6">
        <v>67</v>
      </c>
      <c r="B68" s="6" t="s">
        <v>1314</v>
      </c>
      <c r="C68" s="6" t="s">
        <v>2591</v>
      </c>
      <c r="D68" s="6">
        <v>126</v>
      </c>
      <c r="E68" s="6">
        <v>50</v>
      </c>
      <c r="F68" s="6">
        <v>76</v>
      </c>
      <c r="G68" s="6">
        <v>0.39682539682539703</v>
      </c>
    </row>
    <row r="69" spans="1:7" x14ac:dyDescent="0.25">
      <c r="A69" s="6">
        <v>68</v>
      </c>
      <c r="B69" s="6" t="s">
        <v>1607</v>
      </c>
      <c r="C69" s="6" t="s">
        <v>1150</v>
      </c>
      <c r="D69" s="6">
        <v>569</v>
      </c>
      <c r="E69" s="6">
        <v>159</v>
      </c>
      <c r="F69" s="6">
        <v>410</v>
      </c>
      <c r="G69" s="6">
        <v>0.27943760984182803</v>
      </c>
    </row>
    <row r="70" spans="1:7" x14ac:dyDescent="0.25">
      <c r="A70" s="6">
        <v>69</v>
      </c>
      <c r="B70" s="6" t="s">
        <v>1341</v>
      </c>
      <c r="C70" s="6" t="s">
        <v>1150</v>
      </c>
      <c r="D70" s="6">
        <v>296</v>
      </c>
      <c r="E70" s="6">
        <v>105</v>
      </c>
      <c r="F70" s="6">
        <v>191</v>
      </c>
      <c r="G70" s="6">
        <v>0.35472972972972999</v>
      </c>
    </row>
    <row r="71" spans="1:7" x14ac:dyDescent="0.25">
      <c r="A71" s="6">
        <v>70</v>
      </c>
      <c r="B71" s="6" t="s">
        <v>2305</v>
      </c>
      <c r="C71" s="6" t="s">
        <v>2625</v>
      </c>
      <c r="D71" s="6">
        <v>85</v>
      </c>
      <c r="E71" s="6">
        <v>33</v>
      </c>
      <c r="F71" s="6">
        <v>52</v>
      </c>
      <c r="G71" s="6">
        <v>0.38823529411764701</v>
      </c>
    </row>
    <row r="72" spans="1:7" x14ac:dyDescent="0.25">
      <c r="A72" s="6">
        <v>71</v>
      </c>
      <c r="B72" s="6" t="s">
        <v>1873</v>
      </c>
      <c r="C72" s="6" t="s">
        <v>1150</v>
      </c>
      <c r="D72" s="6">
        <v>350</v>
      </c>
      <c r="E72" s="6">
        <v>190</v>
      </c>
      <c r="F72" s="6">
        <v>160</v>
      </c>
      <c r="G72" s="6">
        <v>0.54285714285714304</v>
      </c>
    </row>
    <row r="73" spans="1:7" x14ac:dyDescent="0.25">
      <c r="A73" s="6">
        <v>72</v>
      </c>
      <c r="B73" s="6" t="s">
        <v>1688</v>
      </c>
      <c r="C73" s="6" t="s">
        <v>1150</v>
      </c>
      <c r="D73" s="6">
        <v>569</v>
      </c>
      <c r="E73" s="6">
        <v>150</v>
      </c>
      <c r="F73" s="6">
        <v>419</v>
      </c>
      <c r="G73" s="6">
        <v>0.26362038664323401</v>
      </c>
    </row>
    <row r="74" spans="1:7" x14ac:dyDescent="0.25">
      <c r="A74" s="6">
        <v>73</v>
      </c>
      <c r="B74" s="6" t="s">
        <v>1695</v>
      </c>
      <c r="C74" s="6" t="s">
        <v>1150</v>
      </c>
      <c r="D74" s="6">
        <v>481</v>
      </c>
      <c r="E74" s="6">
        <v>157</v>
      </c>
      <c r="F74" s="6">
        <v>324</v>
      </c>
      <c r="G74" s="6">
        <v>0.32640332640332598</v>
      </c>
    </row>
    <row r="75" spans="1:7" x14ac:dyDescent="0.25">
      <c r="A75" s="6">
        <v>74</v>
      </c>
      <c r="B75" s="6" t="s">
        <v>2476</v>
      </c>
      <c r="C75" s="6" t="s">
        <v>1150</v>
      </c>
      <c r="D75" s="6">
        <v>302</v>
      </c>
      <c r="E75" s="6">
        <v>116</v>
      </c>
      <c r="F75" s="6">
        <v>186</v>
      </c>
      <c r="G75" s="6">
        <v>0.38410596026490101</v>
      </c>
    </row>
    <row r="76" spans="1:7" x14ac:dyDescent="0.25">
      <c r="A76" s="6">
        <v>75</v>
      </c>
      <c r="B76" s="6" t="s">
        <v>1964</v>
      </c>
      <c r="C76" s="6" t="s">
        <v>1150</v>
      </c>
      <c r="D76" s="6">
        <v>473</v>
      </c>
      <c r="E76" s="6">
        <v>215</v>
      </c>
      <c r="F76" s="6">
        <v>258</v>
      </c>
      <c r="G76" s="6">
        <v>0.45454545454545497</v>
      </c>
    </row>
    <row r="77" spans="1:7" x14ac:dyDescent="0.25">
      <c r="A77" s="6">
        <v>76</v>
      </c>
      <c r="B77" s="6" t="s">
        <v>1375</v>
      </c>
      <c r="C77" s="6" t="s">
        <v>1150</v>
      </c>
      <c r="D77" s="6">
        <v>592</v>
      </c>
      <c r="E77" s="6">
        <v>219</v>
      </c>
      <c r="F77" s="6">
        <v>373</v>
      </c>
      <c r="G77" s="6">
        <v>0.36993243243243201</v>
      </c>
    </row>
    <row r="78" spans="1:7" x14ac:dyDescent="0.25">
      <c r="A78" s="6">
        <v>77</v>
      </c>
      <c r="B78" s="6" t="s">
        <v>1366</v>
      </c>
      <c r="C78" s="6" t="s">
        <v>2626</v>
      </c>
      <c r="D78" s="6">
        <v>208</v>
      </c>
      <c r="E78" s="6">
        <v>73</v>
      </c>
      <c r="F78" s="6">
        <v>135</v>
      </c>
      <c r="G78" s="6">
        <v>0.35096153846153799</v>
      </c>
    </row>
    <row r="79" spans="1:7" x14ac:dyDescent="0.25">
      <c r="A79" s="6">
        <v>78</v>
      </c>
      <c r="B79" s="6" t="s">
        <v>1269</v>
      </c>
      <c r="C79" s="6" t="s">
        <v>2548</v>
      </c>
      <c r="D79" s="6">
        <v>177</v>
      </c>
      <c r="E79" s="6">
        <v>84</v>
      </c>
      <c r="F79" s="6">
        <v>93</v>
      </c>
      <c r="G79" s="6">
        <v>0.47457627118644102</v>
      </c>
    </row>
    <row r="80" spans="1:7" x14ac:dyDescent="0.25">
      <c r="A80" s="6">
        <v>79</v>
      </c>
      <c r="B80" s="6" t="s">
        <v>1693</v>
      </c>
      <c r="C80" s="6" t="s">
        <v>1150</v>
      </c>
      <c r="D80" s="6">
        <v>562</v>
      </c>
      <c r="E80" s="6">
        <v>233</v>
      </c>
      <c r="F80" s="6">
        <v>329</v>
      </c>
      <c r="G80" s="6">
        <v>0.41459074733096102</v>
      </c>
    </row>
    <row r="81" spans="1:7" x14ac:dyDescent="0.25">
      <c r="A81" s="6">
        <v>80</v>
      </c>
      <c r="B81" s="6" t="s">
        <v>1789</v>
      </c>
      <c r="C81" s="6" t="s">
        <v>1150</v>
      </c>
      <c r="D81" s="6">
        <v>321</v>
      </c>
      <c r="E81" s="6">
        <v>135</v>
      </c>
      <c r="F81" s="6">
        <v>186</v>
      </c>
      <c r="G81" s="6">
        <v>0.420560747663551</v>
      </c>
    </row>
    <row r="82" spans="1:7" x14ac:dyDescent="0.25">
      <c r="A82" s="6">
        <v>81</v>
      </c>
      <c r="B82" s="6" t="s">
        <v>2431</v>
      </c>
      <c r="C82" s="6" t="s">
        <v>2627</v>
      </c>
      <c r="D82" s="6">
        <v>228</v>
      </c>
      <c r="E82" s="6">
        <v>125</v>
      </c>
      <c r="F82" s="6">
        <v>103</v>
      </c>
      <c r="G82" s="6">
        <v>0.54824561403508798</v>
      </c>
    </row>
    <row r="83" spans="1:7" x14ac:dyDescent="0.25">
      <c r="A83" s="6">
        <v>82</v>
      </c>
      <c r="B83" s="6" t="s">
        <v>1623</v>
      </c>
      <c r="C83" s="6" t="s">
        <v>1150</v>
      </c>
      <c r="D83" s="6">
        <v>666</v>
      </c>
      <c r="E83" s="6">
        <v>280</v>
      </c>
      <c r="F83" s="6">
        <v>386</v>
      </c>
      <c r="G83" s="6">
        <v>0.42042042042041999</v>
      </c>
    </row>
    <row r="84" spans="1:7" x14ac:dyDescent="0.25">
      <c r="A84" s="6">
        <v>83</v>
      </c>
      <c r="B84" s="6" t="s">
        <v>2479</v>
      </c>
      <c r="C84" s="6" t="s">
        <v>1150</v>
      </c>
      <c r="D84" s="6">
        <v>290</v>
      </c>
      <c r="E84" s="6">
        <v>135</v>
      </c>
      <c r="F84" s="6">
        <v>155</v>
      </c>
      <c r="G84" s="6">
        <v>0.46551724137931</v>
      </c>
    </row>
    <row r="85" spans="1:7" x14ac:dyDescent="0.25">
      <c r="A85" s="6">
        <v>84</v>
      </c>
      <c r="B85" s="6" t="s">
        <v>1987</v>
      </c>
      <c r="C85" s="6" t="s">
        <v>1150</v>
      </c>
      <c r="D85" s="6">
        <v>257</v>
      </c>
      <c r="E85" s="6">
        <v>106</v>
      </c>
      <c r="F85" s="6">
        <v>151</v>
      </c>
      <c r="G85" s="6">
        <v>0.41245136186770398</v>
      </c>
    </row>
    <row r="86" spans="1:7" x14ac:dyDescent="0.25">
      <c r="A86" s="6">
        <v>85</v>
      </c>
      <c r="B86" s="6" t="s">
        <v>1608</v>
      </c>
      <c r="C86" s="6" t="s">
        <v>2548</v>
      </c>
      <c r="D86" s="6">
        <v>177</v>
      </c>
      <c r="E86" s="6">
        <v>68</v>
      </c>
      <c r="F86" s="6">
        <v>109</v>
      </c>
      <c r="G86" s="6">
        <v>0.38418079096045199</v>
      </c>
    </row>
    <row r="87" spans="1:7" x14ac:dyDescent="0.25">
      <c r="A87" s="6">
        <v>86</v>
      </c>
      <c r="B87" s="6" t="s">
        <v>1430</v>
      </c>
      <c r="C87" s="6" t="s">
        <v>1150</v>
      </c>
      <c r="D87" s="6">
        <v>516</v>
      </c>
      <c r="E87" s="6">
        <v>189</v>
      </c>
      <c r="F87" s="6">
        <v>327</v>
      </c>
      <c r="G87" s="6">
        <v>0.36627906976744201</v>
      </c>
    </row>
    <row r="88" spans="1:7" x14ac:dyDescent="0.25">
      <c r="A88" s="6">
        <v>87</v>
      </c>
      <c r="B88" s="6" t="s">
        <v>1429</v>
      </c>
      <c r="C88" s="6" t="s">
        <v>1150</v>
      </c>
      <c r="D88" s="6">
        <v>439</v>
      </c>
      <c r="E88" s="6">
        <v>198</v>
      </c>
      <c r="F88" s="6">
        <v>241</v>
      </c>
      <c r="G88" s="6">
        <v>0.45102505694760803</v>
      </c>
    </row>
    <row r="89" spans="1:7" x14ac:dyDescent="0.25">
      <c r="A89" s="6">
        <v>88</v>
      </c>
      <c r="B89" s="6" t="s">
        <v>1368</v>
      </c>
      <c r="C89" s="6" t="s">
        <v>1150</v>
      </c>
      <c r="D89" s="6">
        <v>412</v>
      </c>
      <c r="E89" s="6">
        <v>186</v>
      </c>
      <c r="F89" s="6">
        <v>226</v>
      </c>
      <c r="G89" s="6">
        <v>0.45145631067961201</v>
      </c>
    </row>
    <row r="90" spans="1:7" x14ac:dyDescent="0.25">
      <c r="A90" s="6">
        <v>89</v>
      </c>
      <c r="B90" s="6" t="s">
        <v>1755</v>
      </c>
      <c r="C90" s="6" t="s">
        <v>1150</v>
      </c>
      <c r="D90" s="6">
        <v>381</v>
      </c>
      <c r="E90" s="6">
        <v>173</v>
      </c>
      <c r="F90" s="6">
        <v>208</v>
      </c>
      <c r="G90" s="6">
        <v>0.454068241469816</v>
      </c>
    </row>
    <row r="91" spans="1:7" x14ac:dyDescent="0.25">
      <c r="A91" s="6">
        <v>90</v>
      </c>
      <c r="B91" s="6" t="s">
        <v>1994</v>
      </c>
      <c r="C91" s="6" t="s">
        <v>1150</v>
      </c>
      <c r="D91" s="6">
        <v>310</v>
      </c>
      <c r="E91" s="6">
        <v>85</v>
      </c>
      <c r="F91" s="6">
        <v>225</v>
      </c>
      <c r="G91" s="6">
        <v>0.27419354838709697</v>
      </c>
    </row>
    <row r="92" spans="1:7" x14ac:dyDescent="0.25">
      <c r="A92" s="6">
        <v>91</v>
      </c>
      <c r="B92" s="6" t="s">
        <v>2280</v>
      </c>
      <c r="C92" s="6" t="s">
        <v>1150</v>
      </c>
      <c r="D92" s="6">
        <v>330</v>
      </c>
      <c r="E92" s="6">
        <v>140</v>
      </c>
      <c r="F92" s="6">
        <v>190</v>
      </c>
      <c r="G92" s="6">
        <v>0.42424242424242398</v>
      </c>
    </row>
    <row r="93" spans="1:7" x14ac:dyDescent="0.25">
      <c r="A93" s="6">
        <v>92</v>
      </c>
      <c r="B93" s="6" t="s">
        <v>2162</v>
      </c>
      <c r="C93" s="6" t="s">
        <v>2586</v>
      </c>
      <c r="D93" s="6">
        <v>227</v>
      </c>
      <c r="E93" s="6">
        <v>93</v>
      </c>
      <c r="F93" s="6">
        <v>134</v>
      </c>
      <c r="G93" s="6">
        <v>0.40969162995594699</v>
      </c>
    </row>
    <row r="94" spans="1:7" x14ac:dyDescent="0.25">
      <c r="A94" s="6">
        <v>93</v>
      </c>
      <c r="B94" s="6" t="s">
        <v>1590</v>
      </c>
      <c r="C94" s="6" t="s">
        <v>1150</v>
      </c>
      <c r="D94" s="6">
        <v>259</v>
      </c>
      <c r="E94" s="6">
        <v>105</v>
      </c>
      <c r="F94" s="6">
        <v>154</v>
      </c>
      <c r="G94" s="6">
        <v>0.40540540540540498</v>
      </c>
    </row>
    <row r="95" spans="1:7" x14ac:dyDescent="0.25">
      <c r="A95" s="6">
        <v>94</v>
      </c>
      <c r="B95" s="6" t="s">
        <v>1658</v>
      </c>
      <c r="C95" s="6" t="s">
        <v>2628</v>
      </c>
      <c r="D95" s="6">
        <v>64</v>
      </c>
      <c r="E95" s="6">
        <v>15</v>
      </c>
      <c r="F95" s="6">
        <v>49</v>
      </c>
      <c r="G95" s="6">
        <v>0.234375</v>
      </c>
    </row>
    <row r="96" spans="1:7" x14ac:dyDescent="0.25">
      <c r="A96" s="6">
        <v>95</v>
      </c>
      <c r="B96" s="6" t="s">
        <v>1516</v>
      </c>
      <c r="C96" s="6" t="s">
        <v>2548</v>
      </c>
      <c r="D96" s="6">
        <v>177</v>
      </c>
      <c r="E96" s="6">
        <v>86</v>
      </c>
      <c r="F96" s="6">
        <v>91</v>
      </c>
      <c r="G96" s="6">
        <v>0.48587570621468901</v>
      </c>
    </row>
    <row r="97" spans="1:7" x14ac:dyDescent="0.25">
      <c r="A97" s="6">
        <v>96</v>
      </c>
      <c r="B97" s="6" t="s">
        <v>1954</v>
      </c>
      <c r="C97" s="6" t="s">
        <v>1150</v>
      </c>
      <c r="D97" s="6">
        <v>691</v>
      </c>
      <c r="E97" s="6">
        <v>312</v>
      </c>
      <c r="F97" s="6">
        <v>379</v>
      </c>
      <c r="G97" s="6">
        <v>0.45151953690303898</v>
      </c>
    </row>
    <row r="98" spans="1:7" x14ac:dyDescent="0.25">
      <c r="A98" s="6">
        <v>97</v>
      </c>
      <c r="B98" s="6" t="s">
        <v>2262</v>
      </c>
      <c r="C98" s="6" t="s">
        <v>2563</v>
      </c>
      <c r="D98" s="6">
        <v>198</v>
      </c>
      <c r="E98" s="6">
        <v>74</v>
      </c>
      <c r="F98" s="6">
        <v>124</v>
      </c>
      <c r="G98" s="6">
        <v>0.37373737373737398</v>
      </c>
    </row>
    <row r="99" spans="1:7" x14ac:dyDescent="0.25">
      <c r="A99" s="6">
        <v>98</v>
      </c>
      <c r="B99" s="6" t="s">
        <v>2326</v>
      </c>
      <c r="C99" s="6" t="s">
        <v>1150</v>
      </c>
      <c r="D99" s="6">
        <v>268</v>
      </c>
      <c r="E99" s="6">
        <v>100</v>
      </c>
      <c r="F99" s="6">
        <v>168</v>
      </c>
      <c r="G99" s="6">
        <v>0.37313432835820898</v>
      </c>
    </row>
    <row r="100" spans="1:7" x14ac:dyDescent="0.25">
      <c r="A100" s="6">
        <v>99</v>
      </c>
      <c r="B100" s="6" t="s">
        <v>2342</v>
      </c>
      <c r="C100" s="6" t="s">
        <v>2547</v>
      </c>
      <c r="D100" s="6">
        <v>254</v>
      </c>
      <c r="E100" s="6">
        <v>102</v>
      </c>
      <c r="F100" s="6">
        <v>152</v>
      </c>
      <c r="G100" s="6">
        <v>0.40157480314960597</v>
      </c>
    </row>
    <row r="101" spans="1:7" x14ac:dyDescent="0.25">
      <c r="A101" s="6">
        <v>100</v>
      </c>
      <c r="B101" s="6" t="s">
        <v>2204</v>
      </c>
      <c r="C101" s="6" t="s">
        <v>1150</v>
      </c>
      <c r="D101" s="6">
        <v>406</v>
      </c>
      <c r="E101" s="6">
        <v>140</v>
      </c>
      <c r="F101" s="6">
        <v>266</v>
      </c>
      <c r="G101" s="6">
        <v>0.34482758620689702</v>
      </c>
    </row>
    <row r="102" spans="1:7" x14ac:dyDescent="0.25">
      <c r="A102" s="6">
        <v>101</v>
      </c>
      <c r="B102" s="6" t="s">
        <v>1966</v>
      </c>
      <c r="C102" s="6" t="s">
        <v>2629</v>
      </c>
      <c r="D102" s="6">
        <v>71</v>
      </c>
      <c r="E102" s="6">
        <v>39</v>
      </c>
      <c r="F102" s="6">
        <v>32</v>
      </c>
      <c r="G102" s="6">
        <v>0.54929577464788704</v>
      </c>
    </row>
    <row r="103" spans="1:7" x14ac:dyDescent="0.25">
      <c r="A103" s="6">
        <v>102</v>
      </c>
      <c r="B103" s="6" t="s">
        <v>1395</v>
      </c>
      <c r="C103" s="6" t="s">
        <v>1150</v>
      </c>
      <c r="D103" s="6">
        <v>278</v>
      </c>
      <c r="E103" s="6">
        <v>128</v>
      </c>
      <c r="F103" s="6">
        <v>150</v>
      </c>
      <c r="G103" s="6">
        <v>0.46043165467625902</v>
      </c>
    </row>
    <row r="104" spans="1:7" x14ac:dyDescent="0.25">
      <c r="A104" s="6">
        <v>103</v>
      </c>
      <c r="B104" s="6" t="s">
        <v>1269</v>
      </c>
      <c r="C104" s="6" t="s">
        <v>2548</v>
      </c>
      <c r="D104" s="6">
        <v>177</v>
      </c>
      <c r="E104" s="6">
        <v>84</v>
      </c>
      <c r="F104" s="6">
        <v>93</v>
      </c>
      <c r="G104" s="6">
        <v>0.47457627118644102</v>
      </c>
    </row>
    <row r="105" spans="1:7" x14ac:dyDescent="0.25">
      <c r="A105" s="6">
        <v>104</v>
      </c>
      <c r="B105" s="6" t="s">
        <v>2059</v>
      </c>
      <c r="C105" s="6" t="s">
        <v>1150</v>
      </c>
      <c r="D105" s="6">
        <v>311</v>
      </c>
      <c r="E105" s="6">
        <v>125</v>
      </c>
      <c r="F105" s="6">
        <v>186</v>
      </c>
      <c r="G105" s="6">
        <v>0.40192926045016097</v>
      </c>
    </row>
    <row r="106" spans="1:7" x14ac:dyDescent="0.25">
      <c r="A106" s="6">
        <v>105</v>
      </c>
      <c r="B106" s="6" t="s">
        <v>2356</v>
      </c>
      <c r="C106" s="6" t="s">
        <v>2563</v>
      </c>
      <c r="D106" s="6">
        <v>198</v>
      </c>
      <c r="E106" s="6">
        <v>72</v>
      </c>
      <c r="F106" s="6">
        <v>126</v>
      </c>
      <c r="G106" s="6">
        <v>0.36363636363636398</v>
      </c>
    </row>
    <row r="107" spans="1:7" x14ac:dyDescent="0.25">
      <c r="A107" s="6">
        <v>106</v>
      </c>
      <c r="B107" s="6" t="s">
        <v>2229</v>
      </c>
      <c r="C107" s="6" t="s">
        <v>1150</v>
      </c>
      <c r="D107" s="6">
        <v>258</v>
      </c>
      <c r="E107" s="6">
        <v>96</v>
      </c>
      <c r="F107" s="6">
        <v>162</v>
      </c>
      <c r="G107" s="6">
        <v>0.372093023255814</v>
      </c>
    </row>
    <row r="108" spans="1:7" x14ac:dyDescent="0.25">
      <c r="A108" s="6">
        <v>107</v>
      </c>
      <c r="B108" s="6" t="s">
        <v>1960</v>
      </c>
      <c r="C108" s="6" t="s">
        <v>1150</v>
      </c>
      <c r="D108" s="6">
        <v>394</v>
      </c>
      <c r="E108" s="6">
        <v>134</v>
      </c>
      <c r="F108" s="6">
        <v>260</v>
      </c>
      <c r="G108" s="6">
        <v>0.34010152284264</v>
      </c>
    </row>
    <row r="109" spans="1:7" x14ac:dyDescent="0.25">
      <c r="A109" s="6">
        <v>108</v>
      </c>
      <c r="B109" s="6" t="s">
        <v>1446</v>
      </c>
      <c r="C109" s="6" t="s">
        <v>1150</v>
      </c>
      <c r="D109" s="6">
        <v>464</v>
      </c>
      <c r="E109" s="6">
        <v>200</v>
      </c>
      <c r="F109" s="6">
        <v>264</v>
      </c>
      <c r="G109" s="6">
        <v>0.431034482758621</v>
      </c>
    </row>
    <row r="110" spans="1:7" x14ac:dyDescent="0.25">
      <c r="A110" s="6">
        <v>109</v>
      </c>
      <c r="B110" s="6" t="s">
        <v>2409</v>
      </c>
      <c r="C110" s="6" t="s">
        <v>1150</v>
      </c>
      <c r="D110" s="6">
        <v>305</v>
      </c>
      <c r="E110" s="6">
        <v>160</v>
      </c>
      <c r="F110" s="6">
        <v>145</v>
      </c>
      <c r="G110" s="6">
        <v>0.52459016393442603</v>
      </c>
    </row>
    <row r="111" spans="1:7" x14ac:dyDescent="0.25">
      <c r="A111" s="6">
        <v>110</v>
      </c>
      <c r="B111" s="6" t="s">
        <v>2015</v>
      </c>
      <c r="C111" s="6" t="s">
        <v>1150</v>
      </c>
      <c r="D111" s="6">
        <v>275</v>
      </c>
      <c r="E111" s="6">
        <v>99</v>
      </c>
      <c r="F111" s="6">
        <v>176</v>
      </c>
      <c r="G111" s="6">
        <v>0.36</v>
      </c>
    </row>
    <row r="112" spans="1:7" x14ac:dyDescent="0.25">
      <c r="A112" s="6">
        <v>111</v>
      </c>
      <c r="B112" s="6" t="s">
        <v>1447</v>
      </c>
      <c r="C112" s="6" t="s">
        <v>2630</v>
      </c>
      <c r="D112" s="6">
        <v>118</v>
      </c>
      <c r="E112" s="6">
        <v>37</v>
      </c>
      <c r="F112" s="6">
        <v>81</v>
      </c>
      <c r="G112" s="6">
        <v>0.31355932203389802</v>
      </c>
    </row>
    <row r="113" spans="1:7" x14ac:dyDescent="0.25">
      <c r="A113" s="6">
        <v>112</v>
      </c>
      <c r="B113" s="6" t="s">
        <v>2207</v>
      </c>
      <c r="C113" s="6" t="s">
        <v>1150</v>
      </c>
      <c r="D113" s="6">
        <v>294</v>
      </c>
      <c r="E113" s="6">
        <v>137</v>
      </c>
      <c r="F113" s="6">
        <v>157</v>
      </c>
      <c r="G113" s="6">
        <v>0.46598639455782298</v>
      </c>
    </row>
    <row r="114" spans="1:7" x14ac:dyDescent="0.25">
      <c r="A114" s="6">
        <v>113</v>
      </c>
      <c r="B114" s="6" t="s">
        <v>1453</v>
      </c>
      <c r="C114" s="6" t="s">
        <v>2627</v>
      </c>
      <c r="D114" s="6">
        <v>228</v>
      </c>
      <c r="E114" s="6">
        <v>102</v>
      </c>
      <c r="F114" s="6">
        <v>126</v>
      </c>
      <c r="G114" s="6">
        <v>0.44736842105263203</v>
      </c>
    </row>
    <row r="115" spans="1:7" x14ac:dyDescent="0.25">
      <c r="A115" s="6">
        <v>114</v>
      </c>
      <c r="B115" s="6" t="s">
        <v>2284</v>
      </c>
      <c r="C115" s="6" t="s">
        <v>1150</v>
      </c>
      <c r="D115" s="6">
        <v>432</v>
      </c>
      <c r="E115" s="6">
        <v>176</v>
      </c>
      <c r="F115" s="6">
        <v>256</v>
      </c>
      <c r="G115" s="6">
        <v>0.407407407407407</v>
      </c>
    </row>
    <row r="116" spans="1:7" x14ac:dyDescent="0.25">
      <c r="A116" s="6">
        <v>115</v>
      </c>
      <c r="B116" s="6" t="s">
        <v>1895</v>
      </c>
      <c r="C116" s="6" t="s">
        <v>1150</v>
      </c>
      <c r="D116" s="6">
        <v>382</v>
      </c>
      <c r="E116" s="6">
        <v>180</v>
      </c>
      <c r="F116" s="6">
        <v>202</v>
      </c>
      <c r="G116" s="6">
        <v>0.471204188481675</v>
      </c>
    </row>
    <row r="117" spans="1:7" x14ac:dyDescent="0.25">
      <c r="A117" s="6">
        <v>116</v>
      </c>
      <c r="B117" s="6" t="s">
        <v>1470</v>
      </c>
      <c r="C117" s="6" t="s">
        <v>2626</v>
      </c>
      <c r="D117" s="6">
        <v>208</v>
      </c>
      <c r="E117" s="6">
        <v>71</v>
      </c>
      <c r="F117" s="6">
        <v>137</v>
      </c>
      <c r="G117" s="6">
        <v>0.34134615384615402</v>
      </c>
    </row>
    <row r="118" spans="1:7" x14ac:dyDescent="0.25">
      <c r="A118" s="6">
        <v>117</v>
      </c>
      <c r="B118" s="6" t="s">
        <v>2470</v>
      </c>
      <c r="C118" s="6" t="s">
        <v>1150</v>
      </c>
      <c r="D118" s="6">
        <v>274</v>
      </c>
      <c r="E118" s="6">
        <v>121</v>
      </c>
      <c r="F118" s="6">
        <v>153</v>
      </c>
      <c r="G118" s="6">
        <v>0.44160583941605802</v>
      </c>
    </row>
    <row r="119" spans="1:7" x14ac:dyDescent="0.25">
      <c r="A119" s="6">
        <v>118</v>
      </c>
      <c r="B119" s="6" t="s">
        <v>1632</v>
      </c>
      <c r="C119" s="6" t="s">
        <v>1150</v>
      </c>
      <c r="D119" s="6">
        <v>691</v>
      </c>
      <c r="E119" s="6">
        <v>296</v>
      </c>
      <c r="F119" s="6">
        <v>395</v>
      </c>
      <c r="G119" s="6">
        <v>0.42836468885672901</v>
      </c>
    </row>
    <row r="120" spans="1:7" x14ac:dyDescent="0.25">
      <c r="A120" s="6">
        <v>119</v>
      </c>
      <c r="B120" s="6" t="s">
        <v>1523</v>
      </c>
      <c r="C120" s="6" t="s">
        <v>1150</v>
      </c>
      <c r="D120" s="6">
        <v>372</v>
      </c>
      <c r="E120" s="6">
        <v>96</v>
      </c>
      <c r="F120" s="6">
        <v>276</v>
      </c>
      <c r="G120" s="6">
        <v>0.25806451612903197</v>
      </c>
    </row>
    <row r="121" spans="1:7" x14ac:dyDescent="0.25">
      <c r="A121" s="6">
        <v>120</v>
      </c>
      <c r="B121" s="6" t="s">
        <v>2495</v>
      </c>
      <c r="C121" s="6" t="s">
        <v>2580</v>
      </c>
      <c r="D121" s="6">
        <v>130</v>
      </c>
      <c r="E121" s="6">
        <v>40</v>
      </c>
      <c r="F121" s="6">
        <v>90</v>
      </c>
      <c r="G121" s="6">
        <v>0.30769230769230799</v>
      </c>
    </row>
    <row r="122" spans="1:7" x14ac:dyDescent="0.25">
      <c r="A122" s="6">
        <v>121</v>
      </c>
      <c r="B122" s="6" t="s">
        <v>1429</v>
      </c>
      <c r="C122" s="6" t="s">
        <v>1150</v>
      </c>
      <c r="D122" s="6">
        <v>439</v>
      </c>
      <c r="E122" s="6">
        <v>197</v>
      </c>
      <c r="F122" s="6">
        <v>242</v>
      </c>
      <c r="G122" s="6">
        <v>0.44874715261958997</v>
      </c>
    </row>
    <row r="123" spans="1:7" x14ac:dyDescent="0.25">
      <c r="A123" s="6">
        <v>122</v>
      </c>
      <c r="B123" s="6" t="s">
        <v>1329</v>
      </c>
      <c r="C123" s="6" t="s">
        <v>2620</v>
      </c>
      <c r="D123" s="6">
        <v>24</v>
      </c>
      <c r="E123" s="6">
        <v>9</v>
      </c>
      <c r="F123" s="6">
        <v>15</v>
      </c>
      <c r="G123" s="6">
        <v>0.375</v>
      </c>
    </row>
    <row r="124" spans="1:7" x14ac:dyDescent="0.25">
      <c r="A124" s="6">
        <v>123</v>
      </c>
      <c r="B124" s="6" t="s">
        <v>2076</v>
      </c>
      <c r="C124" s="6" t="s">
        <v>1150</v>
      </c>
      <c r="D124" s="6">
        <v>381</v>
      </c>
      <c r="E124" s="6">
        <v>155</v>
      </c>
      <c r="F124" s="6">
        <v>226</v>
      </c>
      <c r="G124" s="6">
        <v>0.406824146981627</v>
      </c>
    </row>
    <row r="125" spans="1:7" x14ac:dyDescent="0.25">
      <c r="A125" s="6">
        <v>124</v>
      </c>
      <c r="B125" s="6" t="s">
        <v>2332</v>
      </c>
      <c r="C125" s="6" t="s">
        <v>2556</v>
      </c>
      <c r="D125" s="6">
        <v>116</v>
      </c>
      <c r="E125" s="6">
        <v>51</v>
      </c>
      <c r="F125" s="6">
        <v>65</v>
      </c>
      <c r="G125" s="6">
        <v>0.43965517241379298</v>
      </c>
    </row>
    <row r="126" spans="1:7" x14ac:dyDescent="0.25">
      <c r="A126" s="6">
        <v>125</v>
      </c>
      <c r="B126" s="6" t="s">
        <v>1330</v>
      </c>
      <c r="C126" s="6" t="s">
        <v>1150</v>
      </c>
      <c r="D126" s="6">
        <v>304</v>
      </c>
      <c r="E126" s="6">
        <v>124</v>
      </c>
      <c r="F126" s="6">
        <v>180</v>
      </c>
      <c r="G126" s="6">
        <v>0.40789473684210498</v>
      </c>
    </row>
    <row r="127" spans="1:7" x14ac:dyDescent="0.25">
      <c r="A127" s="6">
        <v>126</v>
      </c>
      <c r="B127" s="6" t="s">
        <v>1911</v>
      </c>
      <c r="C127" s="6" t="s">
        <v>1150</v>
      </c>
      <c r="D127" s="6">
        <v>363</v>
      </c>
      <c r="E127" s="6">
        <v>157</v>
      </c>
      <c r="F127" s="6">
        <v>206</v>
      </c>
      <c r="G127" s="6">
        <v>0.43250688705234203</v>
      </c>
    </row>
    <row r="128" spans="1:7" x14ac:dyDescent="0.25">
      <c r="A128" s="6">
        <v>127</v>
      </c>
      <c r="B128" s="6" t="s">
        <v>1941</v>
      </c>
      <c r="C128" s="6" t="s">
        <v>1150</v>
      </c>
      <c r="D128" s="6">
        <v>336</v>
      </c>
      <c r="E128" s="6">
        <v>142</v>
      </c>
      <c r="F128" s="6">
        <v>194</v>
      </c>
      <c r="G128" s="6">
        <v>0.422619047619048</v>
      </c>
    </row>
    <row r="129" spans="1:7" x14ac:dyDescent="0.25">
      <c r="A129" s="6">
        <v>128</v>
      </c>
      <c r="B129" s="6" t="s">
        <v>2466</v>
      </c>
      <c r="C129" s="6" t="s">
        <v>2611</v>
      </c>
      <c r="D129" s="6">
        <v>73</v>
      </c>
      <c r="E129" s="6">
        <v>35</v>
      </c>
      <c r="F129" s="6">
        <v>38</v>
      </c>
      <c r="G129" s="6">
        <v>0.47945205479452102</v>
      </c>
    </row>
    <row r="130" spans="1:7" x14ac:dyDescent="0.25">
      <c r="A130" s="6">
        <v>129</v>
      </c>
      <c r="B130" s="6" t="s">
        <v>1288</v>
      </c>
      <c r="C130" s="6" t="s">
        <v>1150</v>
      </c>
      <c r="D130" s="6">
        <v>540</v>
      </c>
      <c r="E130" s="6">
        <v>212</v>
      </c>
      <c r="F130" s="6">
        <v>328</v>
      </c>
      <c r="G130" s="6">
        <v>0.39259259259259299</v>
      </c>
    </row>
    <row r="131" spans="1:7" x14ac:dyDescent="0.25">
      <c r="A131" s="6">
        <v>130</v>
      </c>
      <c r="B131" s="6" t="s">
        <v>1541</v>
      </c>
      <c r="C131" s="6" t="s">
        <v>2587</v>
      </c>
      <c r="D131" s="6">
        <v>156</v>
      </c>
      <c r="E131" s="6">
        <v>58</v>
      </c>
      <c r="F131" s="6">
        <v>98</v>
      </c>
      <c r="G131" s="6">
        <v>0.37179487179487197</v>
      </c>
    </row>
    <row r="132" spans="1:7" x14ac:dyDescent="0.25">
      <c r="A132" s="6">
        <v>131</v>
      </c>
      <c r="B132" s="6" t="s">
        <v>2468</v>
      </c>
      <c r="C132" s="6" t="s">
        <v>2631</v>
      </c>
      <c r="D132" s="6">
        <v>246</v>
      </c>
      <c r="E132" s="6">
        <v>114</v>
      </c>
      <c r="F132" s="6">
        <v>132</v>
      </c>
      <c r="G132" s="6">
        <v>0.46341463414634099</v>
      </c>
    </row>
    <row r="133" spans="1:7" x14ac:dyDescent="0.25">
      <c r="A133" s="6">
        <v>132</v>
      </c>
      <c r="B133" s="6" t="s">
        <v>2521</v>
      </c>
      <c r="C133" s="6" t="s">
        <v>2632</v>
      </c>
      <c r="D133" s="6">
        <v>154</v>
      </c>
      <c r="E133" s="6">
        <v>78</v>
      </c>
      <c r="F133" s="6">
        <v>76</v>
      </c>
      <c r="G133" s="6">
        <v>0.506493506493506</v>
      </c>
    </row>
    <row r="134" spans="1:7" x14ac:dyDescent="0.25">
      <c r="A134" s="6">
        <v>133</v>
      </c>
      <c r="B134" s="6" t="s">
        <v>1420</v>
      </c>
      <c r="C134" s="6" t="s">
        <v>2587</v>
      </c>
      <c r="D134" s="6">
        <v>156</v>
      </c>
      <c r="E134" s="6">
        <v>86</v>
      </c>
      <c r="F134" s="6">
        <v>70</v>
      </c>
      <c r="G134" s="6">
        <v>0.55128205128205099</v>
      </c>
    </row>
    <row r="135" spans="1:7" x14ac:dyDescent="0.25">
      <c r="A135" s="6">
        <v>134</v>
      </c>
      <c r="B135" s="6" t="s">
        <v>2137</v>
      </c>
      <c r="C135" s="6" t="s">
        <v>1150</v>
      </c>
      <c r="D135" s="6">
        <v>569</v>
      </c>
      <c r="E135" s="6">
        <v>162</v>
      </c>
      <c r="F135" s="6">
        <v>407</v>
      </c>
      <c r="G135" s="6">
        <v>0.284710017574692</v>
      </c>
    </row>
    <row r="136" spans="1:7" x14ac:dyDescent="0.25">
      <c r="A136" s="6">
        <v>135</v>
      </c>
      <c r="B136" s="6" t="s">
        <v>2408</v>
      </c>
      <c r="C136" s="6" t="s">
        <v>1150</v>
      </c>
      <c r="D136" s="6">
        <v>290</v>
      </c>
      <c r="E136" s="6">
        <v>114</v>
      </c>
      <c r="F136" s="6">
        <v>176</v>
      </c>
      <c r="G136" s="6">
        <v>0.39310344827586202</v>
      </c>
    </row>
    <row r="137" spans="1:7" x14ac:dyDescent="0.25">
      <c r="A137" s="6">
        <v>136</v>
      </c>
      <c r="B137" s="6" t="s">
        <v>2129</v>
      </c>
      <c r="C137" s="6" t="s">
        <v>1150</v>
      </c>
      <c r="D137" s="6">
        <v>268</v>
      </c>
      <c r="E137" s="6">
        <v>55</v>
      </c>
      <c r="F137" s="6">
        <v>213</v>
      </c>
      <c r="G137" s="6">
        <v>0.20522388059701499</v>
      </c>
    </row>
    <row r="138" spans="1:7" x14ac:dyDescent="0.25">
      <c r="A138" s="6">
        <v>137</v>
      </c>
      <c r="B138" s="6" t="s">
        <v>1436</v>
      </c>
      <c r="C138" s="6" t="s">
        <v>1150</v>
      </c>
      <c r="D138" s="6">
        <v>368</v>
      </c>
      <c r="E138" s="6">
        <v>128</v>
      </c>
      <c r="F138" s="6">
        <v>240</v>
      </c>
      <c r="G138" s="6">
        <v>0.34782608695652201</v>
      </c>
    </row>
    <row r="139" spans="1:7" x14ac:dyDescent="0.25">
      <c r="A139" s="6">
        <v>138</v>
      </c>
      <c r="B139" s="6" t="s">
        <v>1678</v>
      </c>
      <c r="C139" s="6" t="s">
        <v>1150</v>
      </c>
      <c r="D139" s="6">
        <v>666</v>
      </c>
      <c r="E139" s="6">
        <v>274</v>
      </c>
      <c r="F139" s="6">
        <v>392</v>
      </c>
      <c r="G139" s="6">
        <v>0.41141141141141102</v>
      </c>
    </row>
    <row r="140" spans="1:7" x14ac:dyDescent="0.25">
      <c r="A140" s="6">
        <v>139</v>
      </c>
      <c r="B140" s="6" t="s">
        <v>1596</v>
      </c>
      <c r="C140" s="6" t="s">
        <v>2562</v>
      </c>
      <c r="D140" s="6">
        <v>211</v>
      </c>
      <c r="E140" s="6">
        <v>76</v>
      </c>
      <c r="F140" s="6">
        <v>135</v>
      </c>
      <c r="G140" s="6">
        <v>0.36018957345971597</v>
      </c>
    </row>
    <row r="141" spans="1:7" x14ac:dyDescent="0.25">
      <c r="A141" s="6">
        <v>140</v>
      </c>
      <c r="B141" s="6" t="s">
        <v>1845</v>
      </c>
      <c r="C141" s="6" t="s">
        <v>2614</v>
      </c>
      <c r="D141" s="6">
        <v>164</v>
      </c>
      <c r="E141" s="6">
        <v>63</v>
      </c>
      <c r="F141" s="6">
        <v>101</v>
      </c>
      <c r="G141" s="6">
        <v>0.38414634146341498</v>
      </c>
    </row>
    <row r="142" spans="1:7" x14ac:dyDescent="0.25">
      <c r="A142" s="6">
        <v>141</v>
      </c>
      <c r="B142" s="6" t="s">
        <v>2169</v>
      </c>
      <c r="C142" s="6" t="s">
        <v>1150</v>
      </c>
      <c r="D142" s="6">
        <v>385</v>
      </c>
      <c r="E142" s="6">
        <v>167</v>
      </c>
      <c r="F142" s="6">
        <v>218</v>
      </c>
      <c r="G142" s="6">
        <v>0.43376623376623402</v>
      </c>
    </row>
    <row r="143" spans="1:7" x14ac:dyDescent="0.25">
      <c r="A143" s="6">
        <v>142</v>
      </c>
      <c r="B143" s="6" t="s">
        <v>2450</v>
      </c>
      <c r="C143" s="6" t="s">
        <v>2567</v>
      </c>
      <c r="D143" s="6">
        <v>239</v>
      </c>
      <c r="E143" s="6">
        <v>119</v>
      </c>
      <c r="F143" s="6">
        <v>120</v>
      </c>
      <c r="G143" s="6">
        <v>0.497907949790795</v>
      </c>
    </row>
    <row r="144" spans="1:7" x14ac:dyDescent="0.25">
      <c r="A144" s="6">
        <v>143</v>
      </c>
      <c r="B144" s="6" t="s">
        <v>1669</v>
      </c>
      <c r="C144" s="6" t="s">
        <v>1150</v>
      </c>
      <c r="D144" s="6">
        <v>327</v>
      </c>
      <c r="E144" s="6">
        <v>118</v>
      </c>
      <c r="F144" s="6">
        <v>209</v>
      </c>
      <c r="G144" s="6">
        <v>0.36085626911315</v>
      </c>
    </row>
    <row r="145" spans="1:7" x14ac:dyDescent="0.25">
      <c r="A145" s="6">
        <v>144</v>
      </c>
      <c r="B145" s="6" t="s">
        <v>2341</v>
      </c>
      <c r="C145" s="6" t="s">
        <v>2633</v>
      </c>
      <c r="D145" s="6">
        <v>58</v>
      </c>
      <c r="E145" s="6">
        <v>24</v>
      </c>
      <c r="F145" s="6">
        <v>34</v>
      </c>
      <c r="G145" s="6">
        <v>0.41379310344827602</v>
      </c>
    </row>
    <row r="146" spans="1:7" x14ac:dyDescent="0.25">
      <c r="A146" s="6">
        <v>145</v>
      </c>
      <c r="B146" s="6" t="s">
        <v>2322</v>
      </c>
      <c r="C146" s="6" t="s">
        <v>2634</v>
      </c>
      <c r="D146" s="6">
        <v>68</v>
      </c>
      <c r="E146" s="6">
        <v>14</v>
      </c>
      <c r="F146" s="6">
        <v>54</v>
      </c>
      <c r="G146" s="6">
        <v>0.20588235294117599</v>
      </c>
    </row>
    <row r="147" spans="1:7" x14ac:dyDescent="0.25">
      <c r="A147" s="6">
        <v>146</v>
      </c>
      <c r="B147" s="6" t="s">
        <v>1702</v>
      </c>
      <c r="C147" s="6" t="s">
        <v>1150</v>
      </c>
      <c r="D147" s="6">
        <v>406</v>
      </c>
      <c r="E147" s="6">
        <v>141</v>
      </c>
      <c r="F147" s="6">
        <v>265</v>
      </c>
      <c r="G147" s="6">
        <v>0.34729064039408902</v>
      </c>
    </row>
    <row r="148" spans="1:7" x14ac:dyDescent="0.25">
      <c r="A148" s="6">
        <v>147</v>
      </c>
      <c r="B148" s="6" t="s">
        <v>1448</v>
      </c>
      <c r="C148" s="6" t="s">
        <v>2584</v>
      </c>
      <c r="D148" s="6">
        <v>170</v>
      </c>
      <c r="E148" s="6">
        <v>66</v>
      </c>
      <c r="F148" s="6">
        <v>104</v>
      </c>
      <c r="G148" s="6">
        <v>0.38823529411764701</v>
      </c>
    </row>
    <row r="149" spans="1:7" x14ac:dyDescent="0.25">
      <c r="A149" s="6">
        <v>148</v>
      </c>
      <c r="B149" s="6" t="s">
        <v>2035</v>
      </c>
      <c r="C149" s="6" t="s">
        <v>1150</v>
      </c>
      <c r="D149" s="6">
        <v>516</v>
      </c>
      <c r="E149" s="6">
        <v>199</v>
      </c>
      <c r="F149" s="6">
        <v>317</v>
      </c>
      <c r="G149" s="6">
        <v>0.38565891472868202</v>
      </c>
    </row>
    <row r="150" spans="1:7" x14ac:dyDescent="0.25">
      <c r="A150" s="6">
        <v>149</v>
      </c>
      <c r="B150" s="6" t="s">
        <v>1846</v>
      </c>
      <c r="C150" s="6" t="s">
        <v>1150</v>
      </c>
      <c r="D150" s="6">
        <v>256</v>
      </c>
      <c r="E150" s="6">
        <v>96</v>
      </c>
      <c r="F150" s="6">
        <v>160</v>
      </c>
      <c r="G150" s="6">
        <v>0.375</v>
      </c>
    </row>
    <row r="151" spans="1:7" x14ac:dyDescent="0.25">
      <c r="A151" s="6">
        <v>150</v>
      </c>
      <c r="B151" s="6" t="s">
        <v>1749</v>
      </c>
      <c r="C151" s="6" t="s">
        <v>1150</v>
      </c>
      <c r="D151" s="6">
        <v>343</v>
      </c>
      <c r="E151" s="6">
        <v>137</v>
      </c>
      <c r="F151" s="6">
        <v>206</v>
      </c>
      <c r="G151" s="6">
        <v>0.39941690962099102</v>
      </c>
    </row>
    <row r="152" spans="1:7" x14ac:dyDescent="0.25">
      <c r="A152" s="6">
        <v>151</v>
      </c>
      <c r="B152" s="6" t="s">
        <v>1955</v>
      </c>
      <c r="C152" s="6" t="s">
        <v>2585</v>
      </c>
      <c r="D152" s="6">
        <v>90</v>
      </c>
      <c r="E152" s="6">
        <v>20</v>
      </c>
      <c r="F152" s="6">
        <v>70</v>
      </c>
      <c r="G152" s="6">
        <v>0.22222222222222199</v>
      </c>
    </row>
    <row r="153" spans="1:7" x14ac:dyDescent="0.25">
      <c r="A153" s="6">
        <v>152</v>
      </c>
      <c r="B153" s="6" t="s">
        <v>1982</v>
      </c>
      <c r="C153" s="6" t="s">
        <v>2558</v>
      </c>
      <c r="D153" s="6">
        <v>205</v>
      </c>
      <c r="E153" s="6">
        <v>92</v>
      </c>
      <c r="F153" s="6">
        <v>113</v>
      </c>
      <c r="G153" s="6">
        <v>0.448780487804878</v>
      </c>
    </row>
    <row r="154" spans="1:7" x14ac:dyDescent="0.25">
      <c r="A154" s="6">
        <v>153</v>
      </c>
      <c r="B154" s="6" t="s">
        <v>2098</v>
      </c>
      <c r="C154" s="6" t="s">
        <v>1150</v>
      </c>
      <c r="D154" s="6">
        <v>345</v>
      </c>
      <c r="E154" s="6">
        <v>115</v>
      </c>
      <c r="F154" s="6">
        <v>230</v>
      </c>
      <c r="G154" s="6">
        <v>0.33333333333333298</v>
      </c>
    </row>
    <row r="155" spans="1:7" x14ac:dyDescent="0.25">
      <c r="A155" s="6">
        <v>154</v>
      </c>
      <c r="B155" s="6" t="s">
        <v>2389</v>
      </c>
      <c r="C155" s="6" t="s">
        <v>1150</v>
      </c>
      <c r="D155" s="6">
        <v>261</v>
      </c>
      <c r="E155" s="6">
        <v>85</v>
      </c>
      <c r="F155" s="6">
        <v>176</v>
      </c>
      <c r="G155" s="6">
        <v>0.32567049808429099</v>
      </c>
    </row>
    <row r="156" spans="1:7" x14ac:dyDescent="0.25">
      <c r="A156" s="6">
        <v>155</v>
      </c>
      <c r="B156" s="6" t="s">
        <v>1790</v>
      </c>
      <c r="C156" s="6" t="s">
        <v>1150</v>
      </c>
      <c r="D156" s="6">
        <v>508</v>
      </c>
      <c r="E156" s="6">
        <v>245</v>
      </c>
      <c r="F156" s="6">
        <v>263</v>
      </c>
      <c r="G156" s="6">
        <v>0.482283464566929</v>
      </c>
    </row>
    <row r="157" spans="1:7" x14ac:dyDescent="0.25">
      <c r="A157" s="6">
        <v>156</v>
      </c>
      <c r="B157" s="6" t="s">
        <v>2393</v>
      </c>
      <c r="C157" s="6" t="s">
        <v>1150</v>
      </c>
      <c r="D157" s="6">
        <v>308</v>
      </c>
      <c r="E157" s="6">
        <v>133</v>
      </c>
      <c r="F157" s="6">
        <v>175</v>
      </c>
      <c r="G157" s="6">
        <v>0.43181818181818199</v>
      </c>
    </row>
    <row r="158" spans="1:7" x14ac:dyDescent="0.25">
      <c r="A158" s="6">
        <v>157</v>
      </c>
      <c r="B158" s="6" t="s">
        <v>1737</v>
      </c>
      <c r="C158" s="6" t="s">
        <v>1150</v>
      </c>
      <c r="D158" s="6">
        <v>263</v>
      </c>
      <c r="E158" s="6">
        <v>122</v>
      </c>
      <c r="F158" s="6">
        <v>141</v>
      </c>
      <c r="G158" s="6">
        <v>0.46387832699619802</v>
      </c>
    </row>
    <row r="159" spans="1:7" x14ac:dyDescent="0.25">
      <c r="A159" s="6">
        <v>158</v>
      </c>
      <c r="B159" s="6" t="s">
        <v>2421</v>
      </c>
      <c r="C159" s="6" t="s">
        <v>1150</v>
      </c>
      <c r="D159" s="6">
        <v>390</v>
      </c>
      <c r="E159" s="6">
        <v>139</v>
      </c>
      <c r="F159" s="6">
        <v>251</v>
      </c>
      <c r="G159" s="6">
        <v>0.35641025641025598</v>
      </c>
    </row>
    <row r="160" spans="1:7" x14ac:dyDescent="0.25">
      <c r="A160" s="6">
        <v>159</v>
      </c>
      <c r="B160" s="6" t="s">
        <v>2453</v>
      </c>
      <c r="C160" s="6" t="s">
        <v>1150</v>
      </c>
      <c r="D160" s="6">
        <v>569</v>
      </c>
      <c r="E160" s="6">
        <v>159</v>
      </c>
      <c r="F160" s="6">
        <v>410</v>
      </c>
      <c r="G160" s="6">
        <v>0.27943760984182803</v>
      </c>
    </row>
    <row r="161" spans="1:7" x14ac:dyDescent="0.25">
      <c r="A161" s="6">
        <v>160</v>
      </c>
      <c r="B161" s="6" t="s">
        <v>2463</v>
      </c>
      <c r="C161" s="6" t="s">
        <v>2604</v>
      </c>
      <c r="D161" s="6">
        <v>184</v>
      </c>
      <c r="E161" s="6">
        <v>91</v>
      </c>
      <c r="F161" s="6">
        <v>93</v>
      </c>
      <c r="G161" s="6">
        <v>0.49456521739130399</v>
      </c>
    </row>
    <row r="162" spans="1:7" x14ac:dyDescent="0.25">
      <c r="A162" s="6">
        <v>161</v>
      </c>
      <c r="B162" s="6" t="s">
        <v>1511</v>
      </c>
      <c r="C162" s="6" t="s">
        <v>2635</v>
      </c>
      <c r="D162" s="6">
        <v>218</v>
      </c>
      <c r="E162" s="6">
        <v>95</v>
      </c>
      <c r="F162" s="6">
        <v>123</v>
      </c>
      <c r="G162" s="6">
        <v>0.43577981651376102</v>
      </c>
    </row>
    <row r="163" spans="1:7" x14ac:dyDescent="0.25">
      <c r="A163" s="6">
        <v>162</v>
      </c>
      <c r="B163" s="6" t="s">
        <v>1521</v>
      </c>
      <c r="C163" s="6" t="s">
        <v>2636</v>
      </c>
      <c r="D163" s="6">
        <v>83</v>
      </c>
      <c r="E163" s="6">
        <v>31</v>
      </c>
      <c r="F163" s="6">
        <v>52</v>
      </c>
      <c r="G163" s="6">
        <v>0.373493975903614</v>
      </c>
    </row>
    <row r="164" spans="1:7" x14ac:dyDescent="0.25">
      <c r="A164" s="6">
        <v>163</v>
      </c>
      <c r="B164" s="6" t="s">
        <v>1614</v>
      </c>
      <c r="C164" s="6" t="s">
        <v>1150</v>
      </c>
      <c r="D164" s="6">
        <v>467</v>
      </c>
      <c r="E164" s="6">
        <v>148</v>
      </c>
      <c r="F164" s="6">
        <v>319</v>
      </c>
      <c r="G164" s="6">
        <v>0.31691648822269802</v>
      </c>
    </row>
    <row r="165" spans="1:7" x14ac:dyDescent="0.25">
      <c r="A165" s="6">
        <v>164</v>
      </c>
      <c r="B165" s="6" t="s">
        <v>2379</v>
      </c>
      <c r="C165" s="6" t="s">
        <v>2637</v>
      </c>
      <c r="D165" s="6">
        <v>138</v>
      </c>
      <c r="E165" s="6">
        <v>53</v>
      </c>
      <c r="F165" s="6">
        <v>85</v>
      </c>
      <c r="G165" s="6">
        <v>0.38405797101449302</v>
      </c>
    </row>
    <row r="166" spans="1:7" x14ac:dyDescent="0.25">
      <c r="A166" s="6">
        <v>165</v>
      </c>
      <c r="B166" s="6" t="s">
        <v>2132</v>
      </c>
      <c r="C166" s="6" t="s">
        <v>2579</v>
      </c>
      <c r="D166" s="6">
        <v>147</v>
      </c>
      <c r="E166" s="6">
        <v>68</v>
      </c>
      <c r="F166" s="6">
        <v>79</v>
      </c>
      <c r="G166" s="6">
        <v>0.46258503401360501</v>
      </c>
    </row>
    <row r="167" spans="1:7" x14ac:dyDescent="0.25">
      <c r="A167" s="6">
        <v>166</v>
      </c>
      <c r="B167" s="6" t="s">
        <v>1429</v>
      </c>
      <c r="C167" s="6" t="s">
        <v>1150</v>
      </c>
      <c r="D167" s="6">
        <v>439</v>
      </c>
      <c r="E167" s="6">
        <v>195</v>
      </c>
      <c r="F167" s="6">
        <v>244</v>
      </c>
      <c r="G167" s="6">
        <v>0.44419134396355398</v>
      </c>
    </row>
    <row r="168" spans="1:7" x14ac:dyDescent="0.25">
      <c r="A168" s="6">
        <v>167</v>
      </c>
      <c r="B168" s="6" t="s">
        <v>1422</v>
      </c>
      <c r="C168" s="6" t="s">
        <v>2565</v>
      </c>
      <c r="D168" s="6">
        <v>101</v>
      </c>
      <c r="E168" s="6">
        <v>25</v>
      </c>
      <c r="F168" s="6">
        <v>76</v>
      </c>
      <c r="G168" s="6">
        <v>0.24752475247524799</v>
      </c>
    </row>
    <row r="169" spans="1:7" x14ac:dyDescent="0.25">
      <c r="A169" s="6">
        <v>168</v>
      </c>
      <c r="B169" s="6" t="s">
        <v>2509</v>
      </c>
      <c r="C169" s="6" t="s">
        <v>1150</v>
      </c>
      <c r="D169" s="6">
        <v>345</v>
      </c>
      <c r="E169" s="6">
        <v>161</v>
      </c>
      <c r="F169" s="6">
        <v>184</v>
      </c>
      <c r="G169" s="6">
        <v>0.46666666666666701</v>
      </c>
    </row>
    <row r="170" spans="1:7" x14ac:dyDescent="0.25">
      <c r="A170" s="6">
        <v>169</v>
      </c>
      <c r="B170" s="6" t="s">
        <v>1968</v>
      </c>
      <c r="C170" s="6" t="s">
        <v>1150</v>
      </c>
      <c r="D170" s="6">
        <v>324</v>
      </c>
      <c r="E170" s="6">
        <v>155</v>
      </c>
      <c r="F170" s="6">
        <v>169</v>
      </c>
      <c r="G170" s="6">
        <v>0.47839506172839502</v>
      </c>
    </row>
    <row r="171" spans="1:7" x14ac:dyDescent="0.25">
      <c r="A171" s="6">
        <v>170</v>
      </c>
      <c r="B171" s="6" t="s">
        <v>1572</v>
      </c>
      <c r="C171" s="6" t="s">
        <v>1150</v>
      </c>
      <c r="D171" s="6">
        <v>344</v>
      </c>
      <c r="E171" s="6">
        <v>159</v>
      </c>
      <c r="F171" s="6">
        <v>185</v>
      </c>
      <c r="G171" s="6">
        <v>0.462209302325581</v>
      </c>
    </row>
    <row r="172" spans="1:7" x14ac:dyDescent="0.25">
      <c r="A172" s="6">
        <v>171</v>
      </c>
      <c r="B172" s="6" t="s">
        <v>1429</v>
      </c>
      <c r="C172" s="6" t="s">
        <v>1150</v>
      </c>
      <c r="D172" s="6">
        <v>439</v>
      </c>
      <c r="E172" s="6">
        <v>196</v>
      </c>
      <c r="F172" s="6">
        <v>243</v>
      </c>
      <c r="G172" s="6">
        <v>0.44646924829157197</v>
      </c>
    </row>
    <row r="173" spans="1:7" x14ac:dyDescent="0.25">
      <c r="A173" s="6">
        <v>172</v>
      </c>
      <c r="B173" s="6" t="s">
        <v>1834</v>
      </c>
      <c r="C173" s="6" t="s">
        <v>1150</v>
      </c>
      <c r="D173" s="6">
        <v>345</v>
      </c>
      <c r="E173" s="6">
        <v>122</v>
      </c>
      <c r="F173" s="6">
        <v>223</v>
      </c>
      <c r="G173" s="6">
        <v>0.35362318840579698</v>
      </c>
    </row>
    <row r="174" spans="1:7" x14ac:dyDescent="0.25">
      <c r="A174" s="6">
        <v>173</v>
      </c>
      <c r="B174" s="6" t="s">
        <v>2182</v>
      </c>
      <c r="C174" s="6" t="s">
        <v>2602</v>
      </c>
      <c r="D174" s="6">
        <v>129</v>
      </c>
      <c r="E174" s="6">
        <v>26</v>
      </c>
      <c r="F174" s="6">
        <v>103</v>
      </c>
      <c r="G174" s="6">
        <v>0.201550387596899</v>
      </c>
    </row>
    <row r="175" spans="1:7" x14ac:dyDescent="0.25">
      <c r="A175" s="6">
        <v>174</v>
      </c>
      <c r="B175" s="6" t="s">
        <v>2430</v>
      </c>
      <c r="C175" s="6" t="s">
        <v>2567</v>
      </c>
      <c r="D175" s="6">
        <v>239</v>
      </c>
      <c r="E175" s="6">
        <v>87</v>
      </c>
      <c r="F175" s="6">
        <v>152</v>
      </c>
      <c r="G175" s="6">
        <v>0.36401673640167398</v>
      </c>
    </row>
    <row r="176" spans="1:7" x14ac:dyDescent="0.25">
      <c r="A176" s="6">
        <v>175</v>
      </c>
      <c r="B176" s="6" t="s">
        <v>2060</v>
      </c>
      <c r="C176" s="6" t="s">
        <v>1150</v>
      </c>
      <c r="D176" s="6">
        <v>255</v>
      </c>
      <c r="E176" s="6">
        <v>136</v>
      </c>
      <c r="F176" s="6">
        <v>119</v>
      </c>
      <c r="G176" s="6">
        <v>0.53333333333333299</v>
      </c>
    </row>
    <row r="177" spans="1:7" x14ac:dyDescent="0.25">
      <c r="A177" s="6">
        <v>176</v>
      </c>
      <c r="B177" s="6" t="s">
        <v>1428</v>
      </c>
      <c r="C177" s="6" t="s">
        <v>1150</v>
      </c>
      <c r="D177" s="6">
        <v>351</v>
      </c>
      <c r="E177" s="6">
        <v>133</v>
      </c>
      <c r="F177" s="6">
        <v>218</v>
      </c>
      <c r="G177" s="6">
        <v>0.37891737891737898</v>
      </c>
    </row>
    <row r="178" spans="1:7" x14ac:dyDescent="0.25">
      <c r="A178" s="6">
        <v>177</v>
      </c>
      <c r="B178" s="6" t="s">
        <v>2205</v>
      </c>
      <c r="C178" s="6" t="s">
        <v>2583</v>
      </c>
      <c r="D178" s="6">
        <v>178</v>
      </c>
      <c r="E178" s="6">
        <v>98</v>
      </c>
      <c r="F178" s="6">
        <v>80</v>
      </c>
      <c r="G178" s="6">
        <v>0.550561797752809</v>
      </c>
    </row>
    <row r="179" spans="1:7" x14ac:dyDescent="0.25">
      <c r="A179" s="6">
        <v>178</v>
      </c>
      <c r="B179" s="6" t="s">
        <v>1495</v>
      </c>
      <c r="C179" s="6" t="s">
        <v>1150</v>
      </c>
      <c r="D179" s="6">
        <v>345</v>
      </c>
      <c r="E179" s="6">
        <v>118</v>
      </c>
      <c r="F179" s="6">
        <v>227</v>
      </c>
      <c r="G179" s="6">
        <v>0.34202898550724598</v>
      </c>
    </row>
    <row r="180" spans="1:7" x14ac:dyDescent="0.25">
      <c r="A180" s="6">
        <v>179</v>
      </c>
      <c r="B180" s="6" t="s">
        <v>2485</v>
      </c>
      <c r="C180" s="6" t="s">
        <v>2583</v>
      </c>
      <c r="D180" s="6">
        <v>178</v>
      </c>
      <c r="E180" s="6">
        <v>73</v>
      </c>
      <c r="F180" s="6">
        <v>105</v>
      </c>
      <c r="G180" s="6">
        <v>0.41011235955056202</v>
      </c>
    </row>
    <row r="181" spans="1:7" x14ac:dyDescent="0.25">
      <c r="A181" s="6">
        <v>180</v>
      </c>
      <c r="B181" s="6" t="s">
        <v>1442</v>
      </c>
      <c r="C181" s="6" t="s">
        <v>1150</v>
      </c>
      <c r="D181" s="6">
        <v>271</v>
      </c>
      <c r="E181" s="6">
        <v>107</v>
      </c>
      <c r="F181" s="6">
        <v>164</v>
      </c>
      <c r="G181" s="6">
        <v>0.39483394833948299</v>
      </c>
    </row>
    <row r="182" spans="1:7" x14ac:dyDescent="0.25">
      <c r="A182" s="6">
        <v>181</v>
      </c>
      <c r="B182" s="6" t="s">
        <v>1826</v>
      </c>
      <c r="C182" s="6" t="s">
        <v>2544</v>
      </c>
      <c r="D182" s="6">
        <v>136</v>
      </c>
      <c r="E182" s="6">
        <v>51</v>
      </c>
      <c r="F182" s="6">
        <v>85</v>
      </c>
      <c r="G182" s="6">
        <v>0.375</v>
      </c>
    </row>
    <row r="183" spans="1:7" x14ac:dyDescent="0.25">
      <c r="A183" s="6">
        <v>182</v>
      </c>
      <c r="B183" s="6" t="s">
        <v>1951</v>
      </c>
      <c r="C183" s="6" t="s">
        <v>1150</v>
      </c>
      <c r="D183" s="6">
        <v>424</v>
      </c>
      <c r="E183" s="6">
        <v>188</v>
      </c>
      <c r="F183" s="6">
        <v>236</v>
      </c>
      <c r="G183" s="6">
        <v>0.44339622641509402</v>
      </c>
    </row>
    <row r="184" spans="1:7" x14ac:dyDescent="0.25">
      <c r="A184" s="6">
        <v>183</v>
      </c>
      <c r="B184" s="6" t="s">
        <v>2434</v>
      </c>
      <c r="C184" s="6" t="s">
        <v>2608</v>
      </c>
      <c r="D184" s="6">
        <v>133</v>
      </c>
      <c r="E184" s="6">
        <v>67</v>
      </c>
      <c r="F184" s="6">
        <v>66</v>
      </c>
      <c r="G184" s="6">
        <v>0.50375939849624096</v>
      </c>
    </row>
    <row r="185" spans="1:7" x14ac:dyDescent="0.25">
      <c r="A185" s="6">
        <v>184</v>
      </c>
      <c r="B185" s="6" t="s">
        <v>2323</v>
      </c>
      <c r="C185" s="6" t="s">
        <v>1150</v>
      </c>
      <c r="D185" s="6">
        <v>515</v>
      </c>
      <c r="E185" s="6">
        <v>194</v>
      </c>
      <c r="F185" s="6">
        <v>321</v>
      </c>
      <c r="G185" s="6">
        <v>0.376699029126214</v>
      </c>
    </row>
    <row r="186" spans="1:7" x14ac:dyDescent="0.25">
      <c r="A186" s="6">
        <v>185</v>
      </c>
      <c r="B186" s="6" t="s">
        <v>2025</v>
      </c>
      <c r="C186" s="6" t="s">
        <v>1150</v>
      </c>
      <c r="D186" s="6">
        <v>301</v>
      </c>
      <c r="E186" s="6">
        <v>141</v>
      </c>
      <c r="F186" s="6">
        <v>160</v>
      </c>
      <c r="G186" s="6">
        <v>0.46843853820598003</v>
      </c>
    </row>
    <row r="187" spans="1:7" x14ac:dyDescent="0.25">
      <c r="A187" s="6">
        <v>186</v>
      </c>
      <c r="B187" s="6" t="s">
        <v>2314</v>
      </c>
      <c r="C187" s="6" t="s">
        <v>1150</v>
      </c>
      <c r="D187" s="6">
        <v>518</v>
      </c>
      <c r="E187" s="6">
        <v>194</v>
      </c>
      <c r="F187" s="6">
        <v>324</v>
      </c>
      <c r="G187" s="6">
        <v>0.37451737451737399</v>
      </c>
    </row>
    <row r="188" spans="1:7" x14ac:dyDescent="0.25">
      <c r="A188" s="6">
        <v>187</v>
      </c>
      <c r="B188" s="6" t="s">
        <v>2429</v>
      </c>
      <c r="C188" s="6" t="s">
        <v>2638</v>
      </c>
      <c r="D188" s="6">
        <v>190</v>
      </c>
      <c r="E188" s="6">
        <v>53</v>
      </c>
      <c r="F188" s="6">
        <v>137</v>
      </c>
      <c r="G188" s="6">
        <v>0.278947368421053</v>
      </c>
    </row>
    <row r="189" spans="1:7" x14ac:dyDescent="0.25">
      <c r="A189" s="6">
        <v>188</v>
      </c>
      <c r="B189" s="6" t="s">
        <v>2420</v>
      </c>
      <c r="C189" s="6" t="s">
        <v>1150</v>
      </c>
      <c r="D189" s="6">
        <v>291</v>
      </c>
      <c r="E189" s="6">
        <v>109</v>
      </c>
      <c r="F189" s="6">
        <v>182</v>
      </c>
      <c r="G189" s="6">
        <v>0.37457044673539502</v>
      </c>
    </row>
    <row r="190" spans="1:7" x14ac:dyDescent="0.25">
      <c r="A190" s="6">
        <v>189</v>
      </c>
      <c r="B190" s="6" t="s">
        <v>1949</v>
      </c>
      <c r="C190" s="6" t="s">
        <v>1150</v>
      </c>
      <c r="D190" s="6">
        <v>331</v>
      </c>
      <c r="E190" s="6">
        <v>142</v>
      </c>
      <c r="F190" s="6">
        <v>189</v>
      </c>
      <c r="G190" s="6">
        <v>0.42900302114803601</v>
      </c>
    </row>
    <row r="191" spans="1:7" x14ac:dyDescent="0.25">
      <c r="A191" s="6">
        <v>190</v>
      </c>
      <c r="B191" s="6" t="s">
        <v>2123</v>
      </c>
      <c r="C191" s="6" t="s">
        <v>2566</v>
      </c>
      <c r="D191" s="6">
        <v>94</v>
      </c>
      <c r="E191" s="6">
        <v>26</v>
      </c>
      <c r="F191" s="6">
        <v>68</v>
      </c>
      <c r="G191" s="6">
        <v>0.27659574468085102</v>
      </c>
    </row>
    <row r="192" spans="1:7" x14ac:dyDescent="0.25">
      <c r="A192" s="6">
        <v>191</v>
      </c>
      <c r="B192" s="6" t="s">
        <v>1321</v>
      </c>
      <c r="C192" s="6" t="s">
        <v>2639</v>
      </c>
      <c r="D192" s="6">
        <v>54</v>
      </c>
      <c r="E192" s="6">
        <v>35</v>
      </c>
      <c r="F192" s="6">
        <v>19</v>
      </c>
      <c r="G192" s="6">
        <v>0.64814814814814803</v>
      </c>
    </row>
    <row r="193" spans="1:7" x14ac:dyDescent="0.25">
      <c r="A193" s="6">
        <v>192</v>
      </c>
      <c r="B193" s="6" t="s">
        <v>1535</v>
      </c>
      <c r="C193" s="6" t="s">
        <v>1150</v>
      </c>
      <c r="D193" s="6">
        <v>350</v>
      </c>
      <c r="E193" s="6">
        <v>206</v>
      </c>
      <c r="F193" s="6">
        <v>144</v>
      </c>
      <c r="G193" s="6">
        <v>0.58857142857142897</v>
      </c>
    </row>
    <row r="194" spans="1:7" x14ac:dyDescent="0.25">
      <c r="A194" s="6">
        <v>193</v>
      </c>
      <c r="B194" s="6" t="s">
        <v>2337</v>
      </c>
      <c r="C194" s="6" t="s">
        <v>2640</v>
      </c>
      <c r="D194" s="6">
        <v>229</v>
      </c>
      <c r="E194" s="6">
        <v>86</v>
      </c>
      <c r="F194" s="6">
        <v>143</v>
      </c>
      <c r="G194" s="6">
        <v>0.37554585152838399</v>
      </c>
    </row>
    <row r="195" spans="1:7" x14ac:dyDescent="0.25">
      <c r="A195" s="6">
        <v>194</v>
      </c>
      <c r="B195" s="6" t="s">
        <v>1845</v>
      </c>
      <c r="C195" s="6" t="s">
        <v>2614</v>
      </c>
      <c r="D195" s="6">
        <v>164</v>
      </c>
      <c r="E195" s="6">
        <v>63</v>
      </c>
      <c r="F195" s="6">
        <v>101</v>
      </c>
      <c r="G195" s="6">
        <v>0.38414634146341498</v>
      </c>
    </row>
    <row r="196" spans="1:7" x14ac:dyDescent="0.25">
      <c r="A196" s="6">
        <v>195</v>
      </c>
      <c r="B196" s="6" t="s">
        <v>2266</v>
      </c>
      <c r="C196" s="6" t="s">
        <v>1150</v>
      </c>
      <c r="D196" s="6">
        <v>345</v>
      </c>
      <c r="E196" s="6">
        <v>118</v>
      </c>
      <c r="F196" s="6">
        <v>227</v>
      </c>
      <c r="G196" s="6">
        <v>0.34202898550724598</v>
      </c>
    </row>
    <row r="197" spans="1:7" x14ac:dyDescent="0.25">
      <c r="A197" s="6">
        <v>196</v>
      </c>
      <c r="B197" s="6" t="s">
        <v>2215</v>
      </c>
      <c r="C197" s="6" t="s">
        <v>1150</v>
      </c>
      <c r="D197" s="6">
        <v>345</v>
      </c>
      <c r="E197" s="6">
        <v>107</v>
      </c>
      <c r="F197" s="6">
        <v>238</v>
      </c>
      <c r="G197" s="6">
        <v>0.31014492753623202</v>
      </c>
    </row>
    <row r="198" spans="1:7" x14ac:dyDescent="0.25">
      <c r="A198" s="6">
        <v>197</v>
      </c>
      <c r="B198" s="6" t="s">
        <v>2381</v>
      </c>
      <c r="C198" s="6" t="s">
        <v>1150</v>
      </c>
      <c r="D198" s="6">
        <v>578</v>
      </c>
      <c r="E198" s="6">
        <v>250</v>
      </c>
      <c r="F198" s="6">
        <v>328</v>
      </c>
      <c r="G198" s="6">
        <v>0.432525951557093</v>
      </c>
    </row>
    <row r="199" spans="1:7" x14ac:dyDescent="0.25">
      <c r="A199" s="6">
        <v>198</v>
      </c>
      <c r="B199" s="6" t="s">
        <v>2488</v>
      </c>
      <c r="C199" s="6" t="s">
        <v>2641</v>
      </c>
      <c r="D199" s="6">
        <v>169</v>
      </c>
      <c r="E199" s="6">
        <v>74</v>
      </c>
      <c r="F199" s="6">
        <v>95</v>
      </c>
      <c r="G199" s="6">
        <v>0.43786982248520701</v>
      </c>
    </row>
    <row r="200" spans="1:7" x14ac:dyDescent="0.25">
      <c r="A200" s="6">
        <v>199</v>
      </c>
      <c r="B200" s="6" t="s">
        <v>2186</v>
      </c>
      <c r="C200" s="6" t="s">
        <v>2642</v>
      </c>
      <c r="D200" s="6">
        <v>167</v>
      </c>
      <c r="E200" s="6">
        <v>61</v>
      </c>
      <c r="F200" s="6">
        <v>106</v>
      </c>
      <c r="G200" s="6">
        <v>0.36526946107784403</v>
      </c>
    </row>
    <row r="201" spans="1:7" x14ac:dyDescent="0.25">
      <c r="A201" s="6">
        <v>200</v>
      </c>
      <c r="B201" s="6" t="s">
        <v>1286</v>
      </c>
      <c r="C201" s="6" t="s">
        <v>1150</v>
      </c>
      <c r="D201" s="6">
        <v>691</v>
      </c>
      <c r="E201" s="6">
        <v>371</v>
      </c>
      <c r="F201" s="6">
        <v>320</v>
      </c>
      <c r="G201" s="6">
        <v>0.53690303907380599</v>
      </c>
    </row>
    <row r="202" spans="1:7" x14ac:dyDescent="0.25">
      <c r="A202" s="6">
        <v>201</v>
      </c>
      <c r="B202" s="6" t="s">
        <v>1411</v>
      </c>
      <c r="C202" s="6" t="s">
        <v>1150</v>
      </c>
      <c r="D202" s="6">
        <v>437</v>
      </c>
      <c r="E202" s="6">
        <v>191</v>
      </c>
      <c r="F202" s="6">
        <v>246</v>
      </c>
      <c r="G202" s="6">
        <v>0.43707093821510301</v>
      </c>
    </row>
    <row r="203" spans="1:7" x14ac:dyDescent="0.25">
      <c r="A203" s="6">
        <v>202</v>
      </c>
      <c r="B203" s="6" t="s">
        <v>2251</v>
      </c>
      <c r="C203" s="6" t="s">
        <v>2643</v>
      </c>
      <c r="D203" s="6">
        <v>89</v>
      </c>
      <c r="E203" s="6">
        <v>34</v>
      </c>
      <c r="F203" s="6">
        <v>55</v>
      </c>
      <c r="G203" s="6">
        <v>0.38202247191011202</v>
      </c>
    </row>
    <row r="204" spans="1:7" x14ac:dyDescent="0.25">
      <c r="A204" s="6">
        <v>203</v>
      </c>
      <c r="B204" s="6" t="s">
        <v>2249</v>
      </c>
      <c r="C204" s="6" t="s">
        <v>1150</v>
      </c>
      <c r="D204" s="6">
        <v>569</v>
      </c>
      <c r="E204" s="6">
        <v>159</v>
      </c>
      <c r="F204" s="6">
        <v>410</v>
      </c>
      <c r="G204" s="6">
        <v>0.27943760984182803</v>
      </c>
    </row>
    <row r="205" spans="1:7" x14ac:dyDescent="0.25">
      <c r="A205" s="6">
        <v>204</v>
      </c>
      <c r="B205" s="6" t="s">
        <v>2007</v>
      </c>
      <c r="C205" s="6" t="s">
        <v>2562</v>
      </c>
      <c r="D205" s="6">
        <v>211</v>
      </c>
      <c r="E205" s="6">
        <v>77</v>
      </c>
      <c r="F205" s="6">
        <v>134</v>
      </c>
      <c r="G205" s="6">
        <v>0.36492890995260702</v>
      </c>
    </row>
    <row r="206" spans="1:7" x14ac:dyDescent="0.25">
      <c r="A206" s="6">
        <v>205</v>
      </c>
      <c r="B206" s="6" t="s">
        <v>1680</v>
      </c>
      <c r="C206" s="6" t="s">
        <v>2547</v>
      </c>
      <c r="D206" s="6">
        <v>254</v>
      </c>
      <c r="E206" s="6">
        <v>83</v>
      </c>
      <c r="F206" s="6">
        <v>171</v>
      </c>
      <c r="G206" s="6">
        <v>0.32677165354330701</v>
      </c>
    </row>
    <row r="207" spans="1:7" x14ac:dyDescent="0.25">
      <c r="A207" s="6">
        <v>206</v>
      </c>
      <c r="B207" s="6" t="s">
        <v>2428</v>
      </c>
      <c r="C207" s="6" t="s">
        <v>1150</v>
      </c>
      <c r="D207" s="6">
        <v>420</v>
      </c>
      <c r="E207" s="6">
        <v>177</v>
      </c>
      <c r="F207" s="6">
        <v>243</v>
      </c>
      <c r="G207" s="6">
        <v>0.42142857142857099</v>
      </c>
    </row>
    <row r="208" spans="1:7" x14ac:dyDescent="0.25">
      <c r="A208" s="6">
        <v>207</v>
      </c>
      <c r="B208" s="6" t="s">
        <v>1864</v>
      </c>
      <c r="C208" s="6" t="s">
        <v>1150</v>
      </c>
      <c r="D208" s="6">
        <v>316</v>
      </c>
      <c r="E208" s="6">
        <v>142</v>
      </c>
      <c r="F208" s="6">
        <v>174</v>
      </c>
      <c r="G208" s="6">
        <v>0.449367088607595</v>
      </c>
    </row>
    <row r="209" spans="1:7" x14ac:dyDescent="0.25">
      <c r="A209" s="6">
        <v>208</v>
      </c>
      <c r="B209" s="6" t="s">
        <v>1296</v>
      </c>
      <c r="C209" s="6" t="s">
        <v>1150</v>
      </c>
      <c r="D209" s="6">
        <v>257</v>
      </c>
      <c r="E209" s="6">
        <v>105</v>
      </c>
      <c r="F209" s="6">
        <v>152</v>
      </c>
      <c r="G209" s="6">
        <v>0.40856031128404702</v>
      </c>
    </row>
    <row r="210" spans="1:7" x14ac:dyDescent="0.25">
      <c r="A210" s="6">
        <v>209</v>
      </c>
      <c r="B210" s="6" t="s">
        <v>1913</v>
      </c>
      <c r="C210" s="6" t="s">
        <v>1150</v>
      </c>
      <c r="D210" s="6">
        <v>473</v>
      </c>
      <c r="E210" s="6">
        <v>158</v>
      </c>
      <c r="F210" s="6">
        <v>315</v>
      </c>
      <c r="G210" s="6">
        <v>0.33403805496828798</v>
      </c>
    </row>
    <row r="211" spans="1:7" x14ac:dyDescent="0.25">
      <c r="A211" s="6">
        <v>210</v>
      </c>
      <c r="B211" s="6" t="s">
        <v>1333</v>
      </c>
      <c r="C211" s="6" t="s">
        <v>1150</v>
      </c>
      <c r="D211" s="6">
        <v>406</v>
      </c>
      <c r="E211" s="6">
        <v>140</v>
      </c>
      <c r="F211" s="6">
        <v>266</v>
      </c>
      <c r="G211" s="6">
        <v>0.34482758620689702</v>
      </c>
    </row>
    <row r="212" spans="1:7" x14ac:dyDescent="0.25">
      <c r="A212" s="6">
        <v>211</v>
      </c>
      <c r="B212" s="6" t="s">
        <v>1407</v>
      </c>
      <c r="C212" s="6" t="s">
        <v>2548</v>
      </c>
      <c r="D212" s="6">
        <v>177</v>
      </c>
      <c r="E212" s="6">
        <v>85</v>
      </c>
      <c r="F212" s="6">
        <v>92</v>
      </c>
      <c r="G212" s="6">
        <v>0.48022598870056499</v>
      </c>
    </row>
    <row r="213" spans="1:7" x14ac:dyDescent="0.25">
      <c r="A213" s="6">
        <v>212</v>
      </c>
      <c r="B213" s="6" t="s">
        <v>2174</v>
      </c>
      <c r="C213" s="6" t="s">
        <v>1150</v>
      </c>
      <c r="D213" s="6">
        <v>426</v>
      </c>
      <c r="E213" s="6">
        <v>179</v>
      </c>
      <c r="F213" s="6">
        <v>247</v>
      </c>
      <c r="G213" s="6">
        <v>0.42018779342723001</v>
      </c>
    </row>
    <row r="214" spans="1:7" x14ac:dyDescent="0.25">
      <c r="A214" s="6">
        <v>213</v>
      </c>
      <c r="B214" s="6" t="s">
        <v>1385</v>
      </c>
      <c r="C214" s="6" t="s">
        <v>2563</v>
      </c>
      <c r="D214" s="6">
        <v>198</v>
      </c>
      <c r="E214" s="6">
        <v>77</v>
      </c>
      <c r="F214" s="6">
        <v>121</v>
      </c>
      <c r="G214" s="6">
        <v>0.38888888888888901</v>
      </c>
    </row>
    <row r="215" spans="1:7" x14ac:dyDescent="0.25">
      <c r="A215" s="6">
        <v>214</v>
      </c>
      <c r="B215" s="6" t="s">
        <v>1150</v>
      </c>
      <c r="C215" s="6" t="s">
        <v>1150</v>
      </c>
      <c r="D215" s="6">
        <v>913</v>
      </c>
      <c r="E215" s="6">
        <v>650</v>
      </c>
      <c r="F215" s="6">
        <v>263</v>
      </c>
      <c r="G215" s="6">
        <v>0.71193866374589299</v>
      </c>
    </row>
    <row r="216" spans="1:7" x14ac:dyDescent="0.25">
      <c r="A216" s="6">
        <v>215</v>
      </c>
      <c r="B216" s="6" t="s">
        <v>1686</v>
      </c>
      <c r="C216" s="6" t="s">
        <v>2618</v>
      </c>
      <c r="D216" s="6">
        <v>188</v>
      </c>
      <c r="E216" s="6">
        <v>99</v>
      </c>
      <c r="F216" s="6">
        <v>89</v>
      </c>
      <c r="G216" s="6">
        <v>0.52659574468085102</v>
      </c>
    </row>
    <row r="217" spans="1:7" x14ac:dyDescent="0.25">
      <c r="A217" s="6">
        <v>216</v>
      </c>
      <c r="B217" s="6" t="s">
        <v>1618</v>
      </c>
      <c r="C217" s="6" t="s">
        <v>2644</v>
      </c>
      <c r="D217" s="6">
        <v>206</v>
      </c>
      <c r="E217" s="6">
        <v>80</v>
      </c>
      <c r="F217" s="6">
        <v>126</v>
      </c>
      <c r="G217" s="6">
        <v>0.38834951456310701</v>
      </c>
    </row>
    <row r="218" spans="1:7" x14ac:dyDescent="0.25">
      <c r="A218" s="6">
        <v>217</v>
      </c>
      <c r="B218" s="6" t="s">
        <v>1668</v>
      </c>
      <c r="C218" s="6" t="s">
        <v>1150</v>
      </c>
      <c r="D218" s="6">
        <v>405</v>
      </c>
      <c r="E218" s="6">
        <v>172</v>
      </c>
      <c r="F218" s="6">
        <v>233</v>
      </c>
      <c r="G218" s="6">
        <v>0.42469135802469099</v>
      </c>
    </row>
    <row r="219" spans="1:7" x14ac:dyDescent="0.25">
      <c r="A219" s="6">
        <v>218</v>
      </c>
      <c r="B219" s="6" t="s">
        <v>1448</v>
      </c>
      <c r="C219" s="6" t="s">
        <v>2584</v>
      </c>
      <c r="D219" s="6">
        <v>170</v>
      </c>
      <c r="E219" s="6">
        <v>66</v>
      </c>
      <c r="F219" s="6">
        <v>104</v>
      </c>
      <c r="G219" s="6">
        <v>0.38823529411764701</v>
      </c>
    </row>
    <row r="220" spans="1:7" x14ac:dyDescent="0.25">
      <c r="A220" s="6">
        <v>219</v>
      </c>
      <c r="B220" s="6" t="s">
        <v>1788</v>
      </c>
      <c r="C220" s="6" t="s">
        <v>2571</v>
      </c>
      <c r="D220" s="6">
        <v>203</v>
      </c>
      <c r="E220" s="6">
        <v>68</v>
      </c>
      <c r="F220" s="6">
        <v>135</v>
      </c>
      <c r="G220" s="6">
        <v>0.334975369458128</v>
      </c>
    </row>
    <row r="221" spans="1:7" x14ac:dyDescent="0.25">
      <c r="A221" s="6">
        <v>220</v>
      </c>
      <c r="B221" s="6" t="s">
        <v>1671</v>
      </c>
      <c r="C221" s="6" t="s">
        <v>1150</v>
      </c>
      <c r="D221" s="6">
        <v>431</v>
      </c>
      <c r="E221" s="6">
        <v>190</v>
      </c>
      <c r="F221" s="6">
        <v>241</v>
      </c>
      <c r="G221" s="6">
        <v>0.44083526682134599</v>
      </c>
    </row>
    <row r="222" spans="1:7" x14ac:dyDescent="0.25">
      <c r="A222" s="6">
        <v>221</v>
      </c>
      <c r="B222" s="6" t="s">
        <v>1806</v>
      </c>
      <c r="C222" s="6" t="s">
        <v>2645</v>
      </c>
      <c r="D222" s="6">
        <v>66</v>
      </c>
      <c r="E222" s="6">
        <v>29</v>
      </c>
      <c r="F222" s="6">
        <v>37</v>
      </c>
      <c r="G222" s="6">
        <v>0.439393939393939</v>
      </c>
    </row>
    <row r="223" spans="1:7" x14ac:dyDescent="0.25">
      <c r="A223" s="6">
        <v>222</v>
      </c>
      <c r="B223" s="6" t="s">
        <v>2266</v>
      </c>
      <c r="C223" s="6" t="s">
        <v>1150</v>
      </c>
      <c r="D223" s="6">
        <v>345</v>
      </c>
      <c r="E223" s="6">
        <v>116</v>
      </c>
      <c r="F223" s="6">
        <v>229</v>
      </c>
      <c r="G223" s="6">
        <v>0.336231884057971</v>
      </c>
    </row>
    <row r="224" spans="1:7" x14ac:dyDescent="0.25">
      <c r="A224" s="6">
        <v>223</v>
      </c>
      <c r="B224" s="6" t="s">
        <v>1448</v>
      </c>
      <c r="C224" s="6" t="s">
        <v>2584</v>
      </c>
      <c r="D224" s="6">
        <v>170</v>
      </c>
      <c r="E224" s="6">
        <v>66</v>
      </c>
      <c r="F224" s="6">
        <v>104</v>
      </c>
      <c r="G224" s="6">
        <v>0.38823529411764701</v>
      </c>
    </row>
    <row r="225" spans="1:7" x14ac:dyDescent="0.25">
      <c r="A225" s="6">
        <v>224</v>
      </c>
      <c r="B225" s="6" t="s">
        <v>1429</v>
      </c>
      <c r="C225" s="6" t="s">
        <v>1150</v>
      </c>
      <c r="D225" s="6">
        <v>439</v>
      </c>
      <c r="E225" s="6">
        <v>195</v>
      </c>
      <c r="F225" s="6">
        <v>244</v>
      </c>
      <c r="G225" s="6">
        <v>0.44419134396355398</v>
      </c>
    </row>
    <row r="226" spans="1:7" x14ac:dyDescent="0.25">
      <c r="A226" s="6">
        <v>225</v>
      </c>
      <c r="B226" s="6" t="s">
        <v>2093</v>
      </c>
      <c r="C226" s="6" t="s">
        <v>1150</v>
      </c>
      <c r="D226" s="6">
        <v>415</v>
      </c>
      <c r="E226" s="6">
        <v>135</v>
      </c>
      <c r="F226" s="6">
        <v>280</v>
      </c>
      <c r="G226" s="6">
        <v>0.32530120481927699</v>
      </c>
    </row>
    <row r="227" spans="1:7" x14ac:dyDescent="0.25">
      <c r="A227" s="6">
        <v>226</v>
      </c>
      <c r="B227" s="6" t="s">
        <v>1568</v>
      </c>
      <c r="C227" s="6" t="s">
        <v>1150</v>
      </c>
      <c r="D227" s="6">
        <v>311</v>
      </c>
      <c r="E227" s="6">
        <v>113</v>
      </c>
      <c r="F227" s="6">
        <v>198</v>
      </c>
      <c r="G227" s="6">
        <v>0.36334405144694498</v>
      </c>
    </row>
    <row r="228" spans="1:7" x14ac:dyDescent="0.25">
      <c r="A228" s="6">
        <v>227</v>
      </c>
      <c r="B228" s="6" t="s">
        <v>2109</v>
      </c>
      <c r="C228" s="6" t="s">
        <v>2596</v>
      </c>
      <c r="D228" s="6">
        <v>122</v>
      </c>
      <c r="E228" s="6">
        <v>44</v>
      </c>
      <c r="F228" s="6">
        <v>78</v>
      </c>
      <c r="G228" s="6">
        <v>0.36065573770491799</v>
      </c>
    </row>
    <row r="229" spans="1:7" x14ac:dyDescent="0.25">
      <c r="A229" s="6">
        <v>228</v>
      </c>
      <c r="B229" s="6" t="s">
        <v>2298</v>
      </c>
      <c r="C229" s="6" t="s">
        <v>2545</v>
      </c>
      <c r="D229" s="6">
        <v>100</v>
      </c>
      <c r="E229" s="6">
        <v>26</v>
      </c>
      <c r="F229" s="6">
        <v>74</v>
      </c>
      <c r="G229" s="6">
        <v>0.26</v>
      </c>
    </row>
    <row r="230" spans="1:7" x14ac:dyDescent="0.25">
      <c r="A230" s="6">
        <v>229</v>
      </c>
      <c r="B230" s="6" t="s">
        <v>2213</v>
      </c>
      <c r="C230" s="6" t="s">
        <v>2646</v>
      </c>
      <c r="D230" s="6">
        <v>110</v>
      </c>
      <c r="E230" s="6">
        <v>34</v>
      </c>
      <c r="F230" s="6">
        <v>76</v>
      </c>
      <c r="G230" s="6">
        <v>0.30909090909090903</v>
      </c>
    </row>
    <row r="231" spans="1:7" x14ac:dyDescent="0.25">
      <c r="A231" s="6">
        <v>230</v>
      </c>
      <c r="B231" s="6" t="s">
        <v>2118</v>
      </c>
      <c r="C231" s="6" t="s">
        <v>1150</v>
      </c>
      <c r="D231" s="6">
        <v>267</v>
      </c>
      <c r="E231" s="6">
        <v>98</v>
      </c>
      <c r="F231" s="6">
        <v>169</v>
      </c>
      <c r="G231" s="6">
        <v>0.367041198501873</v>
      </c>
    </row>
    <row r="232" spans="1:7" x14ac:dyDescent="0.25">
      <c r="A232" s="6">
        <v>231</v>
      </c>
      <c r="B232" s="6" t="s">
        <v>1526</v>
      </c>
      <c r="C232" s="6" t="s">
        <v>1150</v>
      </c>
      <c r="D232" s="6">
        <v>359</v>
      </c>
      <c r="E232" s="6">
        <v>151</v>
      </c>
      <c r="F232" s="6">
        <v>208</v>
      </c>
      <c r="G232" s="6">
        <v>0.42061281337047401</v>
      </c>
    </row>
    <row r="233" spans="1:7" x14ac:dyDescent="0.25">
      <c r="A233" s="6">
        <v>232</v>
      </c>
      <c r="B233" s="6" t="s">
        <v>1899</v>
      </c>
      <c r="C233" s="6" t="s">
        <v>2606</v>
      </c>
      <c r="D233" s="6">
        <v>250</v>
      </c>
      <c r="E233" s="6">
        <v>88</v>
      </c>
      <c r="F233" s="6">
        <v>162</v>
      </c>
      <c r="G233" s="6">
        <v>0.35199999999999998</v>
      </c>
    </row>
    <row r="234" spans="1:7" x14ac:dyDescent="0.25">
      <c r="A234" s="6">
        <v>233</v>
      </c>
      <c r="B234" s="6" t="s">
        <v>1445</v>
      </c>
      <c r="C234" s="6" t="s">
        <v>2617</v>
      </c>
      <c r="D234" s="6">
        <v>182</v>
      </c>
      <c r="E234" s="6">
        <v>72</v>
      </c>
      <c r="F234" s="6">
        <v>110</v>
      </c>
      <c r="G234" s="6">
        <v>0.39560439560439598</v>
      </c>
    </row>
    <row r="235" spans="1:7" x14ac:dyDescent="0.25">
      <c r="A235" s="6">
        <v>234</v>
      </c>
      <c r="B235" s="6" t="s">
        <v>1398</v>
      </c>
      <c r="C235" s="6" t="s">
        <v>2577</v>
      </c>
      <c r="D235" s="6">
        <v>252</v>
      </c>
      <c r="E235" s="6">
        <v>108</v>
      </c>
      <c r="F235" s="6">
        <v>144</v>
      </c>
      <c r="G235" s="6">
        <v>0.42857142857142899</v>
      </c>
    </row>
    <row r="236" spans="1:7" x14ac:dyDescent="0.25">
      <c r="A236" s="6">
        <v>235</v>
      </c>
      <c r="B236" s="6" t="s">
        <v>2014</v>
      </c>
      <c r="C236" s="6" t="s">
        <v>1150</v>
      </c>
      <c r="D236" s="6">
        <v>468</v>
      </c>
      <c r="E236" s="6">
        <v>183</v>
      </c>
      <c r="F236" s="6">
        <v>285</v>
      </c>
      <c r="G236" s="6">
        <v>0.39102564102564102</v>
      </c>
    </row>
    <row r="237" spans="1:7" x14ac:dyDescent="0.25">
      <c r="A237" s="6">
        <v>236</v>
      </c>
      <c r="B237" s="6" t="s">
        <v>2172</v>
      </c>
      <c r="C237" s="6" t="s">
        <v>2647</v>
      </c>
      <c r="D237" s="6">
        <v>107</v>
      </c>
      <c r="E237" s="6">
        <v>51</v>
      </c>
      <c r="F237" s="6">
        <v>56</v>
      </c>
      <c r="G237" s="6">
        <v>0.47663551401869197</v>
      </c>
    </row>
    <row r="238" spans="1:7" x14ac:dyDescent="0.25">
      <c r="A238" s="6">
        <v>237</v>
      </c>
      <c r="B238" s="6" t="s">
        <v>1844</v>
      </c>
      <c r="C238" s="6" t="s">
        <v>2648</v>
      </c>
      <c r="D238" s="6">
        <v>87</v>
      </c>
      <c r="E238" s="6">
        <v>41</v>
      </c>
      <c r="F238" s="6">
        <v>46</v>
      </c>
      <c r="G238" s="6">
        <v>0.47126436781609199</v>
      </c>
    </row>
    <row r="239" spans="1:7" x14ac:dyDescent="0.25">
      <c r="A239" s="6">
        <v>238</v>
      </c>
      <c r="B239" s="6" t="s">
        <v>1277</v>
      </c>
      <c r="C239" s="6" t="s">
        <v>1150</v>
      </c>
      <c r="D239" s="6">
        <v>516</v>
      </c>
      <c r="E239" s="6">
        <v>200</v>
      </c>
      <c r="F239" s="6">
        <v>316</v>
      </c>
      <c r="G239" s="6">
        <v>0.387596899224806</v>
      </c>
    </row>
    <row r="240" spans="1:7" x14ac:dyDescent="0.25">
      <c r="A240" s="6">
        <v>239</v>
      </c>
      <c r="B240" s="6" t="s">
        <v>2442</v>
      </c>
      <c r="C240" s="6" t="s">
        <v>1150</v>
      </c>
      <c r="D240" s="6">
        <v>420</v>
      </c>
      <c r="E240" s="6">
        <v>165</v>
      </c>
      <c r="F240" s="6">
        <v>255</v>
      </c>
      <c r="G240" s="6">
        <v>0.39285714285714302</v>
      </c>
    </row>
    <row r="241" spans="1:7" x14ac:dyDescent="0.25">
      <c r="A241" s="6">
        <v>240</v>
      </c>
      <c r="B241" s="6" t="s">
        <v>2513</v>
      </c>
      <c r="C241" s="6" t="s">
        <v>1150</v>
      </c>
      <c r="D241" s="6">
        <v>397</v>
      </c>
      <c r="E241" s="6">
        <v>155</v>
      </c>
      <c r="F241" s="6">
        <v>242</v>
      </c>
      <c r="G241" s="6">
        <v>0.390428211586902</v>
      </c>
    </row>
    <row r="242" spans="1:7" x14ac:dyDescent="0.25">
      <c r="A242" s="6">
        <v>241</v>
      </c>
      <c r="B242" s="6" t="s">
        <v>1264</v>
      </c>
      <c r="C242" s="6" t="s">
        <v>1150</v>
      </c>
      <c r="D242" s="6">
        <v>438</v>
      </c>
      <c r="E242" s="6">
        <v>188</v>
      </c>
      <c r="F242" s="6">
        <v>250</v>
      </c>
      <c r="G242" s="6">
        <v>0.42922374429223698</v>
      </c>
    </row>
    <row r="243" spans="1:7" x14ac:dyDescent="0.25">
      <c r="A243" s="6">
        <v>242</v>
      </c>
      <c r="B243" s="6" t="s">
        <v>1766</v>
      </c>
      <c r="C243" s="6" t="s">
        <v>2547</v>
      </c>
      <c r="D243" s="6">
        <v>254</v>
      </c>
      <c r="E243" s="6">
        <v>105</v>
      </c>
      <c r="F243" s="6">
        <v>149</v>
      </c>
      <c r="G243" s="6">
        <v>0.41338582677165397</v>
      </c>
    </row>
    <row r="244" spans="1:7" x14ac:dyDescent="0.25">
      <c r="A244" s="6">
        <v>243</v>
      </c>
      <c r="B244" s="6" t="s">
        <v>2518</v>
      </c>
      <c r="C244" s="6" t="s">
        <v>2649</v>
      </c>
      <c r="D244" s="6">
        <v>214</v>
      </c>
      <c r="E244" s="6">
        <v>72</v>
      </c>
      <c r="F244" s="6">
        <v>142</v>
      </c>
      <c r="G244" s="6">
        <v>0.33644859813084099</v>
      </c>
    </row>
    <row r="245" spans="1:7" x14ac:dyDescent="0.25">
      <c r="A245" s="6">
        <v>244</v>
      </c>
      <c r="B245" s="6" t="s">
        <v>2028</v>
      </c>
      <c r="C245" s="6" t="s">
        <v>1150</v>
      </c>
      <c r="D245" s="6">
        <v>376</v>
      </c>
      <c r="E245" s="6">
        <v>159</v>
      </c>
      <c r="F245" s="6">
        <v>217</v>
      </c>
      <c r="G245" s="6">
        <v>0.42287234042553201</v>
      </c>
    </row>
    <row r="246" spans="1:7" x14ac:dyDescent="0.25">
      <c r="A246" s="6">
        <v>245</v>
      </c>
      <c r="B246" s="6" t="s">
        <v>1282</v>
      </c>
      <c r="C246" s="6" t="s">
        <v>1150</v>
      </c>
      <c r="D246" s="6">
        <v>288</v>
      </c>
      <c r="E246" s="6">
        <v>118</v>
      </c>
      <c r="F246" s="6">
        <v>170</v>
      </c>
      <c r="G246" s="6">
        <v>0.40972222222222199</v>
      </c>
    </row>
    <row r="247" spans="1:7" x14ac:dyDescent="0.25">
      <c r="A247" s="6">
        <v>246</v>
      </c>
      <c r="B247" s="6" t="s">
        <v>1372</v>
      </c>
      <c r="C247" s="6" t="s">
        <v>1150</v>
      </c>
      <c r="D247" s="6">
        <v>329</v>
      </c>
      <c r="E247" s="6">
        <v>147</v>
      </c>
      <c r="F247" s="6">
        <v>182</v>
      </c>
      <c r="G247" s="6">
        <v>0.44680851063829802</v>
      </c>
    </row>
    <row r="248" spans="1:7" x14ac:dyDescent="0.25">
      <c r="A248" s="6">
        <v>247</v>
      </c>
      <c r="B248" s="6" t="s">
        <v>1475</v>
      </c>
      <c r="C248" s="6" t="s">
        <v>2568</v>
      </c>
      <c r="D248" s="6">
        <v>158</v>
      </c>
      <c r="E248" s="6">
        <v>73</v>
      </c>
      <c r="F248" s="6">
        <v>85</v>
      </c>
      <c r="G248" s="6">
        <v>0.462025316455696</v>
      </c>
    </row>
    <row r="249" spans="1:7" x14ac:dyDescent="0.25">
      <c r="A249" s="6">
        <v>248</v>
      </c>
      <c r="B249" s="6" t="s">
        <v>1284</v>
      </c>
      <c r="C249" s="6" t="s">
        <v>1150</v>
      </c>
      <c r="D249" s="6">
        <v>381</v>
      </c>
      <c r="E249" s="6">
        <v>149</v>
      </c>
      <c r="F249" s="6">
        <v>232</v>
      </c>
      <c r="G249" s="6">
        <v>0.39107611548556398</v>
      </c>
    </row>
    <row r="250" spans="1:7" x14ac:dyDescent="0.25">
      <c r="A250" s="6">
        <v>249</v>
      </c>
      <c r="B250" s="6" t="s">
        <v>2250</v>
      </c>
      <c r="C250" s="6" t="s">
        <v>1150</v>
      </c>
      <c r="D250" s="6">
        <v>361</v>
      </c>
      <c r="E250" s="6">
        <v>145</v>
      </c>
      <c r="F250" s="6">
        <v>216</v>
      </c>
      <c r="G250" s="6">
        <v>0.40166204986149601</v>
      </c>
    </row>
    <row r="251" spans="1:7" x14ac:dyDescent="0.25">
      <c r="A251" s="6">
        <v>250</v>
      </c>
      <c r="B251" s="6" t="s">
        <v>1691</v>
      </c>
      <c r="C251" s="6" t="s">
        <v>2650</v>
      </c>
      <c r="D251" s="6">
        <v>216</v>
      </c>
      <c r="E251" s="6">
        <v>63</v>
      </c>
      <c r="F251" s="6">
        <v>153</v>
      </c>
      <c r="G251" s="6">
        <v>0.29166666666666702</v>
      </c>
    </row>
    <row r="252" spans="1:7" x14ac:dyDescent="0.25">
      <c r="A252" s="6">
        <v>251</v>
      </c>
      <c r="B252" s="6" t="s">
        <v>2465</v>
      </c>
      <c r="C252" s="6" t="s">
        <v>1150</v>
      </c>
      <c r="D252" s="6">
        <v>387</v>
      </c>
      <c r="E252" s="6">
        <v>107</v>
      </c>
      <c r="F252" s="6">
        <v>280</v>
      </c>
      <c r="G252" s="6">
        <v>0.27648578811369501</v>
      </c>
    </row>
    <row r="253" spans="1:7" x14ac:dyDescent="0.25">
      <c r="A253" s="6">
        <v>252</v>
      </c>
      <c r="B253" s="6" t="s">
        <v>2033</v>
      </c>
      <c r="C253" s="6" t="s">
        <v>1150</v>
      </c>
      <c r="D253" s="6">
        <v>562</v>
      </c>
      <c r="E253" s="6">
        <v>156</v>
      </c>
      <c r="F253" s="6">
        <v>406</v>
      </c>
      <c r="G253" s="6">
        <v>0.277580071174377</v>
      </c>
    </row>
    <row r="254" spans="1:7" x14ac:dyDescent="0.25">
      <c r="A254" s="6">
        <v>253</v>
      </c>
      <c r="B254" s="6" t="s">
        <v>2105</v>
      </c>
      <c r="C254" s="6" t="s">
        <v>1150</v>
      </c>
      <c r="D254" s="6">
        <v>261</v>
      </c>
      <c r="E254" s="6">
        <v>84</v>
      </c>
      <c r="F254" s="6">
        <v>177</v>
      </c>
      <c r="G254" s="6">
        <v>0.32183908045977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54"/>
  <sheetViews>
    <sheetView workbookViewId="0">
      <selection activeCell="L238" sqref="L238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1539</v>
      </c>
      <c r="C2" s="6" t="s">
        <v>1150</v>
      </c>
      <c r="D2" s="6">
        <v>311</v>
      </c>
      <c r="E2" s="6">
        <v>109</v>
      </c>
      <c r="F2" s="6">
        <v>202</v>
      </c>
      <c r="G2" s="6">
        <v>0.35048231511254002</v>
      </c>
    </row>
    <row r="3" spans="1:7" x14ac:dyDescent="0.25">
      <c r="A3" s="6">
        <v>2</v>
      </c>
      <c r="B3" s="6" t="s">
        <v>1480</v>
      </c>
      <c r="C3" s="6" t="s">
        <v>1150</v>
      </c>
      <c r="D3" s="6">
        <v>341</v>
      </c>
      <c r="E3" s="6">
        <v>129</v>
      </c>
      <c r="F3" s="6">
        <v>212</v>
      </c>
      <c r="G3" s="6">
        <v>0.37829912023460399</v>
      </c>
    </row>
    <row r="4" spans="1:7" x14ac:dyDescent="0.25">
      <c r="A4" s="6">
        <v>3</v>
      </c>
      <c r="B4" s="6" t="s">
        <v>1970</v>
      </c>
      <c r="C4" s="6" t="s">
        <v>1150</v>
      </c>
      <c r="D4" s="6">
        <v>327</v>
      </c>
      <c r="E4" s="6">
        <v>116</v>
      </c>
      <c r="F4" s="6">
        <v>211</v>
      </c>
      <c r="G4" s="6">
        <v>0.35474006116208001</v>
      </c>
    </row>
    <row r="5" spans="1:7" x14ac:dyDescent="0.25">
      <c r="A5" s="6">
        <v>4</v>
      </c>
      <c r="B5" s="6" t="s">
        <v>1307</v>
      </c>
      <c r="C5" s="6" t="s">
        <v>1150</v>
      </c>
      <c r="D5" s="6">
        <v>468</v>
      </c>
      <c r="E5" s="6">
        <v>173</v>
      </c>
      <c r="F5" s="6">
        <v>295</v>
      </c>
      <c r="G5" s="6">
        <v>0.36965811965812001</v>
      </c>
    </row>
    <row r="6" spans="1:7" x14ac:dyDescent="0.25">
      <c r="A6" s="6">
        <v>5</v>
      </c>
      <c r="B6" s="6" t="s">
        <v>2061</v>
      </c>
      <c r="C6" s="6" t="s">
        <v>2615</v>
      </c>
      <c r="D6" s="6">
        <v>145</v>
      </c>
      <c r="E6" s="6">
        <v>35</v>
      </c>
      <c r="F6" s="6">
        <v>110</v>
      </c>
      <c r="G6" s="6">
        <v>0.24137931034482801</v>
      </c>
    </row>
    <row r="7" spans="1:7" x14ac:dyDescent="0.25">
      <c r="A7" s="6">
        <v>6</v>
      </c>
      <c r="B7" s="6" t="s">
        <v>1544</v>
      </c>
      <c r="C7" s="6" t="s">
        <v>1150</v>
      </c>
      <c r="D7" s="6">
        <v>367</v>
      </c>
      <c r="E7" s="6">
        <v>159</v>
      </c>
      <c r="F7" s="6">
        <v>208</v>
      </c>
      <c r="G7" s="6">
        <v>0.433242506811989</v>
      </c>
    </row>
    <row r="8" spans="1:7" x14ac:dyDescent="0.25">
      <c r="A8" s="6">
        <v>7</v>
      </c>
      <c r="B8" s="6" t="s">
        <v>1448</v>
      </c>
      <c r="C8" s="6" t="s">
        <v>2584</v>
      </c>
      <c r="D8" s="6">
        <v>170</v>
      </c>
      <c r="E8" s="6">
        <v>66</v>
      </c>
      <c r="F8" s="6">
        <v>104</v>
      </c>
      <c r="G8" s="6">
        <v>0.38823529411764701</v>
      </c>
    </row>
    <row r="9" spans="1:7" x14ac:dyDescent="0.25">
      <c r="A9" s="6">
        <v>8</v>
      </c>
      <c r="B9" s="6" t="s">
        <v>1319</v>
      </c>
      <c r="C9" s="6" t="s">
        <v>2548</v>
      </c>
      <c r="D9" s="6">
        <v>177</v>
      </c>
      <c r="E9" s="6">
        <v>84</v>
      </c>
      <c r="F9" s="6">
        <v>93</v>
      </c>
      <c r="G9" s="6">
        <v>0.47457627118644102</v>
      </c>
    </row>
    <row r="10" spans="1:7" x14ac:dyDescent="0.25">
      <c r="A10" s="6">
        <v>9</v>
      </c>
      <c r="B10" s="6" t="s">
        <v>2307</v>
      </c>
      <c r="C10" s="6" t="s">
        <v>1150</v>
      </c>
      <c r="D10" s="6">
        <v>271</v>
      </c>
      <c r="E10" s="6">
        <v>105</v>
      </c>
      <c r="F10" s="6">
        <v>166</v>
      </c>
      <c r="G10" s="6">
        <v>0.38745387453874502</v>
      </c>
    </row>
    <row r="11" spans="1:7" x14ac:dyDescent="0.25">
      <c r="A11" s="6">
        <v>10</v>
      </c>
      <c r="B11" s="6" t="s">
        <v>2139</v>
      </c>
      <c r="C11" s="6" t="s">
        <v>1150</v>
      </c>
      <c r="D11" s="6">
        <v>315</v>
      </c>
      <c r="E11" s="6">
        <v>180</v>
      </c>
      <c r="F11" s="6">
        <v>135</v>
      </c>
      <c r="G11" s="6">
        <v>0.57142857142857095</v>
      </c>
    </row>
    <row r="12" spans="1:7" x14ac:dyDescent="0.25">
      <c r="A12" s="6">
        <v>11</v>
      </c>
      <c r="B12" s="6" t="s">
        <v>2375</v>
      </c>
      <c r="C12" s="6" t="s">
        <v>1150</v>
      </c>
      <c r="D12" s="6">
        <v>385</v>
      </c>
      <c r="E12" s="6">
        <v>84</v>
      </c>
      <c r="F12" s="6">
        <v>301</v>
      </c>
      <c r="G12" s="6">
        <v>0.218181818181818</v>
      </c>
    </row>
    <row r="13" spans="1:7" x14ac:dyDescent="0.25">
      <c r="A13" s="6">
        <v>12</v>
      </c>
      <c r="B13" s="6" t="s">
        <v>1589</v>
      </c>
      <c r="C13" s="6" t="s">
        <v>1150</v>
      </c>
      <c r="D13" s="6">
        <v>269</v>
      </c>
      <c r="E13" s="6">
        <v>108</v>
      </c>
      <c r="F13" s="6">
        <v>161</v>
      </c>
      <c r="G13" s="6">
        <v>0.40148698884758399</v>
      </c>
    </row>
    <row r="14" spans="1:7" x14ac:dyDescent="0.25">
      <c r="A14" s="6">
        <v>13</v>
      </c>
      <c r="B14" s="6" t="s">
        <v>2472</v>
      </c>
      <c r="C14" s="6" t="s">
        <v>2651</v>
      </c>
      <c r="D14" s="6">
        <v>70</v>
      </c>
      <c r="E14" s="6">
        <v>42</v>
      </c>
      <c r="F14" s="6">
        <v>28</v>
      </c>
      <c r="G14" s="6">
        <v>0.6</v>
      </c>
    </row>
    <row r="15" spans="1:7" x14ac:dyDescent="0.25">
      <c r="A15" s="6">
        <v>14</v>
      </c>
      <c r="B15" s="6" t="s">
        <v>1559</v>
      </c>
      <c r="C15" s="6" t="s">
        <v>2652</v>
      </c>
      <c r="D15" s="6">
        <v>191</v>
      </c>
      <c r="E15" s="6">
        <v>55</v>
      </c>
      <c r="F15" s="6">
        <v>136</v>
      </c>
      <c r="G15" s="6">
        <v>0.28795811518324599</v>
      </c>
    </row>
    <row r="16" spans="1:7" x14ac:dyDescent="0.25">
      <c r="A16" s="6">
        <v>15</v>
      </c>
      <c r="B16" s="6" t="s">
        <v>1355</v>
      </c>
      <c r="C16" s="6" t="s">
        <v>1150</v>
      </c>
      <c r="D16" s="6">
        <v>464</v>
      </c>
      <c r="E16" s="6">
        <v>211</v>
      </c>
      <c r="F16" s="6">
        <v>253</v>
      </c>
      <c r="G16" s="6">
        <v>0.45474137931034497</v>
      </c>
    </row>
    <row r="17" spans="1:7" x14ac:dyDescent="0.25">
      <c r="A17" s="6">
        <v>16</v>
      </c>
      <c r="B17" s="6" t="s">
        <v>1653</v>
      </c>
      <c r="C17" s="6" t="s">
        <v>2591</v>
      </c>
      <c r="D17" s="6">
        <v>126</v>
      </c>
      <c r="E17" s="6">
        <v>43</v>
      </c>
      <c r="F17" s="6">
        <v>83</v>
      </c>
      <c r="G17" s="6">
        <v>0.341269841269841</v>
      </c>
    </row>
    <row r="18" spans="1:7" x14ac:dyDescent="0.25">
      <c r="A18" s="6">
        <v>17</v>
      </c>
      <c r="B18" s="6" t="s">
        <v>1831</v>
      </c>
      <c r="C18" s="6" t="s">
        <v>2570</v>
      </c>
      <c r="D18" s="6">
        <v>249</v>
      </c>
      <c r="E18" s="6">
        <v>100</v>
      </c>
      <c r="F18" s="6">
        <v>149</v>
      </c>
      <c r="G18" s="6">
        <v>0.40160642570281102</v>
      </c>
    </row>
    <row r="19" spans="1:7" x14ac:dyDescent="0.25">
      <c r="A19" s="6">
        <v>18</v>
      </c>
      <c r="B19" s="6" t="s">
        <v>1584</v>
      </c>
      <c r="C19" s="6" t="s">
        <v>2567</v>
      </c>
      <c r="D19" s="6">
        <v>239</v>
      </c>
      <c r="E19" s="6">
        <v>88</v>
      </c>
      <c r="F19" s="6">
        <v>151</v>
      </c>
      <c r="G19" s="6">
        <v>0.36820083682008398</v>
      </c>
    </row>
    <row r="20" spans="1:7" x14ac:dyDescent="0.25">
      <c r="A20" s="6">
        <v>19</v>
      </c>
      <c r="B20" s="6" t="s">
        <v>1993</v>
      </c>
      <c r="C20" s="6" t="s">
        <v>1150</v>
      </c>
      <c r="D20" s="6">
        <v>308</v>
      </c>
      <c r="E20" s="6">
        <v>129</v>
      </c>
      <c r="F20" s="6">
        <v>179</v>
      </c>
      <c r="G20" s="6">
        <v>0.418831168831169</v>
      </c>
    </row>
    <row r="21" spans="1:7" x14ac:dyDescent="0.25">
      <c r="A21" s="6">
        <v>20</v>
      </c>
      <c r="B21" s="6" t="s">
        <v>1761</v>
      </c>
      <c r="C21" s="6" t="s">
        <v>2579</v>
      </c>
      <c r="D21" s="6">
        <v>147</v>
      </c>
      <c r="E21" s="6">
        <v>37</v>
      </c>
      <c r="F21" s="6">
        <v>110</v>
      </c>
      <c r="G21" s="6">
        <v>0.25170068027210901</v>
      </c>
    </row>
    <row r="22" spans="1:7" x14ac:dyDescent="0.25">
      <c r="A22" s="6">
        <v>21</v>
      </c>
      <c r="B22" s="6" t="s">
        <v>2084</v>
      </c>
      <c r="C22" s="6" t="s">
        <v>2583</v>
      </c>
      <c r="D22" s="6">
        <v>178</v>
      </c>
      <c r="E22" s="6">
        <v>60</v>
      </c>
      <c r="F22" s="6">
        <v>118</v>
      </c>
      <c r="G22" s="6">
        <v>0.33707865168539303</v>
      </c>
    </row>
    <row r="23" spans="1:7" x14ac:dyDescent="0.25">
      <c r="A23" s="6">
        <v>22</v>
      </c>
      <c r="B23" s="6" t="s">
        <v>2390</v>
      </c>
      <c r="C23" s="6" t="s">
        <v>2563</v>
      </c>
      <c r="D23" s="6">
        <v>198</v>
      </c>
      <c r="E23" s="6">
        <v>90</v>
      </c>
      <c r="F23" s="6">
        <v>108</v>
      </c>
      <c r="G23" s="6">
        <v>0.45454545454545497</v>
      </c>
    </row>
    <row r="24" spans="1:7" x14ac:dyDescent="0.25">
      <c r="A24" s="6">
        <v>23</v>
      </c>
      <c r="B24" s="6" t="s">
        <v>2317</v>
      </c>
      <c r="C24" s="6" t="s">
        <v>1150</v>
      </c>
      <c r="D24" s="6">
        <v>310</v>
      </c>
      <c r="E24" s="6">
        <v>124</v>
      </c>
      <c r="F24" s="6">
        <v>186</v>
      </c>
      <c r="G24" s="6">
        <v>0.4</v>
      </c>
    </row>
    <row r="25" spans="1:7" x14ac:dyDescent="0.25">
      <c r="A25" s="6">
        <v>24</v>
      </c>
      <c r="B25" s="6" t="s">
        <v>1502</v>
      </c>
      <c r="C25" s="6" t="s">
        <v>2547</v>
      </c>
      <c r="D25" s="6">
        <v>254</v>
      </c>
      <c r="E25" s="6">
        <v>89</v>
      </c>
      <c r="F25" s="6">
        <v>165</v>
      </c>
      <c r="G25" s="6">
        <v>0.35039370078740201</v>
      </c>
    </row>
    <row r="26" spans="1:7" x14ac:dyDescent="0.25">
      <c r="A26" s="6">
        <v>25</v>
      </c>
      <c r="B26" s="6" t="s">
        <v>2117</v>
      </c>
      <c r="C26" s="6" t="s">
        <v>2548</v>
      </c>
      <c r="D26" s="6">
        <v>177</v>
      </c>
      <c r="E26" s="6">
        <v>87</v>
      </c>
      <c r="F26" s="6">
        <v>90</v>
      </c>
      <c r="G26" s="6">
        <v>0.49152542372881403</v>
      </c>
    </row>
    <row r="27" spans="1:7" x14ac:dyDescent="0.25">
      <c r="A27" s="6">
        <v>26</v>
      </c>
      <c r="B27" s="6" t="s">
        <v>1634</v>
      </c>
      <c r="C27" s="6" t="s">
        <v>1150</v>
      </c>
      <c r="D27" s="6">
        <v>406</v>
      </c>
      <c r="E27" s="6">
        <v>141</v>
      </c>
      <c r="F27" s="6">
        <v>265</v>
      </c>
      <c r="G27" s="6">
        <v>0.34729064039408902</v>
      </c>
    </row>
    <row r="28" spans="1:7" x14ac:dyDescent="0.25">
      <c r="A28" s="6">
        <v>27</v>
      </c>
      <c r="B28" s="6" t="s">
        <v>2202</v>
      </c>
      <c r="C28" s="6" t="s">
        <v>1150</v>
      </c>
      <c r="D28" s="6">
        <v>266</v>
      </c>
      <c r="E28" s="6">
        <v>129</v>
      </c>
      <c r="F28" s="6">
        <v>137</v>
      </c>
      <c r="G28" s="6">
        <v>0.48496240601503798</v>
      </c>
    </row>
    <row r="29" spans="1:7" x14ac:dyDescent="0.25">
      <c r="A29" s="6">
        <v>28</v>
      </c>
      <c r="B29" s="6" t="s">
        <v>2058</v>
      </c>
      <c r="C29" s="6" t="s">
        <v>2550</v>
      </c>
      <c r="D29" s="6">
        <v>207</v>
      </c>
      <c r="E29" s="6">
        <v>97</v>
      </c>
      <c r="F29" s="6">
        <v>110</v>
      </c>
      <c r="G29" s="6">
        <v>0.46859903381642498</v>
      </c>
    </row>
    <row r="30" spans="1:7" x14ac:dyDescent="0.25">
      <c r="A30" s="6">
        <v>29</v>
      </c>
      <c r="B30" s="6" t="s">
        <v>1646</v>
      </c>
      <c r="C30" s="6" t="s">
        <v>1150</v>
      </c>
      <c r="D30" s="6">
        <v>259</v>
      </c>
      <c r="E30" s="6">
        <v>110</v>
      </c>
      <c r="F30" s="6">
        <v>149</v>
      </c>
      <c r="G30" s="6">
        <v>0.42471042471042503</v>
      </c>
    </row>
    <row r="31" spans="1:7" x14ac:dyDescent="0.25">
      <c r="A31" s="6">
        <v>30</v>
      </c>
      <c r="B31" s="6" t="s">
        <v>2320</v>
      </c>
      <c r="C31" s="6" t="s">
        <v>1150</v>
      </c>
      <c r="D31" s="6">
        <v>520</v>
      </c>
      <c r="E31" s="6">
        <v>188</v>
      </c>
      <c r="F31" s="6">
        <v>332</v>
      </c>
      <c r="G31" s="6">
        <v>0.36153846153846197</v>
      </c>
    </row>
    <row r="32" spans="1:7" x14ac:dyDescent="0.25">
      <c r="A32" s="6">
        <v>31</v>
      </c>
      <c r="B32" s="6" t="s">
        <v>1705</v>
      </c>
      <c r="C32" s="6" t="s">
        <v>2556</v>
      </c>
      <c r="D32" s="6">
        <v>116</v>
      </c>
      <c r="E32" s="6">
        <v>35</v>
      </c>
      <c r="F32" s="6">
        <v>81</v>
      </c>
      <c r="G32" s="6">
        <v>0.30172413793103398</v>
      </c>
    </row>
    <row r="33" spans="1:7" x14ac:dyDescent="0.25">
      <c r="A33" s="6">
        <v>32</v>
      </c>
      <c r="B33" s="6" t="s">
        <v>1719</v>
      </c>
      <c r="C33" s="6" t="s">
        <v>1150</v>
      </c>
      <c r="D33" s="6">
        <v>263</v>
      </c>
      <c r="E33" s="6">
        <v>104</v>
      </c>
      <c r="F33" s="6">
        <v>159</v>
      </c>
      <c r="G33" s="6">
        <v>0.395437262357414</v>
      </c>
    </row>
    <row r="34" spans="1:7" x14ac:dyDescent="0.25">
      <c r="A34" s="6">
        <v>33</v>
      </c>
      <c r="B34" s="6" t="s">
        <v>1278</v>
      </c>
      <c r="C34" s="6" t="s">
        <v>2626</v>
      </c>
      <c r="D34" s="6">
        <v>208</v>
      </c>
      <c r="E34" s="6">
        <v>73</v>
      </c>
      <c r="F34" s="6">
        <v>135</v>
      </c>
      <c r="G34" s="6">
        <v>0.35096153846153799</v>
      </c>
    </row>
    <row r="35" spans="1:7" x14ac:dyDescent="0.25">
      <c r="A35" s="6">
        <v>34</v>
      </c>
      <c r="B35" s="6" t="s">
        <v>2255</v>
      </c>
      <c r="C35" s="6" t="s">
        <v>2601</v>
      </c>
      <c r="D35" s="6">
        <v>92</v>
      </c>
      <c r="E35" s="6">
        <v>34</v>
      </c>
      <c r="F35" s="6">
        <v>58</v>
      </c>
      <c r="G35" s="6">
        <v>0.36956521739130399</v>
      </c>
    </row>
    <row r="36" spans="1:7" x14ac:dyDescent="0.25">
      <c r="A36" s="6">
        <v>35</v>
      </c>
      <c r="B36" s="6" t="s">
        <v>2055</v>
      </c>
      <c r="C36" s="6" t="s">
        <v>1150</v>
      </c>
      <c r="D36" s="6">
        <v>297</v>
      </c>
      <c r="E36" s="6">
        <v>149</v>
      </c>
      <c r="F36" s="6">
        <v>148</v>
      </c>
      <c r="G36" s="6">
        <v>0.50168350168350195</v>
      </c>
    </row>
    <row r="37" spans="1:7" x14ac:dyDescent="0.25">
      <c r="A37" s="6">
        <v>36</v>
      </c>
      <c r="B37" s="6" t="s">
        <v>1824</v>
      </c>
      <c r="C37" s="6" t="s">
        <v>1150</v>
      </c>
      <c r="D37" s="6">
        <v>765</v>
      </c>
      <c r="E37" s="6">
        <v>435</v>
      </c>
      <c r="F37" s="6">
        <v>330</v>
      </c>
      <c r="G37" s="6">
        <v>0.56862745098039202</v>
      </c>
    </row>
    <row r="38" spans="1:7" x14ac:dyDescent="0.25">
      <c r="A38" s="6">
        <v>37</v>
      </c>
      <c r="B38" s="6" t="s">
        <v>2056</v>
      </c>
      <c r="C38" s="6" t="s">
        <v>2600</v>
      </c>
      <c r="D38" s="6">
        <v>88</v>
      </c>
      <c r="E38" s="6">
        <v>50</v>
      </c>
      <c r="F38" s="6">
        <v>38</v>
      </c>
      <c r="G38" s="6">
        <v>0.56818181818181801</v>
      </c>
    </row>
    <row r="39" spans="1:7" x14ac:dyDescent="0.25">
      <c r="A39" s="6">
        <v>38</v>
      </c>
      <c r="B39" s="6" t="s">
        <v>1635</v>
      </c>
      <c r="C39" s="6" t="s">
        <v>1150</v>
      </c>
      <c r="D39" s="6">
        <v>562</v>
      </c>
      <c r="E39" s="6">
        <v>254</v>
      </c>
      <c r="F39" s="6">
        <v>308</v>
      </c>
      <c r="G39" s="6">
        <v>0.45195729537366502</v>
      </c>
    </row>
    <row r="40" spans="1:7" x14ac:dyDescent="0.25">
      <c r="A40" s="6">
        <v>39</v>
      </c>
      <c r="B40" s="6" t="s">
        <v>1894</v>
      </c>
      <c r="C40" s="6" t="s">
        <v>2551</v>
      </c>
      <c r="D40" s="6">
        <v>103</v>
      </c>
      <c r="E40" s="6">
        <v>57</v>
      </c>
      <c r="F40" s="6">
        <v>46</v>
      </c>
      <c r="G40" s="6">
        <v>0.55339805825242705</v>
      </c>
    </row>
    <row r="41" spans="1:7" x14ac:dyDescent="0.25">
      <c r="A41" s="6">
        <v>40</v>
      </c>
      <c r="B41" s="6" t="s">
        <v>2126</v>
      </c>
      <c r="C41" s="6" t="s">
        <v>1150</v>
      </c>
      <c r="D41" s="6">
        <v>259</v>
      </c>
      <c r="E41" s="6">
        <v>110</v>
      </c>
      <c r="F41" s="6">
        <v>149</v>
      </c>
      <c r="G41" s="6">
        <v>0.42471042471042503</v>
      </c>
    </row>
    <row r="42" spans="1:7" x14ac:dyDescent="0.25">
      <c r="A42" s="6">
        <v>41</v>
      </c>
      <c r="B42" s="6" t="s">
        <v>1625</v>
      </c>
      <c r="C42" s="6" t="s">
        <v>1150</v>
      </c>
      <c r="D42" s="6">
        <v>276</v>
      </c>
      <c r="E42" s="6">
        <v>101</v>
      </c>
      <c r="F42" s="6">
        <v>175</v>
      </c>
      <c r="G42" s="6">
        <v>0.36594202898550698</v>
      </c>
    </row>
    <row r="43" spans="1:7" x14ac:dyDescent="0.25">
      <c r="A43" s="6">
        <v>42</v>
      </c>
      <c r="B43" s="6" t="s">
        <v>2445</v>
      </c>
      <c r="C43" s="6" t="s">
        <v>2584</v>
      </c>
      <c r="D43" s="6">
        <v>170</v>
      </c>
      <c r="E43" s="6">
        <v>68</v>
      </c>
      <c r="F43" s="6">
        <v>102</v>
      </c>
      <c r="G43" s="6">
        <v>0.4</v>
      </c>
    </row>
    <row r="44" spans="1:7" x14ac:dyDescent="0.25">
      <c r="A44" s="6">
        <v>43</v>
      </c>
      <c r="B44" s="6" t="s">
        <v>1826</v>
      </c>
      <c r="C44" s="6" t="s">
        <v>2544</v>
      </c>
      <c r="D44" s="6">
        <v>136</v>
      </c>
      <c r="E44" s="6">
        <v>51</v>
      </c>
      <c r="F44" s="6">
        <v>85</v>
      </c>
      <c r="G44" s="6">
        <v>0.375</v>
      </c>
    </row>
    <row r="45" spans="1:7" x14ac:dyDescent="0.25">
      <c r="A45" s="6">
        <v>44</v>
      </c>
      <c r="B45" s="6" t="s">
        <v>2269</v>
      </c>
      <c r="C45" s="6" t="s">
        <v>1150</v>
      </c>
      <c r="D45" s="6">
        <v>377</v>
      </c>
      <c r="E45" s="6">
        <v>135</v>
      </c>
      <c r="F45" s="6">
        <v>242</v>
      </c>
      <c r="G45" s="6">
        <v>0.358090185676393</v>
      </c>
    </row>
    <row r="46" spans="1:7" x14ac:dyDescent="0.25">
      <c r="A46" s="6">
        <v>45</v>
      </c>
      <c r="B46" s="6" t="s">
        <v>1274</v>
      </c>
      <c r="C46" s="6" t="s">
        <v>2623</v>
      </c>
      <c r="D46" s="6">
        <v>181</v>
      </c>
      <c r="E46" s="6">
        <v>68</v>
      </c>
      <c r="F46" s="6">
        <v>113</v>
      </c>
      <c r="G46" s="6">
        <v>0.375690607734807</v>
      </c>
    </row>
    <row r="47" spans="1:7" x14ac:dyDescent="0.25">
      <c r="A47" s="6">
        <v>46</v>
      </c>
      <c r="B47" s="6" t="s">
        <v>2378</v>
      </c>
      <c r="C47" s="6" t="s">
        <v>1150</v>
      </c>
      <c r="D47" s="6">
        <v>269</v>
      </c>
      <c r="E47" s="6">
        <v>112</v>
      </c>
      <c r="F47" s="6">
        <v>157</v>
      </c>
      <c r="G47" s="6">
        <v>0.41635687732342003</v>
      </c>
    </row>
    <row r="48" spans="1:7" x14ac:dyDescent="0.25">
      <c r="A48" s="6">
        <v>47</v>
      </c>
      <c r="B48" s="6" t="s">
        <v>2268</v>
      </c>
      <c r="C48" s="6" t="s">
        <v>1150</v>
      </c>
      <c r="D48" s="6">
        <v>516</v>
      </c>
      <c r="E48" s="6">
        <v>192</v>
      </c>
      <c r="F48" s="6">
        <v>324</v>
      </c>
      <c r="G48" s="6">
        <v>0.372093023255814</v>
      </c>
    </row>
    <row r="49" spans="1:7" x14ac:dyDescent="0.25">
      <c r="A49" s="6">
        <v>48</v>
      </c>
      <c r="B49" s="6" t="s">
        <v>2354</v>
      </c>
      <c r="C49" s="6" t="s">
        <v>1150</v>
      </c>
      <c r="D49" s="6">
        <v>297</v>
      </c>
      <c r="E49" s="6">
        <v>148</v>
      </c>
      <c r="F49" s="6">
        <v>149</v>
      </c>
      <c r="G49" s="6">
        <v>0.49831649831649799</v>
      </c>
    </row>
    <row r="50" spans="1:7" x14ac:dyDescent="0.25">
      <c r="A50" s="6">
        <v>49</v>
      </c>
      <c r="B50" s="6" t="s">
        <v>2491</v>
      </c>
      <c r="C50" s="6" t="s">
        <v>2603</v>
      </c>
      <c r="D50" s="6">
        <v>159</v>
      </c>
      <c r="E50" s="6">
        <v>57</v>
      </c>
      <c r="F50" s="6">
        <v>102</v>
      </c>
      <c r="G50" s="6">
        <v>0.35849056603773599</v>
      </c>
    </row>
    <row r="51" spans="1:7" x14ac:dyDescent="0.25">
      <c r="A51" s="6">
        <v>50</v>
      </c>
      <c r="B51" s="6" t="s">
        <v>1606</v>
      </c>
      <c r="C51" s="6" t="s">
        <v>1150</v>
      </c>
      <c r="D51" s="6">
        <v>405</v>
      </c>
      <c r="E51" s="6">
        <v>172</v>
      </c>
      <c r="F51" s="6">
        <v>233</v>
      </c>
      <c r="G51" s="6">
        <v>0.42469135802469099</v>
      </c>
    </row>
    <row r="52" spans="1:7" x14ac:dyDescent="0.25">
      <c r="A52" s="6">
        <v>51</v>
      </c>
      <c r="B52" s="6" t="s">
        <v>1429</v>
      </c>
      <c r="C52" s="6" t="s">
        <v>1150</v>
      </c>
      <c r="D52" s="6">
        <v>439</v>
      </c>
      <c r="E52" s="6">
        <v>200</v>
      </c>
      <c r="F52" s="6">
        <v>239</v>
      </c>
      <c r="G52" s="6">
        <v>0.45558086560364502</v>
      </c>
    </row>
    <row r="53" spans="1:7" x14ac:dyDescent="0.25">
      <c r="A53" s="6">
        <v>52</v>
      </c>
      <c r="B53" s="6" t="s">
        <v>2165</v>
      </c>
      <c r="C53" s="6" t="s">
        <v>1150</v>
      </c>
      <c r="D53" s="6">
        <v>568</v>
      </c>
      <c r="E53" s="6">
        <v>160</v>
      </c>
      <c r="F53" s="6">
        <v>408</v>
      </c>
      <c r="G53" s="6">
        <v>0.28169014084506999</v>
      </c>
    </row>
    <row r="54" spans="1:7" x14ac:dyDescent="0.25">
      <c r="A54" s="6">
        <v>53</v>
      </c>
      <c r="B54" s="6" t="s">
        <v>1563</v>
      </c>
      <c r="C54" s="6" t="s">
        <v>2565</v>
      </c>
      <c r="D54" s="6">
        <v>101</v>
      </c>
      <c r="E54" s="6">
        <v>24</v>
      </c>
      <c r="F54" s="6">
        <v>77</v>
      </c>
      <c r="G54" s="6">
        <v>0.237623762376238</v>
      </c>
    </row>
    <row r="55" spans="1:7" x14ac:dyDescent="0.25">
      <c r="A55" s="6">
        <v>54</v>
      </c>
      <c r="B55" s="6" t="s">
        <v>2418</v>
      </c>
      <c r="C55" s="6" t="s">
        <v>1150</v>
      </c>
      <c r="D55" s="6">
        <v>541</v>
      </c>
      <c r="E55" s="6">
        <v>265</v>
      </c>
      <c r="F55" s="6">
        <v>276</v>
      </c>
      <c r="G55" s="6">
        <v>0.48983364140480601</v>
      </c>
    </row>
    <row r="56" spans="1:7" x14ac:dyDescent="0.25">
      <c r="A56" s="6">
        <v>55</v>
      </c>
      <c r="B56" s="6" t="s">
        <v>1459</v>
      </c>
      <c r="C56" s="6" t="s">
        <v>1150</v>
      </c>
      <c r="D56" s="6">
        <v>336</v>
      </c>
      <c r="E56" s="6">
        <v>143</v>
      </c>
      <c r="F56" s="6">
        <v>193</v>
      </c>
      <c r="G56" s="6">
        <v>0.42559523809523803</v>
      </c>
    </row>
    <row r="57" spans="1:7" x14ac:dyDescent="0.25">
      <c r="A57" s="6">
        <v>56</v>
      </c>
      <c r="B57" s="6" t="s">
        <v>2140</v>
      </c>
      <c r="C57" s="6" t="s">
        <v>1150</v>
      </c>
      <c r="D57" s="6">
        <v>645</v>
      </c>
      <c r="E57" s="6">
        <v>297</v>
      </c>
      <c r="F57" s="6">
        <v>348</v>
      </c>
      <c r="G57" s="6">
        <v>0.46046511627907</v>
      </c>
    </row>
    <row r="58" spans="1:7" x14ac:dyDescent="0.25">
      <c r="A58" s="6">
        <v>57</v>
      </c>
      <c r="B58" s="6" t="s">
        <v>1639</v>
      </c>
      <c r="C58" s="6" t="s">
        <v>1150</v>
      </c>
      <c r="D58" s="6">
        <v>665</v>
      </c>
      <c r="E58" s="6">
        <v>222</v>
      </c>
      <c r="F58" s="6">
        <v>443</v>
      </c>
      <c r="G58" s="6">
        <v>0.33383458646616498</v>
      </c>
    </row>
    <row r="59" spans="1:7" x14ac:dyDescent="0.25">
      <c r="A59" s="6">
        <v>58</v>
      </c>
      <c r="B59" s="6" t="s">
        <v>1385</v>
      </c>
      <c r="C59" s="6" t="s">
        <v>2563</v>
      </c>
      <c r="D59" s="6">
        <v>198</v>
      </c>
      <c r="E59" s="6">
        <v>77</v>
      </c>
      <c r="F59" s="6">
        <v>121</v>
      </c>
      <c r="G59" s="6">
        <v>0.38888888888888901</v>
      </c>
    </row>
    <row r="60" spans="1:7" x14ac:dyDescent="0.25">
      <c r="A60" s="6">
        <v>59</v>
      </c>
      <c r="B60" s="6" t="s">
        <v>1328</v>
      </c>
      <c r="C60" s="6" t="s">
        <v>1150</v>
      </c>
      <c r="D60" s="6">
        <v>346</v>
      </c>
      <c r="E60" s="6">
        <v>109</v>
      </c>
      <c r="F60" s="6">
        <v>237</v>
      </c>
      <c r="G60" s="6">
        <v>0.31502890173410403</v>
      </c>
    </row>
    <row r="61" spans="1:7" x14ac:dyDescent="0.25">
      <c r="A61" s="6">
        <v>60</v>
      </c>
      <c r="B61" s="6" t="s">
        <v>2168</v>
      </c>
      <c r="C61" s="6" t="s">
        <v>2568</v>
      </c>
      <c r="D61" s="6">
        <v>158</v>
      </c>
      <c r="E61" s="6">
        <v>71</v>
      </c>
      <c r="F61" s="6">
        <v>87</v>
      </c>
      <c r="G61" s="6">
        <v>0.449367088607595</v>
      </c>
    </row>
    <row r="62" spans="1:7" x14ac:dyDescent="0.25">
      <c r="A62" s="6">
        <v>61</v>
      </c>
      <c r="B62" s="6" t="s">
        <v>2490</v>
      </c>
      <c r="C62" s="6" t="s">
        <v>2612</v>
      </c>
      <c r="D62" s="6">
        <v>106</v>
      </c>
      <c r="E62" s="6">
        <v>35</v>
      </c>
      <c r="F62" s="6">
        <v>71</v>
      </c>
      <c r="G62" s="6">
        <v>0.330188679245283</v>
      </c>
    </row>
    <row r="63" spans="1:7" x14ac:dyDescent="0.25">
      <c r="A63" s="6">
        <v>62</v>
      </c>
      <c r="B63" s="6" t="s">
        <v>2489</v>
      </c>
      <c r="C63" s="6" t="s">
        <v>1150</v>
      </c>
      <c r="D63" s="6">
        <v>344</v>
      </c>
      <c r="E63" s="6">
        <v>115</v>
      </c>
      <c r="F63" s="6">
        <v>229</v>
      </c>
      <c r="G63" s="6">
        <v>0.334302325581395</v>
      </c>
    </row>
    <row r="64" spans="1:7" x14ac:dyDescent="0.25">
      <c r="A64" s="6">
        <v>63</v>
      </c>
      <c r="B64" s="6" t="s">
        <v>2345</v>
      </c>
      <c r="C64" s="6" t="s">
        <v>2627</v>
      </c>
      <c r="D64" s="6">
        <v>228</v>
      </c>
      <c r="E64" s="6">
        <v>106</v>
      </c>
      <c r="F64" s="6">
        <v>122</v>
      </c>
      <c r="G64" s="6">
        <v>0.464912280701754</v>
      </c>
    </row>
    <row r="65" spans="1:7" x14ac:dyDescent="0.25">
      <c r="A65" s="6">
        <v>64</v>
      </c>
      <c r="B65" s="6" t="s">
        <v>1702</v>
      </c>
      <c r="C65" s="6" t="s">
        <v>1150</v>
      </c>
      <c r="D65" s="6">
        <v>406</v>
      </c>
      <c r="E65" s="6">
        <v>141</v>
      </c>
      <c r="F65" s="6">
        <v>265</v>
      </c>
      <c r="G65" s="6">
        <v>0.34729064039408902</v>
      </c>
    </row>
    <row r="66" spans="1:7" x14ac:dyDescent="0.25">
      <c r="A66" s="6">
        <v>65</v>
      </c>
      <c r="B66" s="6" t="s">
        <v>2348</v>
      </c>
      <c r="C66" s="6" t="s">
        <v>1150</v>
      </c>
      <c r="D66" s="6">
        <v>494</v>
      </c>
      <c r="E66" s="6">
        <v>254</v>
      </c>
      <c r="F66" s="6">
        <v>240</v>
      </c>
      <c r="G66" s="6">
        <v>0.51417004048583004</v>
      </c>
    </row>
    <row r="67" spans="1:7" x14ac:dyDescent="0.25">
      <c r="A67" s="6">
        <v>66</v>
      </c>
      <c r="B67" s="6" t="s">
        <v>1303</v>
      </c>
      <c r="C67" s="6" t="s">
        <v>1150</v>
      </c>
      <c r="D67" s="6">
        <v>481</v>
      </c>
      <c r="E67" s="6">
        <v>155</v>
      </c>
      <c r="F67" s="6">
        <v>326</v>
      </c>
      <c r="G67" s="6">
        <v>0.32224532224532199</v>
      </c>
    </row>
    <row r="68" spans="1:7" x14ac:dyDescent="0.25">
      <c r="A68" s="6">
        <v>67</v>
      </c>
      <c r="B68" s="6" t="s">
        <v>1477</v>
      </c>
      <c r="C68" s="6" t="s">
        <v>1150</v>
      </c>
      <c r="D68" s="6">
        <v>395</v>
      </c>
      <c r="E68" s="6">
        <v>157</v>
      </c>
      <c r="F68" s="6">
        <v>238</v>
      </c>
      <c r="G68" s="6">
        <v>0.39746835443037998</v>
      </c>
    </row>
    <row r="69" spans="1:7" x14ac:dyDescent="0.25">
      <c r="A69" s="6">
        <v>68</v>
      </c>
      <c r="B69" s="6" t="s">
        <v>1469</v>
      </c>
      <c r="C69" s="6" t="s">
        <v>2585</v>
      </c>
      <c r="D69" s="6">
        <v>90</v>
      </c>
      <c r="E69" s="6">
        <v>25</v>
      </c>
      <c r="F69" s="6">
        <v>65</v>
      </c>
      <c r="G69" s="6">
        <v>0.27777777777777801</v>
      </c>
    </row>
    <row r="70" spans="1:7" x14ac:dyDescent="0.25">
      <c r="A70" s="6">
        <v>69</v>
      </c>
      <c r="B70" s="6" t="s">
        <v>1456</v>
      </c>
      <c r="C70" s="6" t="s">
        <v>1150</v>
      </c>
      <c r="D70" s="6">
        <v>577</v>
      </c>
      <c r="E70" s="6">
        <v>188</v>
      </c>
      <c r="F70" s="6">
        <v>389</v>
      </c>
      <c r="G70" s="6">
        <v>0.325823223570191</v>
      </c>
    </row>
    <row r="71" spans="1:7" x14ac:dyDescent="0.25">
      <c r="A71" s="6">
        <v>70</v>
      </c>
      <c r="B71" s="6" t="s">
        <v>1675</v>
      </c>
      <c r="C71" s="6" t="s">
        <v>2547</v>
      </c>
      <c r="D71" s="6">
        <v>254</v>
      </c>
      <c r="E71" s="6">
        <v>80</v>
      </c>
      <c r="F71" s="6">
        <v>174</v>
      </c>
      <c r="G71" s="6">
        <v>0.31496062992126</v>
      </c>
    </row>
    <row r="72" spans="1:7" x14ac:dyDescent="0.25">
      <c r="A72" s="6">
        <v>71</v>
      </c>
      <c r="B72" s="6" t="s">
        <v>1429</v>
      </c>
      <c r="C72" s="6" t="s">
        <v>1150</v>
      </c>
      <c r="D72" s="6">
        <v>439</v>
      </c>
      <c r="E72" s="6">
        <v>197</v>
      </c>
      <c r="F72" s="6">
        <v>242</v>
      </c>
      <c r="G72" s="6">
        <v>0.44874715261958997</v>
      </c>
    </row>
    <row r="73" spans="1:7" x14ac:dyDescent="0.25">
      <c r="A73" s="6">
        <v>72</v>
      </c>
      <c r="B73" s="6" t="s">
        <v>1262</v>
      </c>
      <c r="C73" s="6" t="s">
        <v>1150</v>
      </c>
      <c r="D73" s="6">
        <v>367</v>
      </c>
      <c r="E73" s="6">
        <v>175</v>
      </c>
      <c r="F73" s="6">
        <v>192</v>
      </c>
      <c r="G73" s="6">
        <v>0.47683923705722098</v>
      </c>
    </row>
    <row r="74" spans="1:7" x14ac:dyDescent="0.25">
      <c r="A74" s="6">
        <v>73</v>
      </c>
      <c r="B74" s="6" t="s">
        <v>2236</v>
      </c>
      <c r="C74" s="6" t="s">
        <v>1150</v>
      </c>
      <c r="D74" s="6">
        <v>268</v>
      </c>
      <c r="E74" s="6">
        <v>100</v>
      </c>
      <c r="F74" s="6">
        <v>168</v>
      </c>
      <c r="G74" s="6">
        <v>0.37313432835820898</v>
      </c>
    </row>
    <row r="75" spans="1:7" x14ac:dyDescent="0.25">
      <c r="A75" s="6">
        <v>74</v>
      </c>
      <c r="B75" s="6" t="s">
        <v>2224</v>
      </c>
      <c r="C75" s="6" t="s">
        <v>1150</v>
      </c>
      <c r="D75" s="6">
        <v>309</v>
      </c>
      <c r="E75" s="6">
        <v>122</v>
      </c>
      <c r="F75" s="6">
        <v>187</v>
      </c>
      <c r="G75" s="6">
        <v>0.39482200647249199</v>
      </c>
    </row>
    <row r="76" spans="1:7" x14ac:dyDescent="0.25">
      <c r="A76" s="6">
        <v>75</v>
      </c>
      <c r="B76" s="6" t="s">
        <v>1683</v>
      </c>
      <c r="C76" s="6" t="s">
        <v>2642</v>
      </c>
      <c r="D76" s="6">
        <v>167</v>
      </c>
      <c r="E76" s="6">
        <v>55</v>
      </c>
      <c r="F76" s="6">
        <v>112</v>
      </c>
      <c r="G76" s="6">
        <v>0.329341317365269</v>
      </c>
    </row>
    <row r="77" spans="1:7" x14ac:dyDescent="0.25">
      <c r="A77" s="6">
        <v>76</v>
      </c>
      <c r="B77" s="6" t="s">
        <v>2487</v>
      </c>
      <c r="C77" s="6" t="s">
        <v>1150</v>
      </c>
      <c r="D77" s="6">
        <v>315</v>
      </c>
      <c r="E77" s="6">
        <v>179</v>
      </c>
      <c r="F77" s="6">
        <v>136</v>
      </c>
      <c r="G77" s="6">
        <v>0.56825396825396801</v>
      </c>
    </row>
    <row r="78" spans="1:7" x14ac:dyDescent="0.25">
      <c r="A78" s="6">
        <v>77</v>
      </c>
      <c r="B78" s="6" t="s">
        <v>2219</v>
      </c>
      <c r="C78" s="6" t="s">
        <v>2608</v>
      </c>
      <c r="D78" s="6">
        <v>133</v>
      </c>
      <c r="E78" s="6">
        <v>40</v>
      </c>
      <c r="F78" s="6">
        <v>93</v>
      </c>
      <c r="G78" s="6">
        <v>0.30075187969924799</v>
      </c>
    </row>
    <row r="79" spans="1:7" x14ac:dyDescent="0.25">
      <c r="A79" s="6">
        <v>78</v>
      </c>
      <c r="B79" s="6" t="s">
        <v>2351</v>
      </c>
      <c r="C79" s="6" t="s">
        <v>2625</v>
      </c>
      <c r="D79" s="6">
        <v>85</v>
      </c>
      <c r="E79" s="6">
        <v>52</v>
      </c>
      <c r="F79" s="6">
        <v>33</v>
      </c>
      <c r="G79" s="6">
        <v>0.61176470588235299</v>
      </c>
    </row>
    <row r="80" spans="1:7" x14ac:dyDescent="0.25">
      <c r="A80" s="6">
        <v>79</v>
      </c>
      <c r="B80" s="6" t="s">
        <v>2184</v>
      </c>
      <c r="C80" s="6" t="s">
        <v>1150</v>
      </c>
      <c r="D80" s="6">
        <v>259</v>
      </c>
      <c r="E80" s="6">
        <v>108</v>
      </c>
      <c r="F80" s="6">
        <v>151</v>
      </c>
      <c r="G80" s="6">
        <v>0.41698841698841699</v>
      </c>
    </row>
    <row r="81" spans="1:7" x14ac:dyDescent="0.25">
      <c r="A81" s="6">
        <v>80</v>
      </c>
      <c r="B81" s="6" t="s">
        <v>1667</v>
      </c>
      <c r="C81" s="6" t="s">
        <v>2653</v>
      </c>
      <c r="D81" s="6">
        <v>152</v>
      </c>
      <c r="E81" s="6">
        <v>59</v>
      </c>
      <c r="F81" s="6">
        <v>93</v>
      </c>
      <c r="G81" s="6">
        <v>0.38815789473684198</v>
      </c>
    </row>
    <row r="82" spans="1:7" x14ac:dyDescent="0.25">
      <c r="A82" s="6">
        <v>81</v>
      </c>
      <c r="B82" s="6" t="s">
        <v>1716</v>
      </c>
      <c r="C82" s="6" t="s">
        <v>1150</v>
      </c>
      <c r="D82" s="6">
        <v>315</v>
      </c>
      <c r="E82" s="6">
        <v>192</v>
      </c>
      <c r="F82" s="6">
        <v>123</v>
      </c>
      <c r="G82" s="6">
        <v>0.60952380952381002</v>
      </c>
    </row>
    <row r="83" spans="1:7" x14ac:dyDescent="0.25">
      <c r="A83" s="6">
        <v>82</v>
      </c>
      <c r="B83" s="6" t="s">
        <v>1429</v>
      </c>
      <c r="C83" s="6" t="s">
        <v>1150</v>
      </c>
      <c r="D83" s="6">
        <v>439</v>
      </c>
      <c r="E83" s="6">
        <v>197</v>
      </c>
      <c r="F83" s="6">
        <v>242</v>
      </c>
      <c r="G83" s="6">
        <v>0.44874715261958997</v>
      </c>
    </row>
    <row r="84" spans="1:7" x14ac:dyDescent="0.25">
      <c r="A84" s="6">
        <v>83</v>
      </c>
      <c r="B84" s="6" t="s">
        <v>1972</v>
      </c>
      <c r="C84" s="6" t="s">
        <v>1150</v>
      </c>
      <c r="D84" s="6">
        <v>280</v>
      </c>
      <c r="E84" s="6">
        <v>114</v>
      </c>
      <c r="F84" s="6">
        <v>166</v>
      </c>
      <c r="G84" s="6">
        <v>0.40714285714285697</v>
      </c>
    </row>
    <row r="85" spans="1:7" x14ac:dyDescent="0.25">
      <c r="A85" s="6">
        <v>84</v>
      </c>
      <c r="B85" s="6" t="s">
        <v>1933</v>
      </c>
      <c r="C85" s="6" t="s">
        <v>1150</v>
      </c>
      <c r="D85" s="6">
        <v>337</v>
      </c>
      <c r="E85" s="6">
        <v>119</v>
      </c>
      <c r="F85" s="6">
        <v>218</v>
      </c>
      <c r="G85" s="6">
        <v>0.35311572700296701</v>
      </c>
    </row>
    <row r="86" spans="1:7" x14ac:dyDescent="0.25">
      <c r="A86" s="6">
        <v>85</v>
      </c>
      <c r="B86" s="6" t="s">
        <v>2178</v>
      </c>
      <c r="C86" s="6" t="s">
        <v>1150</v>
      </c>
      <c r="D86" s="6">
        <v>464</v>
      </c>
      <c r="E86" s="6">
        <v>174</v>
      </c>
      <c r="F86" s="6">
        <v>290</v>
      </c>
      <c r="G86" s="6">
        <v>0.375</v>
      </c>
    </row>
    <row r="87" spans="1:7" x14ac:dyDescent="0.25">
      <c r="A87" s="6">
        <v>86</v>
      </c>
      <c r="B87" s="6" t="s">
        <v>2154</v>
      </c>
      <c r="C87" s="6" t="s">
        <v>1150</v>
      </c>
      <c r="D87" s="6">
        <v>363</v>
      </c>
      <c r="E87" s="6">
        <v>156</v>
      </c>
      <c r="F87" s="6">
        <v>207</v>
      </c>
      <c r="G87" s="6">
        <v>0.42975206611570199</v>
      </c>
    </row>
    <row r="88" spans="1:7" x14ac:dyDescent="0.25">
      <c r="A88" s="6">
        <v>87</v>
      </c>
      <c r="B88" s="6" t="s">
        <v>1498</v>
      </c>
      <c r="C88" s="6" t="s">
        <v>2654</v>
      </c>
      <c r="D88" s="6">
        <v>200</v>
      </c>
      <c r="E88" s="6">
        <v>74</v>
      </c>
      <c r="F88" s="6">
        <v>126</v>
      </c>
      <c r="G88" s="6">
        <v>0.37</v>
      </c>
    </row>
    <row r="89" spans="1:7" x14ac:dyDescent="0.25">
      <c r="A89" s="6">
        <v>88</v>
      </c>
      <c r="B89" s="6" t="s">
        <v>1989</v>
      </c>
      <c r="C89" s="6" t="s">
        <v>1150</v>
      </c>
      <c r="D89" s="6">
        <v>389</v>
      </c>
      <c r="E89" s="6">
        <v>152</v>
      </c>
      <c r="F89" s="6">
        <v>237</v>
      </c>
      <c r="G89" s="6">
        <v>0.39074550128534702</v>
      </c>
    </row>
    <row r="90" spans="1:7" x14ac:dyDescent="0.25">
      <c r="A90" s="6">
        <v>89</v>
      </c>
      <c r="B90" s="6" t="s">
        <v>1560</v>
      </c>
      <c r="C90" s="6" t="s">
        <v>1150</v>
      </c>
      <c r="D90" s="6">
        <v>257</v>
      </c>
      <c r="E90" s="6">
        <v>105</v>
      </c>
      <c r="F90" s="6">
        <v>152</v>
      </c>
      <c r="G90" s="6">
        <v>0.40856031128404702</v>
      </c>
    </row>
    <row r="91" spans="1:7" x14ac:dyDescent="0.25">
      <c r="A91" s="6">
        <v>90</v>
      </c>
      <c r="B91" s="6" t="s">
        <v>1597</v>
      </c>
      <c r="C91" s="6" t="s">
        <v>1150</v>
      </c>
      <c r="D91" s="6">
        <v>395</v>
      </c>
      <c r="E91" s="6">
        <v>157</v>
      </c>
      <c r="F91" s="6">
        <v>238</v>
      </c>
      <c r="G91" s="6">
        <v>0.39746835443037998</v>
      </c>
    </row>
    <row r="92" spans="1:7" x14ac:dyDescent="0.25">
      <c r="A92" s="6">
        <v>91</v>
      </c>
      <c r="B92" s="6" t="s">
        <v>2306</v>
      </c>
      <c r="C92" s="6" t="s">
        <v>2655</v>
      </c>
      <c r="D92" s="6">
        <v>179</v>
      </c>
      <c r="E92" s="6">
        <v>24</v>
      </c>
      <c r="F92" s="6">
        <v>155</v>
      </c>
      <c r="G92" s="6">
        <v>0.13407821229050301</v>
      </c>
    </row>
    <row r="93" spans="1:7" x14ac:dyDescent="0.25">
      <c r="A93" s="6">
        <v>92</v>
      </c>
      <c r="B93" s="6" t="s">
        <v>1429</v>
      </c>
      <c r="C93" s="6" t="s">
        <v>1150</v>
      </c>
      <c r="D93" s="6">
        <v>439</v>
      </c>
      <c r="E93" s="6">
        <v>197</v>
      </c>
      <c r="F93" s="6">
        <v>242</v>
      </c>
      <c r="G93" s="6">
        <v>0.44874715261958997</v>
      </c>
    </row>
    <row r="94" spans="1:7" x14ac:dyDescent="0.25">
      <c r="A94" s="6">
        <v>93</v>
      </c>
      <c r="B94" s="6" t="s">
        <v>2098</v>
      </c>
      <c r="C94" s="6" t="s">
        <v>1150</v>
      </c>
      <c r="D94" s="6">
        <v>345</v>
      </c>
      <c r="E94" s="6">
        <v>116</v>
      </c>
      <c r="F94" s="6">
        <v>229</v>
      </c>
      <c r="G94" s="6">
        <v>0.336231884057971</v>
      </c>
    </row>
    <row r="95" spans="1:7" x14ac:dyDescent="0.25">
      <c r="A95" s="6">
        <v>94</v>
      </c>
      <c r="B95" s="6" t="s">
        <v>1956</v>
      </c>
      <c r="C95" s="6" t="s">
        <v>2546</v>
      </c>
      <c r="D95" s="6">
        <v>194</v>
      </c>
      <c r="E95" s="6">
        <v>60</v>
      </c>
      <c r="F95" s="6">
        <v>134</v>
      </c>
      <c r="G95" s="6">
        <v>0.30927835051546398</v>
      </c>
    </row>
    <row r="96" spans="1:7" x14ac:dyDescent="0.25">
      <c r="A96" s="6">
        <v>95</v>
      </c>
      <c r="B96" s="6" t="s">
        <v>1760</v>
      </c>
      <c r="C96" s="6" t="s">
        <v>1150</v>
      </c>
      <c r="D96" s="6">
        <v>438</v>
      </c>
      <c r="E96" s="6">
        <v>196</v>
      </c>
      <c r="F96" s="6">
        <v>242</v>
      </c>
      <c r="G96" s="6">
        <v>0.44748858447488599</v>
      </c>
    </row>
    <row r="97" spans="1:7" x14ac:dyDescent="0.25">
      <c r="A97" s="6">
        <v>96</v>
      </c>
      <c r="B97" s="6" t="s">
        <v>1462</v>
      </c>
      <c r="C97" s="6" t="s">
        <v>1150</v>
      </c>
      <c r="D97" s="6">
        <v>296</v>
      </c>
      <c r="E97" s="6">
        <v>114</v>
      </c>
      <c r="F97" s="6">
        <v>182</v>
      </c>
      <c r="G97" s="6">
        <v>0.38513513513513498</v>
      </c>
    </row>
    <row r="98" spans="1:7" x14ac:dyDescent="0.25">
      <c r="A98" s="6">
        <v>97</v>
      </c>
      <c r="B98" s="6" t="s">
        <v>1808</v>
      </c>
      <c r="C98" s="6" t="s">
        <v>1150</v>
      </c>
      <c r="D98" s="6">
        <v>270</v>
      </c>
      <c r="E98" s="6">
        <v>118</v>
      </c>
      <c r="F98" s="6">
        <v>152</v>
      </c>
      <c r="G98" s="6">
        <v>0.437037037037037</v>
      </c>
    </row>
    <row r="99" spans="1:7" x14ac:dyDescent="0.25">
      <c r="A99" s="6">
        <v>98</v>
      </c>
      <c r="B99" s="6" t="s">
        <v>2406</v>
      </c>
      <c r="C99" s="6" t="s">
        <v>2600</v>
      </c>
      <c r="D99" s="6">
        <v>88</v>
      </c>
      <c r="E99" s="6">
        <v>30</v>
      </c>
      <c r="F99" s="6">
        <v>58</v>
      </c>
      <c r="G99" s="6">
        <v>0.34090909090909099</v>
      </c>
    </row>
    <row r="100" spans="1:7" x14ac:dyDescent="0.25">
      <c r="A100" s="6">
        <v>99</v>
      </c>
      <c r="B100" s="6" t="s">
        <v>1599</v>
      </c>
      <c r="C100" s="6" t="s">
        <v>2595</v>
      </c>
      <c r="D100" s="6">
        <v>160</v>
      </c>
      <c r="E100" s="6">
        <v>58</v>
      </c>
      <c r="F100" s="6">
        <v>102</v>
      </c>
      <c r="G100" s="6">
        <v>0.36249999999999999</v>
      </c>
    </row>
    <row r="101" spans="1:7" x14ac:dyDescent="0.25">
      <c r="A101" s="6">
        <v>100</v>
      </c>
      <c r="B101" s="6" t="s">
        <v>1263</v>
      </c>
      <c r="C101" s="6" t="s">
        <v>1150</v>
      </c>
      <c r="D101" s="6">
        <v>455</v>
      </c>
      <c r="E101" s="6">
        <v>171</v>
      </c>
      <c r="F101" s="6">
        <v>284</v>
      </c>
      <c r="G101" s="6">
        <v>0.37582417582417599</v>
      </c>
    </row>
    <row r="102" spans="1:7" x14ac:dyDescent="0.25">
      <c r="A102" s="6">
        <v>101</v>
      </c>
      <c r="B102" s="6" t="s">
        <v>1821</v>
      </c>
      <c r="C102" s="6" t="s">
        <v>1150</v>
      </c>
      <c r="D102" s="6">
        <v>329</v>
      </c>
      <c r="E102" s="6">
        <v>112</v>
      </c>
      <c r="F102" s="6">
        <v>217</v>
      </c>
      <c r="G102" s="6">
        <v>0.340425531914894</v>
      </c>
    </row>
    <row r="103" spans="1:7" x14ac:dyDescent="0.25">
      <c r="A103" s="6">
        <v>102</v>
      </c>
      <c r="B103" s="6" t="s">
        <v>1824</v>
      </c>
      <c r="C103" s="6" t="s">
        <v>1150</v>
      </c>
      <c r="D103" s="6">
        <v>765</v>
      </c>
      <c r="E103" s="6">
        <v>435</v>
      </c>
      <c r="F103" s="6">
        <v>330</v>
      </c>
      <c r="G103" s="6">
        <v>0.56862745098039202</v>
      </c>
    </row>
    <row r="104" spans="1:7" x14ac:dyDescent="0.25">
      <c r="A104" s="6">
        <v>103</v>
      </c>
      <c r="B104" s="6" t="s">
        <v>2505</v>
      </c>
      <c r="C104" s="6" t="s">
        <v>1150</v>
      </c>
      <c r="D104" s="6">
        <v>301</v>
      </c>
      <c r="E104" s="6">
        <v>139</v>
      </c>
      <c r="F104" s="6">
        <v>162</v>
      </c>
      <c r="G104" s="6">
        <v>0.46179401993355501</v>
      </c>
    </row>
    <row r="105" spans="1:7" x14ac:dyDescent="0.25">
      <c r="A105" s="6">
        <v>104</v>
      </c>
      <c r="B105" s="6" t="s">
        <v>1835</v>
      </c>
      <c r="C105" s="6" t="s">
        <v>1150</v>
      </c>
      <c r="D105" s="6">
        <v>268</v>
      </c>
      <c r="E105" s="6">
        <v>90</v>
      </c>
      <c r="F105" s="6">
        <v>178</v>
      </c>
      <c r="G105" s="6">
        <v>0.33582089552238797</v>
      </c>
    </row>
    <row r="106" spans="1:7" x14ac:dyDescent="0.25">
      <c r="A106" s="6">
        <v>105</v>
      </c>
      <c r="B106" s="6" t="s">
        <v>1500</v>
      </c>
      <c r="C106" s="6" t="s">
        <v>2552</v>
      </c>
      <c r="D106" s="6">
        <v>69</v>
      </c>
      <c r="E106" s="6">
        <v>16</v>
      </c>
      <c r="F106" s="6">
        <v>53</v>
      </c>
      <c r="G106" s="6">
        <v>0.231884057971014</v>
      </c>
    </row>
    <row r="107" spans="1:7" x14ac:dyDescent="0.25">
      <c r="A107" s="6">
        <v>106</v>
      </c>
      <c r="B107" s="6" t="s">
        <v>2138</v>
      </c>
      <c r="C107" s="6" t="s">
        <v>2560</v>
      </c>
      <c r="D107" s="6">
        <v>235</v>
      </c>
      <c r="E107" s="6">
        <v>114</v>
      </c>
      <c r="F107" s="6">
        <v>121</v>
      </c>
      <c r="G107" s="6">
        <v>0.48510638297872299</v>
      </c>
    </row>
    <row r="108" spans="1:7" x14ac:dyDescent="0.25">
      <c r="A108" s="6">
        <v>107</v>
      </c>
      <c r="B108" s="6" t="s">
        <v>1394</v>
      </c>
      <c r="C108" s="6" t="s">
        <v>1150</v>
      </c>
      <c r="D108" s="6">
        <v>315</v>
      </c>
      <c r="E108" s="6">
        <v>212</v>
      </c>
      <c r="F108" s="6">
        <v>103</v>
      </c>
      <c r="G108" s="6">
        <v>0.67301587301587296</v>
      </c>
    </row>
    <row r="109" spans="1:7" x14ac:dyDescent="0.25">
      <c r="A109" s="6">
        <v>108</v>
      </c>
      <c r="B109" s="6" t="s">
        <v>2417</v>
      </c>
      <c r="C109" s="6" t="s">
        <v>1150</v>
      </c>
      <c r="D109" s="6">
        <v>343</v>
      </c>
      <c r="E109" s="6">
        <v>149</v>
      </c>
      <c r="F109" s="6">
        <v>194</v>
      </c>
      <c r="G109" s="6">
        <v>0.43440233236151599</v>
      </c>
    </row>
    <row r="110" spans="1:7" x14ac:dyDescent="0.25">
      <c r="A110" s="6">
        <v>109</v>
      </c>
      <c r="B110" s="6" t="s">
        <v>2163</v>
      </c>
      <c r="C110" s="6" t="s">
        <v>2593</v>
      </c>
      <c r="D110" s="6">
        <v>105</v>
      </c>
      <c r="E110" s="6">
        <v>44</v>
      </c>
      <c r="F110" s="6">
        <v>61</v>
      </c>
      <c r="G110" s="6">
        <v>0.419047619047619</v>
      </c>
    </row>
    <row r="111" spans="1:7" x14ac:dyDescent="0.25">
      <c r="A111" s="6">
        <v>110</v>
      </c>
      <c r="B111" s="6" t="s">
        <v>1901</v>
      </c>
      <c r="C111" s="6" t="s">
        <v>2656</v>
      </c>
      <c r="D111" s="6">
        <v>251</v>
      </c>
      <c r="E111" s="6">
        <v>115</v>
      </c>
      <c r="F111" s="6">
        <v>136</v>
      </c>
      <c r="G111" s="6">
        <v>0.45816733067729098</v>
      </c>
    </row>
    <row r="112" spans="1:7" x14ac:dyDescent="0.25">
      <c r="A112" s="6">
        <v>111</v>
      </c>
      <c r="B112" s="6" t="s">
        <v>1433</v>
      </c>
      <c r="C112" s="6" t="s">
        <v>1150</v>
      </c>
      <c r="D112" s="6">
        <v>352</v>
      </c>
      <c r="E112" s="6">
        <v>145</v>
      </c>
      <c r="F112" s="6">
        <v>207</v>
      </c>
      <c r="G112" s="6">
        <v>0.41193181818181801</v>
      </c>
    </row>
    <row r="113" spans="1:7" x14ac:dyDescent="0.25">
      <c r="A113" s="6">
        <v>112</v>
      </c>
      <c r="B113" s="6" t="s">
        <v>1448</v>
      </c>
      <c r="C113" s="6" t="s">
        <v>2584</v>
      </c>
      <c r="D113" s="6">
        <v>170</v>
      </c>
      <c r="E113" s="6">
        <v>66</v>
      </c>
      <c r="F113" s="6">
        <v>104</v>
      </c>
      <c r="G113" s="6">
        <v>0.38823529411764701</v>
      </c>
    </row>
    <row r="114" spans="1:7" x14ac:dyDescent="0.25">
      <c r="A114" s="6">
        <v>113</v>
      </c>
      <c r="B114" s="6" t="s">
        <v>1448</v>
      </c>
      <c r="C114" s="6" t="s">
        <v>2584</v>
      </c>
      <c r="D114" s="6">
        <v>170</v>
      </c>
      <c r="E114" s="6">
        <v>66</v>
      </c>
      <c r="F114" s="6">
        <v>104</v>
      </c>
      <c r="G114" s="6">
        <v>0.38823529411764701</v>
      </c>
    </row>
    <row r="115" spans="1:7" x14ac:dyDescent="0.25">
      <c r="A115" s="6">
        <v>114</v>
      </c>
      <c r="B115" s="6" t="s">
        <v>1654</v>
      </c>
      <c r="C115" s="6" t="s">
        <v>2583</v>
      </c>
      <c r="D115" s="6">
        <v>178</v>
      </c>
      <c r="E115" s="6">
        <v>75</v>
      </c>
      <c r="F115" s="6">
        <v>103</v>
      </c>
      <c r="G115" s="6">
        <v>0.42134831460674199</v>
      </c>
    </row>
    <row r="116" spans="1:7" x14ac:dyDescent="0.25">
      <c r="A116" s="6">
        <v>115</v>
      </c>
      <c r="B116" s="6" t="s">
        <v>1348</v>
      </c>
      <c r="C116" s="6" t="s">
        <v>2547</v>
      </c>
      <c r="D116" s="6">
        <v>254</v>
      </c>
      <c r="E116" s="6">
        <v>111</v>
      </c>
      <c r="F116" s="6">
        <v>143</v>
      </c>
      <c r="G116" s="6">
        <v>0.43700787401574798</v>
      </c>
    </row>
    <row r="117" spans="1:7" x14ac:dyDescent="0.25">
      <c r="A117" s="6">
        <v>116</v>
      </c>
      <c r="B117" s="6" t="s">
        <v>1736</v>
      </c>
      <c r="C117" s="6" t="s">
        <v>1150</v>
      </c>
      <c r="D117" s="6">
        <v>387</v>
      </c>
      <c r="E117" s="6">
        <v>111</v>
      </c>
      <c r="F117" s="6">
        <v>276</v>
      </c>
      <c r="G117" s="6">
        <v>0.28682170542635699</v>
      </c>
    </row>
    <row r="118" spans="1:7" x14ac:dyDescent="0.25">
      <c r="A118" s="6">
        <v>117</v>
      </c>
      <c r="B118" s="6" t="s">
        <v>2477</v>
      </c>
      <c r="C118" s="6" t="s">
        <v>2563</v>
      </c>
      <c r="D118" s="6">
        <v>198</v>
      </c>
      <c r="E118" s="6">
        <v>70</v>
      </c>
      <c r="F118" s="6">
        <v>128</v>
      </c>
      <c r="G118" s="6">
        <v>0.35353535353535398</v>
      </c>
    </row>
    <row r="119" spans="1:7" x14ac:dyDescent="0.25">
      <c r="A119" s="6">
        <v>118</v>
      </c>
      <c r="B119" s="6" t="s">
        <v>2155</v>
      </c>
      <c r="C119" s="6" t="s">
        <v>1150</v>
      </c>
      <c r="D119" s="6">
        <v>309</v>
      </c>
      <c r="E119" s="6">
        <v>122</v>
      </c>
      <c r="F119" s="6">
        <v>187</v>
      </c>
      <c r="G119" s="6">
        <v>0.39482200647249199</v>
      </c>
    </row>
    <row r="120" spans="1:7" x14ac:dyDescent="0.25">
      <c r="A120" s="6">
        <v>119</v>
      </c>
      <c r="B120" s="6" t="s">
        <v>2437</v>
      </c>
      <c r="C120" s="6" t="s">
        <v>2657</v>
      </c>
      <c r="D120" s="6">
        <v>204</v>
      </c>
      <c r="E120" s="6">
        <v>55</v>
      </c>
      <c r="F120" s="6">
        <v>149</v>
      </c>
      <c r="G120" s="6">
        <v>0.269607843137255</v>
      </c>
    </row>
    <row r="121" spans="1:7" x14ac:dyDescent="0.25">
      <c r="A121" s="6">
        <v>120</v>
      </c>
      <c r="B121" s="6" t="s">
        <v>1747</v>
      </c>
      <c r="C121" s="6" t="s">
        <v>2609</v>
      </c>
      <c r="D121" s="6">
        <v>186</v>
      </c>
      <c r="E121" s="6">
        <v>87</v>
      </c>
      <c r="F121" s="6">
        <v>99</v>
      </c>
      <c r="G121" s="6">
        <v>0.467741935483871</v>
      </c>
    </row>
    <row r="122" spans="1:7" x14ac:dyDescent="0.25">
      <c r="A122" s="6">
        <v>121</v>
      </c>
      <c r="B122" s="6" t="s">
        <v>1351</v>
      </c>
      <c r="C122" s="6" t="s">
        <v>1150</v>
      </c>
      <c r="D122" s="6">
        <v>263</v>
      </c>
      <c r="E122" s="6">
        <v>98</v>
      </c>
      <c r="F122" s="6">
        <v>165</v>
      </c>
      <c r="G122" s="6">
        <v>0.37262357414448699</v>
      </c>
    </row>
    <row r="123" spans="1:7" x14ac:dyDescent="0.25">
      <c r="A123" s="6">
        <v>122</v>
      </c>
      <c r="B123" s="6" t="s">
        <v>1369</v>
      </c>
      <c r="C123" s="6" t="s">
        <v>2557</v>
      </c>
      <c r="D123" s="6">
        <v>137</v>
      </c>
      <c r="E123" s="6">
        <v>48</v>
      </c>
      <c r="F123" s="6">
        <v>89</v>
      </c>
      <c r="G123" s="6">
        <v>0.35036496350364998</v>
      </c>
    </row>
    <row r="124" spans="1:7" x14ac:dyDescent="0.25">
      <c r="A124" s="6">
        <v>123</v>
      </c>
      <c r="B124" s="6" t="s">
        <v>1273</v>
      </c>
      <c r="C124" s="6" t="s">
        <v>2658</v>
      </c>
      <c r="D124" s="6">
        <v>237</v>
      </c>
      <c r="E124" s="6">
        <v>103</v>
      </c>
      <c r="F124" s="6">
        <v>134</v>
      </c>
      <c r="G124" s="6">
        <v>0.43459915611814298</v>
      </c>
    </row>
    <row r="125" spans="1:7" x14ac:dyDescent="0.25">
      <c r="A125" s="6">
        <v>124</v>
      </c>
      <c r="B125" s="6" t="s">
        <v>2503</v>
      </c>
      <c r="C125" s="6" t="s">
        <v>1150</v>
      </c>
      <c r="D125" s="6">
        <v>821</v>
      </c>
      <c r="E125" s="6">
        <v>328</v>
      </c>
      <c r="F125" s="6">
        <v>493</v>
      </c>
      <c r="G125" s="6">
        <v>0.39951278928136402</v>
      </c>
    </row>
    <row r="126" spans="1:7" x14ac:dyDescent="0.25">
      <c r="A126" s="6">
        <v>125</v>
      </c>
      <c r="B126" s="6" t="s">
        <v>2282</v>
      </c>
      <c r="C126" s="6" t="s">
        <v>1150</v>
      </c>
      <c r="D126" s="6">
        <v>264</v>
      </c>
      <c r="E126" s="6">
        <v>70</v>
      </c>
      <c r="F126" s="6">
        <v>194</v>
      </c>
      <c r="G126" s="6">
        <v>0.26515151515151503</v>
      </c>
    </row>
    <row r="127" spans="1:7" x14ac:dyDescent="0.25">
      <c r="A127" s="6">
        <v>126</v>
      </c>
      <c r="B127" s="6" t="s">
        <v>1392</v>
      </c>
      <c r="C127" s="6" t="s">
        <v>1150</v>
      </c>
      <c r="D127" s="6">
        <v>350</v>
      </c>
      <c r="E127" s="6">
        <v>202</v>
      </c>
      <c r="F127" s="6">
        <v>148</v>
      </c>
      <c r="G127" s="6">
        <v>0.57714285714285696</v>
      </c>
    </row>
    <row r="128" spans="1:7" x14ac:dyDescent="0.25">
      <c r="A128" s="6">
        <v>127</v>
      </c>
      <c r="B128" s="6" t="s">
        <v>1642</v>
      </c>
      <c r="C128" s="6" t="s">
        <v>2569</v>
      </c>
      <c r="D128" s="6">
        <v>165</v>
      </c>
      <c r="E128" s="6">
        <v>75</v>
      </c>
      <c r="F128" s="6">
        <v>90</v>
      </c>
      <c r="G128" s="6">
        <v>0.45454545454545497</v>
      </c>
    </row>
    <row r="129" spans="1:7" x14ac:dyDescent="0.25">
      <c r="A129" s="6">
        <v>128</v>
      </c>
      <c r="B129" s="6" t="s">
        <v>1866</v>
      </c>
      <c r="C129" s="6" t="s">
        <v>2559</v>
      </c>
      <c r="D129" s="6">
        <v>192</v>
      </c>
      <c r="E129" s="6">
        <v>84</v>
      </c>
      <c r="F129" s="6">
        <v>108</v>
      </c>
      <c r="G129" s="6">
        <v>0.4375</v>
      </c>
    </row>
    <row r="130" spans="1:7" x14ac:dyDescent="0.25">
      <c r="A130" s="6">
        <v>129</v>
      </c>
      <c r="B130" s="6" t="s">
        <v>2302</v>
      </c>
      <c r="C130" s="6" t="s">
        <v>2552</v>
      </c>
      <c r="D130" s="6">
        <v>69</v>
      </c>
      <c r="E130" s="6">
        <v>15</v>
      </c>
      <c r="F130" s="6">
        <v>54</v>
      </c>
      <c r="G130" s="6">
        <v>0.217391304347826</v>
      </c>
    </row>
    <row r="131" spans="1:7" x14ac:dyDescent="0.25">
      <c r="A131" s="6">
        <v>130</v>
      </c>
      <c r="B131" s="6" t="s">
        <v>2018</v>
      </c>
      <c r="C131" s="6" t="s">
        <v>2659</v>
      </c>
      <c r="D131" s="6">
        <v>143</v>
      </c>
      <c r="E131" s="6">
        <v>60</v>
      </c>
      <c r="F131" s="6">
        <v>83</v>
      </c>
      <c r="G131" s="6">
        <v>0.41958041958042003</v>
      </c>
    </row>
    <row r="132" spans="1:7" x14ac:dyDescent="0.25">
      <c r="A132" s="6">
        <v>131</v>
      </c>
      <c r="B132" s="6" t="s">
        <v>1277</v>
      </c>
      <c r="C132" s="6" t="s">
        <v>1150</v>
      </c>
      <c r="D132" s="6">
        <v>516</v>
      </c>
      <c r="E132" s="6">
        <v>200</v>
      </c>
      <c r="F132" s="6">
        <v>316</v>
      </c>
      <c r="G132" s="6">
        <v>0.387596899224806</v>
      </c>
    </row>
    <row r="133" spans="1:7" x14ac:dyDescent="0.25">
      <c r="A133" s="6">
        <v>132</v>
      </c>
      <c r="B133" s="6" t="s">
        <v>2091</v>
      </c>
      <c r="C133" s="6" t="s">
        <v>1150</v>
      </c>
      <c r="D133" s="6">
        <v>494</v>
      </c>
      <c r="E133" s="6">
        <v>247</v>
      </c>
      <c r="F133" s="6">
        <v>247</v>
      </c>
      <c r="G133" s="6">
        <v>0.5</v>
      </c>
    </row>
    <row r="134" spans="1:7" x14ac:dyDescent="0.25">
      <c r="A134" s="6">
        <v>133</v>
      </c>
      <c r="B134" s="6" t="s">
        <v>1995</v>
      </c>
      <c r="C134" s="6" t="s">
        <v>1150</v>
      </c>
      <c r="D134" s="6">
        <v>308</v>
      </c>
      <c r="E134" s="6">
        <v>116</v>
      </c>
      <c r="F134" s="6">
        <v>192</v>
      </c>
      <c r="G134" s="6">
        <v>0.37662337662337703</v>
      </c>
    </row>
    <row r="135" spans="1:7" x14ac:dyDescent="0.25">
      <c r="A135" s="6">
        <v>134</v>
      </c>
      <c r="B135" s="6" t="s">
        <v>1353</v>
      </c>
      <c r="C135" s="6" t="s">
        <v>1150</v>
      </c>
      <c r="D135" s="6">
        <v>300</v>
      </c>
      <c r="E135" s="6">
        <v>144</v>
      </c>
      <c r="F135" s="6">
        <v>156</v>
      </c>
      <c r="G135" s="6">
        <v>0.48</v>
      </c>
    </row>
    <row r="136" spans="1:7" x14ac:dyDescent="0.25">
      <c r="A136" s="6">
        <v>135</v>
      </c>
      <c r="B136" s="6" t="s">
        <v>2008</v>
      </c>
      <c r="C136" s="6" t="s">
        <v>1150</v>
      </c>
      <c r="D136" s="6">
        <v>562</v>
      </c>
      <c r="E136" s="6">
        <v>260</v>
      </c>
      <c r="F136" s="6">
        <v>302</v>
      </c>
      <c r="G136" s="6">
        <v>0.46263345195729499</v>
      </c>
    </row>
    <row r="137" spans="1:7" x14ac:dyDescent="0.25">
      <c r="A137" s="6">
        <v>136</v>
      </c>
      <c r="B137" s="6" t="s">
        <v>2039</v>
      </c>
      <c r="C137" s="6" t="s">
        <v>2657</v>
      </c>
      <c r="D137" s="6">
        <v>204</v>
      </c>
      <c r="E137" s="6">
        <v>51</v>
      </c>
      <c r="F137" s="6">
        <v>153</v>
      </c>
      <c r="G137" s="6">
        <v>0.25</v>
      </c>
    </row>
    <row r="138" spans="1:7" x14ac:dyDescent="0.25">
      <c r="A138" s="6">
        <v>137</v>
      </c>
      <c r="B138" s="6" t="s">
        <v>1617</v>
      </c>
      <c r="C138" s="6" t="s">
        <v>1150</v>
      </c>
      <c r="D138" s="6">
        <v>315</v>
      </c>
      <c r="E138" s="6">
        <v>178</v>
      </c>
      <c r="F138" s="6">
        <v>137</v>
      </c>
      <c r="G138" s="6">
        <v>0.56507936507936496</v>
      </c>
    </row>
    <row r="139" spans="1:7" x14ac:dyDescent="0.25">
      <c r="A139" s="6">
        <v>138</v>
      </c>
      <c r="B139" s="6" t="s">
        <v>1387</v>
      </c>
      <c r="C139" s="6" t="s">
        <v>1150</v>
      </c>
      <c r="D139" s="6">
        <v>417</v>
      </c>
      <c r="E139" s="6">
        <v>172</v>
      </c>
      <c r="F139" s="6">
        <v>245</v>
      </c>
      <c r="G139" s="6">
        <v>0.412470023980815</v>
      </c>
    </row>
    <row r="140" spans="1:7" x14ac:dyDescent="0.25">
      <c r="A140" s="6">
        <v>139</v>
      </c>
      <c r="B140" s="6" t="s">
        <v>1592</v>
      </c>
      <c r="C140" s="6" t="s">
        <v>2554</v>
      </c>
      <c r="D140" s="6">
        <v>141</v>
      </c>
      <c r="E140" s="6">
        <v>41</v>
      </c>
      <c r="F140" s="6">
        <v>100</v>
      </c>
      <c r="G140" s="6">
        <v>0.290780141843972</v>
      </c>
    </row>
    <row r="141" spans="1:7" x14ac:dyDescent="0.25">
      <c r="A141" s="6">
        <v>140</v>
      </c>
      <c r="B141" s="6" t="s">
        <v>1915</v>
      </c>
      <c r="C141" s="6" t="s">
        <v>1150</v>
      </c>
      <c r="D141" s="6">
        <v>327</v>
      </c>
      <c r="E141" s="6">
        <v>118</v>
      </c>
      <c r="F141" s="6">
        <v>209</v>
      </c>
      <c r="G141" s="6">
        <v>0.36085626911315</v>
      </c>
    </row>
    <row r="142" spans="1:7" x14ac:dyDescent="0.25">
      <c r="A142" s="6">
        <v>141</v>
      </c>
      <c r="B142" s="6" t="s">
        <v>1309</v>
      </c>
      <c r="C142" s="6" t="s">
        <v>1150</v>
      </c>
      <c r="D142" s="6">
        <v>303</v>
      </c>
      <c r="E142" s="6">
        <v>115</v>
      </c>
      <c r="F142" s="6">
        <v>188</v>
      </c>
      <c r="G142" s="6">
        <v>0.37953795379538002</v>
      </c>
    </row>
    <row r="143" spans="1:7" x14ac:dyDescent="0.25">
      <c r="A143" s="6">
        <v>142</v>
      </c>
      <c r="B143" s="6" t="s">
        <v>1750</v>
      </c>
      <c r="C143" s="6" t="s">
        <v>2660</v>
      </c>
      <c r="D143" s="6">
        <v>248</v>
      </c>
      <c r="E143" s="6">
        <v>144</v>
      </c>
      <c r="F143" s="6">
        <v>104</v>
      </c>
      <c r="G143" s="6">
        <v>0.58064516129032295</v>
      </c>
    </row>
    <row r="144" spans="1:7" x14ac:dyDescent="0.25">
      <c r="A144" s="6">
        <v>143</v>
      </c>
      <c r="B144" s="6" t="s">
        <v>2047</v>
      </c>
      <c r="C144" s="6" t="s">
        <v>1150</v>
      </c>
      <c r="D144" s="6">
        <v>407</v>
      </c>
      <c r="E144" s="6">
        <v>157</v>
      </c>
      <c r="F144" s="6">
        <v>250</v>
      </c>
      <c r="G144" s="6">
        <v>0.385749385749386</v>
      </c>
    </row>
    <row r="145" spans="1:7" x14ac:dyDescent="0.25">
      <c r="A145" s="6">
        <v>144</v>
      </c>
      <c r="B145" s="6" t="s">
        <v>2183</v>
      </c>
      <c r="C145" s="6" t="s">
        <v>1150</v>
      </c>
      <c r="D145" s="6">
        <v>421</v>
      </c>
      <c r="E145" s="6">
        <v>143</v>
      </c>
      <c r="F145" s="6">
        <v>278</v>
      </c>
      <c r="G145" s="6">
        <v>0.339667458432304</v>
      </c>
    </row>
    <row r="146" spans="1:7" x14ac:dyDescent="0.25">
      <c r="A146" s="6">
        <v>145</v>
      </c>
      <c r="B146" s="6" t="s">
        <v>1727</v>
      </c>
      <c r="C146" s="6" t="s">
        <v>2661</v>
      </c>
      <c r="D146" s="6">
        <v>163</v>
      </c>
      <c r="E146" s="6">
        <v>83</v>
      </c>
      <c r="F146" s="6">
        <v>80</v>
      </c>
      <c r="G146" s="6">
        <v>0.50920245398773001</v>
      </c>
    </row>
    <row r="147" spans="1:7" x14ac:dyDescent="0.25">
      <c r="A147" s="6">
        <v>146</v>
      </c>
      <c r="B147" s="6" t="s">
        <v>1729</v>
      </c>
      <c r="C147" s="6" t="s">
        <v>2572</v>
      </c>
      <c r="D147" s="6">
        <v>119</v>
      </c>
      <c r="E147" s="6">
        <v>40</v>
      </c>
      <c r="F147" s="6">
        <v>79</v>
      </c>
      <c r="G147" s="6">
        <v>0.33613445378151302</v>
      </c>
    </row>
    <row r="148" spans="1:7" x14ac:dyDescent="0.25">
      <c r="A148" s="6">
        <v>147</v>
      </c>
      <c r="B148" s="6" t="s">
        <v>1293</v>
      </c>
      <c r="C148" s="6" t="s">
        <v>2572</v>
      </c>
      <c r="D148" s="6">
        <v>119</v>
      </c>
      <c r="E148" s="6">
        <v>52</v>
      </c>
      <c r="F148" s="6">
        <v>67</v>
      </c>
      <c r="G148" s="6">
        <v>0.436974789915966</v>
      </c>
    </row>
    <row r="149" spans="1:7" x14ac:dyDescent="0.25">
      <c r="A149" s="6">
        <v>148</v>
      </c>
      <c r="B149" s="6" t="s">
        <v>1889</v>
      </c>
      <c r="C149" s="6" t="s">
        <v>2550</v>
      </c>
      <c r="D149" s="6">
        <v>207</v>
      </c>
      <c r="E149" s="6">
        <v>84</v>
      </c>
      <c r="F149" s="6">
        <v>123</v>
      </c>
      <c r="G149" s="6">
        <v>0.405797101449275</v>
      </c>
    </row>
    <row r="150" spans="1:7" x14ac:dyDescent="0.25">
      <c r="A150" s="6">
        <v>149</v>
      </c>
      <c r="B150" s="6" t="s">
        <v>2414</v>
      </c>
      <c r="C150" s="6" t="s">
        <v>1150</v>
      </c>
      <c r="D150" s="6">
        <v>315</v>
      </c>
      <c r="E150" s="6">
        <v>187</v>
      </c>
      <c r="F150" s="6">
        <v>128</v>
      </c>
      <c r="G150" s="6">
        <v>0.59365079365079398</v>
      </c>
    </row>
    <row r="151" spans="1:7" x14ac:dyDescent="0.25">
      <c r="A151" s="6">
        <v>150</v>
      </c>
      <c r="B151" s="6" t="s">
        <v>2088</v>
      </c>
      <c r="C151" s="6" t="s">
        <v>2662</v>
      </c>
      <c r="D151" s="6">
        <v>114</v>
      </c>
      <c r="E151" s="6">
        <v>23</v>
      </c>
      <c r="F151" s="6">
        <v>91</v>
      </c>
      <c r="G151" s="6">
        <v>0.20175438596491199</v>
      </c>
    </row>
    <row r="152" spans="1:7" x14ac:dyDescent="0.25">
      <c r="A152" s="6">
        <v>151</v>
      </c>
      <c r="B152" s="6" t="s">
        <v>1362</v>
      </c>
      <c r="C152" s="6" t="s">
        <v>1150</v>
      </c>
      <c r="D152" s="6">
        <v>335</v>
      </c>
      <c r="E152" s="6">
        <v>126</v>
      </c>
      <c r="F152" s="6">
        <v>209</v>
      </c>
      <c r="G152" s="6">
        <v>0.37611940298507501</v>
      </c>
    </row>
    <row r="153" spans="1:7" x14ac:dyDescent="0.25">
      <c r="A153" s="6">
        <v>152</v>
      </c>
      <c r="B153" s="6" t="s">
        <v>2384</v>
      </c>
      <c r="C153" s="6" t="s">
        <v>1150</v>
      </c>
      <c r="D153" s="6">
        <v>878</v>
      </c>
      <c r="E153" s="6">
        <v>371</v>
      </c>
      <c r="F153" s="6">
        <v>507</v>
      </c>
      <c r="G153" s="6">
        <v>0.42255125284737999</v>
      </c>
    </row>
    <row r="154" spans="1:7" x14ac:dyDescent="0.25">
      <c r="A154" s="6">
        <v>153</v>
      </c>
      <c r="B154" s="6" t="s">
        <v>2032</v>
      </c>
      <c r="C154" s="6" t="s">
        <v>2557</v>
      </c>
      <c r="D154" s="6">
        <v>137</v>
      </c>
      <c r="E154" s="6">
        <v>51</v>
      </c>
      <c r="F154" s="6">
        <v>86</v>
      </c>
      <c r="G154" s="6">
        <v>0.372262773722628</v>
      </c>
    </row>
    <row r="155" spans="1:7" x14ac:dyDescent="0.25">
      <c r="A155" s="6">
        <v>154</v>
      </c>
      <c r="B155" s="6" t="s">
        <v>1583</v>
      </c>
      <c r="C155" s="6" t="s">
        <v>2618</v>
      </c>
      <c r="D155" s="6">
        <v>188</v>
      </c>
      <c r="E155" s="6">
        <v>67</v>
      </c>
      <c r="F155" s="6">
        <v>121</v>
      </c>
      <c r="G155" s="6">
        <v>0.35638297872340402</v>
      </c>
    </row>
    <row r="156" spans="1:7" x14ac:dyDescent="0.25">
      <c r="A156" s="6">
        <v>155</v>
      </c>
      <c r="B156" s="6" t="s">
        <v>2340</v>
      </c>
      <c r="C156" s="6" t="s">
        <v>2568</v>
      </c>
      <c r="D156" s="6">
        <v>158</v>
      </c>
      <c r="E156" s="6">
        <v>65</v>
      </c>
      <c r="F156" s="6">
        <v>93</v>
      </c>
      <c r="G156" s="6">
        <v>0.411392405063291</v>
      </c>
    </row>
    <row r="157" spans="1:7" x14ac:dyDescent="0.25">
      <c r="A157" s="6">
        <v>156</v>
      </c>
      <c r="B157" s="6" t="s">
        <v>1842</v>
      </c>
      <c r="C157" s="6" t="s">
        <v>1150</v>
      </c>
      <c r="D157" s="6">
        <v>618</v>
      </c>
      <c r="E157" s="6">
        <v>214</v>
      </c>
      <c r="F157" s="6">
        <v>404</v>
      </c>
      <c r="G157" s="6">
        <v>0.346278317152104</v>
      </c>
    </row>
    <row r="158" spans="1:7" x14ac:dyDescent="0.25">
      <c r="A158" s="6">
        <v>157</v>
      </c>
      <c r="B158" s="6" t="s">
        <v>1338</v>
      </c>
      <c r="C158" s="6" t="s">
        <v>1150</v>
      </c>
      <c r="D158" s="6">
        <v>516</v>
      </c>
      <c r="E158" s="6">
        <v>198</v>
      </c>
      <c r="F158" s="6">
        <v>318</v>
      </c>
      <c r="G158" s="6">
        <v>0.38372093023255799</v>
      </c>
    </row>
    <row r="159" spans="1:7" x14ac:dyDescent="0.25">
      <c r="A159" s="6">
        <v>158</v>
      </c>
      <c r="B159" s="6" t="s">
        <v>2330</v>
      </c>
      <c r="C159" s="6" t="s">
        <v>1150</v>
      </c>
      <c r="D159" s="6">
        <v>314</v>
      </c>
      <c r="E159" s="6">
        <v>134</v>
      </c>
      <c r="F159" s="6">
        <v>180</v>
      </c>
      <c r="G159" s="6">
        <v>0.42675159235668803</v>
      </c>
    </row>
    <row r="160" spans="1:7" x14ac:dyDescent="0.25">
      <c r="A160" s="6">
        <v>159</v>
      </c>
      <c r="B160" s="6" t="s">
        <v>1324</v>
      </c>
      <c r="C160" s="6" t="s">
        <v>2566</v>
      </c>
      <c r="D160" s="6">
        <v>94</v>
      </c>
      <c r="E160" s="6">
        <v>32</v>
      </c>
      <c r="F160" s="6">
        <v>62</v>
      </c>
      <c r="G160" s="6">
        <v>0.340425531914894</v>
      </c>
    </row>
    <row r="161" spans="1:7" x14ac:dyDescent="0.25">
      <c r="A161" s="6">
        <v>160</v>
      </c>
      <c r="B161" s="6" t="s">
        <v>2412</v>
      </c>
      <c r="C161" s="6" t="s">
        <v>1150</v>
      </c>
      <c r="D161" s="6">
        <v>392</v>
      </c>
      <c r="E161" s="6">
        <v>141</v>
      </c>
      <c r="F161" s="6">
        <v>251</v>
      </c>
      <c r="G161" s="6">
        <v>0.35969387755102</v>
      </c>
    </row>
    <row r="162" spans="1:7" x14ac:dyDescent="0.25">
      <c r="A162" s="6">
        <v>161</v>
      </c>
      <c r="B162" s="6" t="s">
        <v>1464</v>
      </c>
      <c r="C162" s="6" t="s">
        <v>1150</v>
      </c>
      <c r="D162" s="6">
        <v>352</v>
      </c>
      <c r="E162" s="6">
        <v>199</v>
      </c>
      <c r="F162" s="6">
        <v>153</v>
      </c>
      <c r="G162" s="6">
        <v>0.56534090909090895</v>
      </c>
    </row>
    <row r="163" spans="1:7" x14ac:dyDescent="0.25">
      <c r="A163" s="6">
        <v>162</v>
      </c>
      <c r="B163" s="6" t="s">
        <v>1759</v>
      </c>
      <c r="C163" s="6" t="s">
        <v>1150</v>
      </c>
      <c r="D163" s="6">
        <v>400</v>
      </c>
      <c r="E163" s="6">
        <v>148</v>
      </c>
      <c r="F163" s="6">
        <v>252</v>
      </c>
      <c r="G163" s="6">
        <v>0.37</v>
      </c>
    </row>
    <row r="164" spans="1:7" x14ac:dyDescent="0.25">
      <c r="A164" s="6">
        <v>163</v>
      </c>
      <c r="B164" s="6" t="s">
        <v>2189</v>
      </c>
      <c r="C164" s="6" t="s">
        <v>1150</v>
      </c>
      <c r="D164" s="6">
        <v>261</v>
      </c>
      <c r="E164" s="6">
        <v>86</v>
      </c>
      <c r="F164" s="6">
        <v>175</v>
      </c>
      <c r="G164" s="6">
        <v>0.32950191570881199</v>
      </c>
    </row>
    <row r="165" spans="1:7" x14ac:dyDescent="0.25">
      <c r="A165" s="6">
        <v>164</v>
      </c>
      <c r="B165" s="6" t="s">
        <v>2086</v>
      </c>
      <c r="C165" s="6" t="s">
        <v>2616</v>
      </c>
      <c r="D165" s="6">
        <v>220</v>
      </c>
      <c r="E165" s="6">
        <v>91</v>
      </c>
      <c r="F165" s="6">
        <v>129</v>
      </c>
      <c r="G165" s="6">
        <v>0.41363636363636402</v>
      </c>
    </row>
    <row r="166" spans="1:7" x14ac:dyDescent="0.25">
      <c r="A166" s="6">
        <v>165</v>
      </c>
      <c r="B166" s="6" t="s">
        <v>1902</v>
      </c>
      <c r="C166" s="6" t="s">
        <v>2663</v>
      </c>
      <c r="D166" s="6">
        <v>187</v>
      </c>
      <c r="E166" s="6">
        <v>77</v>
      </c>
      <c r="F166" s="6">
        <v>110</v>
      </c>
      <c r="G166" s="6">
        <v>0.41176470588235298</v>
      </c>
    </row>
    <row r="167" spans="1:7" x14ac:dyDescent="0.25">
      <c r="A167" s="6">
        <v>166</v>
      </c>
      <c r="B167" s="6" t="s">
        <v>2062</v>
      </c>
      <c r="C167" s="6" t="s">
        <v>2590</v>
      </c>
      <c r="D167" s="6">
        <v>84</v>
      </c>
      <c r="E167" s="6">
        <v>29</v>
      </c>
      <c r="F167" s="6">
        <v>55</v>
      </c>
      <c r="G167" s="6">
        <v>0.34523809523809501</v>
      </c>
    </row>
    <row r="168" spans="1:7" x14ac:dyDescent="0.25">
      <c r="A168" s="6">
        <v>167</v>
      </c>
      <c r="B168" s="6" t="s">
        <v>2365</v>
      </c>
      <c r="C168" s="6" t="s">
        <v>1150</v>
      </c>
      <c r="D168" s="6">
        <v>296</v>
      </c>
      <c r="E168" s="6">
        <v>105</v>
      </c>
      <c r="F168" s="6">
        <v>191</v>
      </c>
      <c r="G168" s="6">
        <v>0.35472972972972999</v>
      </c>
    </row>
    <row r="169" spans="1:7" x14ac:dyDescent="0.25">
      <c r="A169" s="6">
        <v>168</v>
      </c>
      <c r="B169" s="6" t="s">
        <v>2367</v>
      </c>
      <c r="C169" s="6" t="s">
        <v>2583</v>
      </c>
      <c r="D169" s="6">
        <v>178</v>
      </c>
      <c r="E169" s="6">
        <v>70</v>
      </c>
      <c r="F169" s="6">
        <v>108</v>
      </c>
      <c r="G169" s="6">
        <v>0.39325842696629199</v>
      </c>
    </row>
    <row r="170" spans="1:7" x14ac:dyDescent="0.25">
      <c r="A170" s="6">
        <v>169</v>
      </c>
      <c r="B170" s="6" t="s">
        <v>2156</v>
      </c>
      <c r="C170" s="6" t="s">
        <v>1150</v>
      </c>
      <c r="D170" s="6">
        <v>529</v>
      </c>
      <c r="E170" s="6">
        <v>230</v>
      </c>
      <c r="F170" s="6">
        <v>299</v>
      </c>
      <c r="G170" s="6">
        <v>0.434782608695652</v>
      </c>
    </row>
    <row r="171" spans="1:7" x14ac:dyDescent="0.25">
      <c r="A171" s="6">
        <v>170</v>
      </c>
      <c r="B171" s="6" t="s">
        <v>1363</v>
      </c>
      <c r="C171" s="6" t="s">
        <v>1150</v>
      </c>
      <c r="D171" s="6">
        <v>353</v>
      </c>
      <c r="E171" s="6">
        <v>141</v>
      </c>
      <c r="F171" s="6">
        <v>212</v>
      </c>
      <c r="G171" s="6">
        <v>0.39943342776203999</v>
      </c>
    </row>
    <row r="172" spans="1:7" x14ac:dyDescent="0.25">
      <c r="A172" s="6">
        <v>171</v>
      </c>
      <c r="B172" s="6" t="s">
        <v>1867</v>
      </c>
      <c r="C172" s="6" t="s">
        <v>2548</v>
      </c>
      <c r="D172" s="6">
        <v>177</v>
      </c>
      <c r="E172" s="6">
        <v>86</v>
      </c>
      <c r="F172" s="6">
        <v>91</v>
      </c>
      <c r="G172" s="6">
        <v>0.48587570621468901</v>
      </c>
    </row>
    <row r="173" spans="1:7" x14ac:dyDescent="0.25">
      <c r="A173" s="6">
        <v>172</v>
      </c>
      <c r="B173" s="6" t="s">
        <v>2228</v>
      </c>
      <c r="C173" s="6" t="s">
        <v>2664</v>
      </c>
      <c r="D173" s="6">
        <v>121</v>
      </c>
      <c r="E173" s="6">
        <v>75</v>
      </c>
      <c r="F173" s="6">
        <v>46</v>
      </c>
      <c r="G173" s="6">
        <v>0.61983471074380203</v>
      </c>
    </row>
    <row r="174" spans="1:7" x14ac:dyDescent="0.25">
      <c r="A174" s="6">
        <v>173</v>
      </c>
      <c r="B174" s="6" t="s">
        <v>1754</v>
      </c>
      <c r="C174" s="6" t="s">
        <v>2615</v>
      </c>
      <c r="D174" s="6">
        <v>145</v>
      </c>
      <c r="E174" s="6">
        <v>50</v>
      </c>
      <c r="F174" s="6">
        <v>95</v>
      </c>
      <c r="G174" s="6">
        <v>0.34482758620689702</v>
      </c>
    </row>
    <row r="175" spans="1:7" x14ac:dyDescent="0.25">
      <c r="A175" s="6">
        <v>174</v>
      </c>
      <c r="B175" s="6" t="s">
        <v>1423</v>
      </c>
      <c r="C175" s="6" t="s">
        <v>2544</v>
      </c>
      <c r="D175" s="6">
        <v>136</v>
      </c>
      <c r="E175" s="6">
        <v>51</v>
      </c>
      <c r="F175" s="6">
        <v>85</v>
      </c>
      <c r="G175" s="6">
        <v>0.375</v>
      </c>
    </row>
    <row r="176" spans="1:7" x14ac:dyDescent="0.25">
      <c r="A176" s="6">
        <v>175</v>
      </c>
      <c r="B176" s="6" t="s">
        <v>1772</v>
      </c>
      <c r="C176" s="6" t="s">
        <v>2665</v>
      </c>
      <c r="D176" s="6">
        <v>98</v>
      </c>
      <c r="E176" s="6">
        <v>40</v>
      </c>
      <c r="F176" s="6">
        <v>58</v>
      </c>
      <c r="G176" s="6">
        <v>0.40816326530612201</v>
      </c>
    </row>
    <row r="177" spans="1:7" x14ac:dyDescent="0.25">
      <c r="A177" s="6">
        <v>176</v>
      </c>
      <c r="B177" s="6" t="s">
        <v>1763</v>
      </c>
      <c r="C177" s="6" t="s">
        <v>2584</v>
      </c>
      <c r="D177" s="6">
        <v>170</v>
      </c>
      <c r="E177" s="6">
        <v>71</v>
      </c>
      <c r="F177" s="6">
        <v>99</v>
      </c>
      <c r="G177" s="6">
        <v>0.41764705882352898</v>
      </c>
    </row>
    <row r="178" spans="1:7" x14ac:dyDescent="0.25">
      <c r="A178" s="6">
        <v>177</v>
      </c>
      <c r="B178" s="6" t="s">
        <v>1612</v>
      </c>
      <c r="C178" s="6" t="s">
        <v>1150</v>
      </c>
      <c r="D178" s="6">
        <v>348</v>
      </c>
      <c r="E178" s="6">
        <v>117</v>
      </c>
      <c r="F178" s="6">
        <v>231</v>
      </c>
      <c r="G178" s="6">
        <v>0.33620689655172398</v>
      </c>
    </row>
    <row r="179" spans="1:7" x14ac:dyDescent="0.25">
      <c r="A179" s="6">
        <v>178</v>
      </c>
      <c r="B179" s="6" t="s">
        <v>1423</v>
      </c>
      <c r="C179" s="6" t="s">
        <v>2544</v>
      </c>
      <c r="D179" s="6">
        <v>136</v>
      </c>
      <c r="E179" s="6">
        <v>51</v>
      </c>
      <c r="F179" s="6">
        <v>85</v>
      </c>
      <c r="G179" s="6">
        <v>0.375</v>
      </c>
    </row>
    <row r="180" spans="1:7" x14ac:dyDescent="0.25">
      <c r="A180" s="6">
        <v>179</v>
      </c>
      <c r="B180" s="6" t="s">
        <v>1925</v>
      </c>
      <c r="C180" s="6" t="s">
        <v>2547</v>
      </c>
      <c r="D180" s="6">
        <v>254</v>
      </c>
      <c r="E180" s="6">
        <v>90</v>
      </c>
      <c r="F180" s="6">
        <v>164</v>
      </c>
      <c r="G180" s="6">
        <v>0.35433070866141703</v>
      </c>
    </row>
    <row r="181" spans="1:7" x14ac:dyDescent="0.25">
      <c r="A181" s="6">
        <v>180</v>
      </c>
      <c r="B181" s="6" t="s">
        <v>1313</v>
      </c>
      <c r="C181" s="6" t="s">
        <v>1150</v>
      </c>
      <c r="D181" s="6">
        <v>431</v>
      </c>
      <c r="E181" s="6">
        <v>194</v>
      </c>
      <c r="F181" s="6">
        <v>237</v>
      </c>
      <c r="G181" s="6">
        <v>0.45011600928074202</v>
      </c>
    </row>
    <row r="182" spans="1:7" x14ac:dyDescent="0.25">
      <c r="A182" s="6">
        <v>181</v>
      </c>
      <c r="B182" s="6" t="s">
        <v>1536</v>
      </c>
      <c r="C182" s="6" t="s">
        <v>2565</v>
      </c>
      <c r="D182" s="6">
        <v>101</v>
      </c>
      <c r="E182" s="6">
        <v>32</v>
      </c>
      <c r="F182" s="6">
        <v>69</v>
      </c>
      <c r="G182" s="6">
        <v>0.316831683168317</v>
      </c>
    </row>
    <row r="183" spans="1:7" x14ac:dyDescent="0.25">
      <c r="A183" s="6">
        <v>182</v>
      </c>
      <c r="B183" s="6" t="s">
        <v>2304</v>
      </c>
      <c r="C183" s="6" t="s">
        <v>2666</v>
      </c>
      <c r="D183" s="6">
        <v>238</v>
      </c>
      <c r="E183" s="6">
        <v>97</v>
      </c>
      <c r="F183" s="6">
        <v>141</v>
      </c>
      <c r="G183" s="6">
        <v>0.40756302521008397</v>
      </c>
    </row>
    <row r="184" spans="1:7" x14ac:dyDescent="0.25">
      <c r="A184" s="6">
        <v>183</v>
      </c>
      <c r="B184" s="6" t="s">
        <v>1564</v>
      </c>
      <c r="C184" s="6" t="s">
        <v>1150</v>
      </c>
      <c r="D184" s="6">
        <v>691</v>
      </c>
      <c r="E184" s="6">
        <v>281</v>
      </c>
      <c r="F184" s="6">
        <v>410</v>
      </c>
      <c r="G184" s="6">
        <v>0.40665701881331401</v>
      </c>
    </row>
    <row r="185" spans="1:7" x14ac:dyDescent="0.25">
      <c r="A185" s="6">
        <v>184</v>
      </c>
      <c r="B185" s="6" t="s">
        <v>2315</v>
      </c>
      <c r="C185" s="6" t="s">
        <v>1150</v>
      </c>
      <c r="D185" s="6">
        <v>317</v>
      </c>
      <c r="E185" s="6">
        <v>138</v>
      </c>
      <c r="F185" s="6">
        <v>179</v>
      </c>
      <c r="G185" s="6">
        <v>0.43533123028391202</v>
      </c>
    </row>
    <row r="186" spans="1:7" x14ac:dyDescent="0.25">
      <c r="A186" s="6">
        <v>185</v>
      </c>
      <c r="B186" s="6" t="s">
        <v>1656</v>
      </c>
      <c r="C186" s="6" t="s">
        <v>1150</v>
      </c>
      <c r="D186" s="6">
        <v>517</v>
      </c>
      <c r="E186" s="6">
        <v>206</v>
      </c>
      <c r="F186" s="6">
        <v>311</v>
      </c>
      <c r="G186" s="6">
        <v>0.39845261121856901</v>
      </c>
    </row>
    <row r="187" spans="1:7" x14ac:dyDescent="0.25">
      <c r="A187" s="6">
        <v>186</v>
      </c>
      <c r="B187" s="6" t="s">
        <v>1569</v>
      </c>
      <c r="C187" s="6" t="s">
        <v>2550</v>
      </c>
      <c r="D187" s="6">
        <v>207</v>
      </c>
      <c r="E187" s="6">
        <v>81</v>
      </c>
      <c r="F187" s="6">
        <v>126</v>
      </c>
      <c r="G187" s="6">
        <v>0.39130434782608697</v>
      </c>
    </row>
    <row r="188" spans="1:7" x14ac:dyDescent="0.25">
      <c r="A188" s="6">
        <v>187</v>
      </c>
      <c r="B188" s="6" t="s">
        <v>1870</v>
      </c>
      <c r="C188" s="6" t="s">
        <v>1150</v>
      </c>
      <c r="D188" s="6">
        <v>503</v>
      </c>
      <c r="E188" s="6">
        <v>207</v>
      </c>
      <c r="F188" s="6">
        <v>296</v>
      </c>
      <c r="G188" s="6">
        <v>0.41153081510934397</v>
      </c>
    </row>
    <row r="189" spans="1:7" x14ac:dyDescent="0.25">
      <c r="A189" s="6">
        <v>188</v>
      </c>
      <c r="B189" s="6" t="s">
        <v>1940</v>
      </c>
      <c r="C189" s="6" t="s">
        <v>2604</v>
      </c>
      <c r="D189" s="6">
        <v>184</v>
      </c>
      <c r="E189" s="6">
        <v>77</v>
      </c>
      <c r="F189" s="6">
        <v>107</v>
      </c>
      <c r="G189" s="6">
        <v>0.41847826086956502</v>
      </c>
    </row>
    <row r="190" spans="1:7" x14ac:dyDescent="0.25">
      <c r="A190" s="6">
        <v>189</v>
      </c>
      <c r="B190" s="6" t="s">
        <v>1503</v>
      </c>
      <c r="C190" s="6" t="s">
        <v>1150</v>
      </c>
      <c r="D190" s="6">
        <v>420</v>
      </c>
      <c r="E190" s="6">
        <v>175</v>
      </c>
      <c r="F190" s="6">
        <v>245</v>
      </c>
      <c r="G190" s="6">
        <v>0.41666666666666702</v>
      </c>
    </row>
    <row r="191" spans="1:7" x14ac:dyDescent="0.25">
      <c r="A191" s="6">
        <v>190</v>
      </c>
      <c r="B191" s="6" t="s">
        <v>1714</v>
      </c>
      <c r="C191" s="6" t="s">
        <v>1150</v>
      </c>
      <c r="D191" s="6">
        <v>363</v>
      </c>
      <c r="E191" s="6">
        <v>147</v>
      </c>
      <c r="F191" s="6">
        <v>216</v>
      </c>
      <c r="G191" s="6">
        <v>0.40495867768595001</v>
      </c>
    </row>
    <row r="192" spans="1:7" x14ac:dyDescent="0.25">
      <c r="A192" s="6">
        <v>191</v>
      </c>
      <c r="B192" s="6" t="s">
        <v>1872</v>
      </c>
      <c r="C192" s="6" t="s">
        <v>1150</v>
      </c>
      <c r="D192" s="6">
        <v>569</v>
      </c>
      <c r="E192" s="6">
        <v>156</v>
      </c>
      <c r="F192" s="6">
        <v>413</v>
      </c>
      <c r="G192" s="6">
        <v>0.274165202108963</v>
      </c>
    </row>
    <row r="193" spans="1:7" x14ac:dyDescent="0.25">
      <c r="A193" s="6">
        <v>192</v>
      </c>
      <c r="B193" s="6" t="s">
        <v>1435</v>
      </c>
      <c r="C193" s="6" t="s">
        <v>1150</v>
      </c>
      <c r="D193" s="6">
        <v>283</v>
      </c>
      <c r="E193" s="6">
        <v>103</v>
      </c>
      <c r="F193" s="6">
        <v>180</v>
      </c>
      <c r="G193" s="6">
        <v>0.36395759717314502</v>
      </c>
    </row>
    <row r="194" spans="1:7" x14ac:dyDescent="0.25">
      <c r="A194" s="6">
        <v>193</v>
      </c>
      <c r="B194" s="6" t="s">
        <v>1377</v>
      </c>
      <c r="C194" s="6" t="s">
        <v>1150</v>
      </c>
      <c r="D194" s="6">
        <v>385</v>
      </c>
      <c r="E194" s="6">
        <v>117</v>
      </c>
      <c r="F194" s="6">
        <v>268</v>
      </c>
      <c r="G194" s="6">
        <v>0.303896103896104</v>
      </c>
    </row>
    <row r="195" spans="1:7" x14ac:dyDescent="0.25">
      <c r="A195" s="6">
        <v>194</v>
      </c>
      <c r="B195" s="6" t="s">
        <v>1384</v>
      </c>
      <c r="C195" s="6" t="s">
        <v>2548</v>
      </c>
      <c r="D195" s="6">
        <v>177</v>
      </c>
      <c r="E195" s="6">
        <v>81</v>
      </c>
      <c r="F195" s="6">
        <v>96</v>
      </c>
      <c r="G195" s="6">
        <v>0.45762711864406802</v>
      </c>
    </row>
    <row r="196" spans="1:7" x14ac:dyDescent="0.25">
      <c r="A196" s="6">
        <v>195</v>
      </c>
      <c r="B196" s="6" t="s">
        <v>2377</v>
      </c>
      <c r="C196" s="6" t="s">
        <v>2560</v>
      </c>
      <c r="D196" s="6">
        <v>235</v>
      </c>
      <c r="E196" s="6">
        <v>80</v>
      </c>
      <c r="F196" s="6">
        <v>155</v>
      </c>
      <c r="G196" s="6">
        <v>0.340425531914894</v>
      </c>
    </row>
    <row r="197" spans="1:7" x14ac:dyDescent="0.25">
      <c r="A197" s="6">
        <v>196</v>
      </c>
      <c r="B197" s="6" t="s">
        <v>1932</v>
      </c>
      <c r="C197" s="6" t="s">
        <v>1150</v>
      </c>
      <c r="D197" s="6">
        <v>359</v>
      </c>
      <c r="E197" s="6">
        <v>129</v>
      </c>
      <c r="F197" s="6">
        <v>230</v>
      </c>
      <c r="G197" s="6">
        <v>0.35933147632312001</v>
      </c>
    </row>
    <row r="198" spans="1:7" x14ac:dyDescent="0.25">
      <c r="A198" s="6">
        <v>197</v>
      </c>
      <c r="B198" s="6" t="s">
        <v>2119</v>
      </c>
      <c r="C198" s="6" t="s">
        <v>1150</v>
      </c>
      <c r="D198" s="6">
        <v>301</v>
      </c>
      <c r="E198" s="6">
        <v>128</v>
      </c>
      <c r="F198" s="6">
        <v>173</v>
      </c>
      <c r="G198" s="6">
        <v>0.42524916943521601</v>
      </c>
    </row>
    <row r="199" spans="1:7" x14ac:dyDescent="0.25">
      <c r="A199" s="6">
        <v>198</v>
      </c>
      <c r="B199" s="6" t="s">
        <v>1874</v>
      </c>
      <c r="C199" s="6" t="s">
        <v>2609</v>
      </c>
      <c r="D199" s="6">
        <v>186</v>
      </c>
      <c r="E199" s="6">
        <v>81</v>
      </c>
      <c r="F199" s="6">
        <v>105</v>
      </c>
      <c r="G199" s="6">
        <v>0.43548387096774199</v>
      </c>
    </row>
    <row r="200" spans="1:7" x14ac:dyDescent="0.25">
      <c r="A200" s="6">
        <v>199</v>
      </c>
      <c r="B200" s="6" t="s">
        <v>1877</v>
      </c>
      <c r="C200" s="6" t="s">
        <v>2667</v>
      </c>
      <c r="D200" s="6">
        <v>171</v>
      </c>
      <c r="E200" s="6">
        <v>69</v>
      </c>
      <c r="F200" s="6">
        <v>102</v>
      </c>
      <c r="G200" s="6">
        <v>0.40350877192982498</v>
      </c>
    </row>
    <row r="201" spans="1:7" x14ac:dyDescent="0.25">
      <c r="A201" s="6">
        <v>200</v>
      </c>
      <c r="B201" s="6" t="s">
        <v>2008</v>
      </c>
      <c r="C201" s="6" t="s">
        <v>1150</v>
      </c>
      <c r="D201" s="6">
        <v>562</v>
      </c>
      <c r="E201" s="6">
        <v>255</v>
      </c>
      <c r="F201" s="6">
        <v>307</v>
      </c>
      <c r="G201" s="6">
        <v>0.45373665480427</v>
      </c>
    </row>
    <row r="202" spans="1:7" x14ac:dyDescent="0.25">
      <c r="A202" s="6">
        <v>201</v>
      </c>
      <c r="B202" s="6" t="s">
        <v>2110</v>
      </c>
      <c r="C202" s="6" t="s">
        <v>1150</v>
      </c>
      <c r="D202" s="6">
        <v>379</v>
      </c>
      <c r="E202" s="6">
        <v>95</v>
      </c>
      <c r="F202" s="6">
        <v>284</v>
      </c>
      <c r="G202" s="6">
        <v>0.25065963060685997</v>
      </c>
    </row>
    <row r="203" spans="1:7" x14ac:dyDescent="0.25">
      <c r="A203" s="6">
        <v>202</v>
      </c>
      <c r="B203" s="6" t="s">
        <v>2096</v>
      </c>
      <c r="C203" s="6" t="s">
        <v>2572</v>
      </c>
      <c r="D203" s="6">
        <v>119</v>
      </c>
      <c r="E203" s="6">
        <v>23</v>
      </c>
      <c r="F203" s="6">
        <v>96</v>
      </c>
      <c r="G203" s="6">
        <v>0.19327731092437</v>
      </c>
    </row>
    <row r="204" spans="1:7" x14ac:dyDescent="0.25">
      <c r="A204" s="6">
        <v>203</v>
      </c>
      <c r="B204" s="6" t="s">
        <v>1797</v>
      </c>
      <c r="C204" s="6" t="s">
        <v>2569</v>
      </c>
      <c r="D204" s="6">
        <v>165</v>
      </c>
      <c r="E204" s="6">
        <v>76</v>
      </c>
      <c r="F204" s="6">
        <v>89</v>
      </c>
      <c r="G204" s="6">
        <v>0.46060606060606102</v>
      </c>
    </row>
    <row r="205" spans="1:7" x14ac:dyDescent="0.25">
      <c r="A205" s="6">
        <v>204</v>
      </c>
      <c r="B205" s="6" t="s">
        <v>1515</v>
      </c>
      <c r="C205" s="6" t="s">
        <v>1150</v>
      </c>
      <c r="D205" s="6">
        <v>261</v>
      </c>
      <c r="E205" s="6">
        <v>95</v>
      </c>
      <c r="F205" s="6">
        <v>166</v>
      </c>
      <c r="G205" s="6">
        <v>0.36398467432950199</v>
      </c>
    </row>
    <row r="206" spans="1:7" x14ac:dyDescent="0.25">
      <c r="A206" s="6">
        <v>205</v>
      </c>
      <c r="B206" s="6" t="s">
        <v>1629</v>
      </c>
      <c r="C206" s="6" t="s">
        <v>2557</v>
      </c>
      <c r="D206" s="6">
        <v>137</v>
      </c>
      <c r="E206" s="6">
        <v>70</v>
      </c>
      <c r="F206" s="6">
        <v>67</v>
      </c>
      <c r="G206" s="6">
        <v>0.51094890510948898</v>
      </c>
    </row>
    <row r="207" spans="1:7" x14ac:dyDescent="0.25">
      <c r="A207" s="6">
        <v>206</v>
      </c>
      <c r="B207" s="6" t="s">
        <v>1505</v>
      </c>
      <c r="C207" s="6" t="s">
        <v>1150</v>
      </c>
      <c r="D207" s="6">
        <v>431</v>
      </c>
      <c r="E207" s="6">
        <v>187</v>
      </c>
      <c r="F207" s="6">
        <v>244</v>
      </c>
      <c r="G207" s="6">
        <v>0.433874709976798</v>
      </c>
    </row>
    <row r="208" spans="1:7" x14ac:dyDescent="0.25">
      <c r="A208" s="6">
        <v>207</v>
      </c>
      <c r="B208" s="6" t="s">
        <v>2451</v>
      </c>
      <c r="C208" s="6" t="s">
        <v>1150</v>
      </c>
      <c r="D208" s="6">
        <v>691</v>
      </c>
      <c r="E208" s="6">
        <v>341</v>
      </c>
      <c r="F208" s="6">
        <v>350</v>
      </c>
      <c r="G208" s="6">
        <v>0.49348769898697498</v>
      </c>
    </row>
    <row r="209" spans="1:7" x14ac:dyDescent="0.25">
      <c r="A209" s="6">
        <v>208</v>
      </c>
      <c r="B209" s="6" t="s">
        <v>1800</v>
      </c>
      <c r="C209" s="6" t="s">
        <v>2600</v>
      </c>
      <c r="D209" s="6">
        <v>88</v>
      </c>
      <c r="E209" s="6">
        <v>53</v>
      </c>
      <c r="F209" s="6">
        <v>35</v>
      </c>
      <c r="G209" s="6">
        <v>0.60227272727272696</v>
      </c>
    </row>
    <row r="210" spans="1:7" x14ac:dyDescent="0.25">
      <c r="A210" s="6">
        <v>209</v>
      </c>
      <c r="B210" s="6" t="s">
        <v>1914</v>
      </c>
      <c r="C210" s="6" t="s">
        <v>2668</v>
      </c>
      <c r="D210" s="6">
        <v>185</v>
      </c>
      <c r="E210" s="6">
        <v>48</v>
      </c>
      <c r="F210" s="6">
        <v>137</v>
      </c>
      <c r="G210" s="6">
        <v>0.25945945945945897</v>
      </c>
    </row>
    <row r="211" spans="1:7" x14ac:dyDescent="0.25">
      <c r="A211" s="6">
        <v>210</v>
      </c>
      <c r="B211" s="6" t="s">
        <v>2416</v>
      </c>
      <c r="C211" s="6" t="s">
        <v>1150</v>
      </c>
      <c r="D211" s="6">
        <v>281</v>
      </c>
      <c r="E211" s="6">
        <v>95</v>
      </c>
      <c r="F211" s="6">
        <v>186</v>
      </c>
      <c r="G211" s="6">
        <v>0.33807829181494697</v>
      </c>
    </row>
    <row r="212" spans="1:7" x14ac:dyDescent="0.25">
      <c r="A212" s="6">
        <v>211</v>
      </c>
      <c r="B212" s="6" t="s">
        <v>1579</v>
      </c>
      <c r="C212" s="6" t="s">
        <v>1150</v>
      </c>
      <c r="D212" s="6">
        <v>260</v>
      </c>
      <c r="E212" s="6">
        <v>107</v>
      </c>
      <c r="F212" s="6">
        <v>153</v>
      </c>
      <c r="G212" s="6">
        <v>0.41153846153846202</v>
      </c>
    </row>
    <row r="213" spans="1:7" x14ac:dyDescent="0.25">
      <c r="A213" s="6">
        <v>212</v>
      </c>
      <c r="B213" s="6" t="s">
        <v>1298</v>
      </c>
      <c r="C213" s="6" t="s">
        <v>1150</v>
      </c>
      <c r="D213" s="6">
        <v>510</v>
      </c>
      <c r="E213" s="6">
        <v>155</v>
      </c>
      <c r="F213" s="6">
        <v>355</v>
      </c>
      <c r="G213" s="6">
        <v>0.30392156862745101</v>
      </c>
    </row>
    <row r="214" spans="1:7" x14ac:dyDescent="0.25">
      <c r="A214" s="6">
        <v>213</v>
      </c>
      <c r="B214" s="6" t="s">
        <v>2232</v>
      </c>
      <c r="C214" s="6" t="s">
        <v>2566</v>
      </c>
      <c r="D214" s="6">
        <v>94</v>
      </c>
      <c r="E214" s="6">
        <v>49</v>
      </c>
      <c r="F214" s="6">
        <v>45</v>
      </c>
      <c r="G214" s="6">
        <v>0.52127659574468099</v>
      </c>
    </row>
    <row r="215" spans="1:7" x14ac:dyDescent="0.25">
      <c r="A215" s="6">
        <v>214</v>
      </c>
      <c r="B215" s="6" t="s">
        <v>1647</v>
      </c>
      <c r="C215" s="6" t="s">
        <v>2646</v>
      </c>
      <c r="D215" s="6">
        <v>110</v>
      </c>
      <c r="E215" s="6">
        <v>48</v>
      </c>
      <c r="F215" s="6">
        <v>62</v>
      </c>
      <c r="G215" s="6">
        <v>0.43636363636363601</v>
      </c>
    </row>
    <row r="216" spans="1:7" x14ac:dyDescent="0.25">
      <c r="A216" s="6">
        <v>215</v>
      </c>
      <c r="B216" s="6" t="s">
        <v>1723</v>
      </c>
      <c r="C216" s="6" t="s">
        <v>2551</v>
      </c>
      <c r="D216" s="6">
        <v>103</v>
      </c>
      <c r="E216" s="6">
        <v>51</v>
      </c>
      <c r="F216" s="6">
        <v>52</v>
      </c>
      <c r="G216" s="6">
        <v>0.495145631067961</v>
      </c>
    </row>
    <row r="217" spans="1:7" x14ac:dyDescent="0.25">
      <c r="A217" s="6">
        <v>216</v>
      </c>
      <c r="B217" s="6" t="s">
        <v>1680</v>
      </c>
      <c r="C217" s="6" t="s">
        <v>2547</v>
      </c>
      <c r="D217" s="6">
        <v>254</v>
      </c>
      <c r="E217" s="6">
        <v>83</v>
      </c>
      <c r="F217" s="6">
        <v>171</v>
      </c>
      <c r="G217" s="6">
        <v>0.32677165354330701</v>
      </c>
    </row>
    <row r="218" spans="1:7" x14ac:dyDescent="0.25">
      <c r="A218" s="6">
        <v>217</v>
      </c>
      <c r="B218" s="6" t="s">
        <v>2201</v>
      </c>
      <c r="C218" s="6" t="s">
        <v>1150</v>
      </c>
      <c r="D218" s="6">
        <v>500</v>
      </c>
      <c r="E218" s="6">
        <v>208</v>
      </c>
      <c r="F218" s="6">
        <v>292</v>
      </c>
      <c r="G218" s="6">
        <v>0.41599999999999998</v>
      </c>
    </row>
    <row r="219" spans="1:7" x14ac:dyDescent="0.25">
      <c r="A219" s="6">
        <v>218</v>
      </c>
      <c r="B219" s="6" t="s">
        <v>2216</v>
      </c>
      <c r="C219" s="6" t="s">
        <v>1150</v>
      </c>
      <c r="D219" s="6">
        <v>550</v>
      </c>
      <c r="E219" s="6">
        <v>240</v>
      </c>
      <c r="F219" s="6">
        <v>310</v>
      </c>
      <c r="G219" s="6">
        <v>0.43636363636363601</v>
      </c>
    </row>
    <row r="220" spans="1:7" x14ac:dyDescent="0.25">
      <c r="A220" s="6">
        <v>219</v>
      </c>
      <c r="B220" s="6" t="s">
        <v>2423</v>
      </c>
      <c r="C220" s="6" t="s">
        <v>2621</v>
      </c>
      <c r="D220" s="6">
        <v>80</v>
      </c>
      <c r="E220" s="6">
        <v>29</v>
      </c>
      <c r="F220" s="6">
        <v>51</v>
      </c>
      <c r="G220" s="6">
        <v>0.36249999999999999</v>
      </c>
    </row>
    <row r="221" spans="1:7" x14ac:dyDescent="0.25">
      <c r="A221" s="6">
        <v>220</v>
      </c>
      <c r="B221" s="6" t="s">
        <v>1319</v>
      </c>
      <c r="C221" s="6" t="s">
        <v>2548</v>
      </c>
      <c r="D221" s="6">
        <v>177</v>
      </c>
      <c r="E221" s="6">
        <v>84</v>
      </c>
      <c r="F221" s="6">
        <v>93</v>
      </c>
      <c r="G221" s="6">
        <v>0.47457627118644102</v>
      </c>
    </row>
    <row r="222" spans="1:7" x14ac:dyDescent="0.25">
      <c r="A222" s="6">
        <v>221</v>
      </c>
      <c r="B222" s="6" t="s">
        <v>2273</v>
      </c>
      <c r="C222" s="6" t="s">
        <v>1150</v>
      </c>
      <c r="D222" s="6">
        <v>310</v>
      </c>
      <c r="E222" s="6">
        <v>91</v>
      </c>
      <c r="F222" s="6">
        <v>219</v>
      </c>
      <c r="G222" s="6">
        <v>0.293548387096774</v>
      </c>
    </row>
    <row r="223" spans="1:7" x14ac:dyDescent="0.25">
      <c r="A223" s="6">
        <v>222</v>
      </c>
      <c r="B223" s="6" t="s">
        <v>1782</v>
      </c>
      <c r="C223" s="6" t="s">
        <v>2623</v>
      </c>
      <c r="D223" s="6">
        <v>181</v>
      </c>
      <c r="E223" s="6">
        <v>89</v>
      </c>
      <c r="F223" s="6">
        <v>92</v>
      </c>
      <c r="G223" s="6">
        <v>0.49171270718232002</v>
      </c>
    </row>
    <row r="224" spans="1:7" x14ac:dyDescent="0.25">
      <c r="A224" s="6">
        <v>223</v>
      </c>
      <c r="B224" s="6" t="s">
        <v>2171</v>
      </c>
      <c r="C224" s="6" t="s">
        <v>1150</v>
      </c>
      <c r="D224" s="6">
        <v>345</v>
      </c>
      <c r="E224" s="6">
        <v>122</v>
      </c>
      <c r="F224" s="6">
        <v>223</v>
      </c>
      <c r="G224" s="6">
        <v>0.35362318840579698</v>
      </c>
    </row>
    <row r="225" spans="1:7" x14ac:dyDescent="0.25">
      <c r="A225" s="6">
        <v>224</v>
      </c>
      <c r="B225" s="6" t="s">
        <v>1741</v>
      </c>
      <c r="C225" s="6" t="s">
        <v>1150</v>
      </c>
      <c r="D225" s="6">
        <v>400</v>
      </c>
      <c r="E225" s="6">
        <v>141</v>
      </c>
      <c r="F225" s="6">
        <v>259</v>
      </c>
      <c r="G225" s="6">
        <v>0.35249999999999998</v>
      </c>
    </row>
    <row r="226" spans="1:7" x14ac:dyDescent="0.25">
      <c r="A226" s="6">
        <v>225</v>
      </c>
      <c r="B226" s="6" t="s">
        <v>1659</v>
      </c>
      <c r="C226" s="6" t="s">
        <v>1150</v>
      </c>
      <c r="D226" s="6">
        <v>261</v>
      </c>
      <c r="E226" s="6">
        <v>95</v>
      </c>
      <c r="F226" s="6">
        <v>166</v>
      </c>
      <c r="G226" s="6">
        <v>0.36398467432950199</v>
      </c>
    </row>
    <row r="227" spans="1:7" x14ac:dyDescent="0.25">
      <c r="A227" s="6">
        <v>226</v>
      </c>
      <c r="B227" s="6" t="s">
        <v>1916</v>
      </c>
      <c r="C227" s="6" t="s">
        <v>2669</v>
      </c>
      <c r="D227" s="6">
        <v>75</v>
      </c>
      <c r="E227" s="6">
        <v>39</v>
      </c>
      <c r="F227" s="6">
        <v>36</v>
      </c>
      <c r="G227" s="6">
        <v>0.52</v>
      </c>
    </row>
    <row r="228" spans="1:7" x14ac:dyDescent="0.25">
      <c r="A228" s="6">
        <v>227</v>
      </c>
      <c r="B228" s="6" t="s">
        <v>1443</v>
      </c>
      <c r="C228" s="6" t="s">
        <v>2553</v>
      </c>
      <c r="D228" s="6">
        <v>113</v>
      </c>
      <c r="E228" s="6">
        <v>23</v>
      </c>
      <c r="F228" s="6">
        <v>90</v>
      </c>
      <c r="G228" s="6">
        <v>0.20353982300885001</v>
      </c>
    </row>
    <row r="229" spans="1:7" x14ac:dyDescent="0.25">
      <c r="A229" s="6">
        <v>228</v>
      </c>
      <c r="B229" s="6" t="s">
        <v>2394</v>
      </c>
      <c r="C229" s="6" t="s">
        <v>1150</v>
      </c>
      <c r="D229" s="6">
        <v>285</v>
      </c>
      <c r="E229" s="6">
        <v>102</v>
      </c>
      <c r="F229" s="6">
        <v>183</v>
      </c>
      <c r="G229" s="6">
        <v>0.35789473684210499</v>
      </c>
    </row>
    <row r="230" spans="1:7" x14ac:dyDescent="0.25">
      <c r="A230" s="6">
        <v>229</v>
      </c>
      <c r="B230" s="6" t="s">
        <v>1615</v>
      </c>
      <c r="C230" s="6" t="s">
        <v>1150</v>
      </c>
      <c r="D230" s="6">
        <v>266</v>
      </c>
      <c r="E230" s="6">
        <v>112</v>
      </c>
      <c r="F230" s="6">
        <v>154</v>
      </c>
      <c r="G230" s="6">
        <v>0.42105263157894701</v>
      </c>
    </row>
    <row r="231" spans="1:7" x14ac:dyDescent="0.25">
      <c r="A231" s="6">
        <v>230</v>
      </c>
      <c r="B231" s="6" t="s">
        <v>2438</v>
      </c>
      <c r="C231" s="6" t="s">
        <v>2544</v>
      </c>
      <c r="D231" s="6">
        <v>136</v>
      </c>
      <c r="E231" s="6">
        <v>55</v>
      </c>
      <c r="F231" s="6">
        <v>81</v>
      </c>
      <c r="G231" s="6">
        <v>0.40441176470588203</v>
      </c>
    </row>
    <row r="232" spans="1:7" x14ac:dyDescent="0.25">
      <c r="A232" s="6">
        <v>231</v>
      </c>
      <c r="B232" s="6" t="s">
        <v>2260</v>
      </c>
      <c r="C232" s="6" t="s">
        <v>1150</v>
      </c>
      <c r="D232" s="6">
        <v>319</v>
      </c>
      <c r="E232" s="6">
        <v>135</v>
      </c>
      <c r="F232" s="6">
        <v>184</v>
      </c>
      <c r="G232" s="6">
        <v>0.423197492163009</v>
      </c>
    </row>
    <row r="233" spans="1:7" x14ac:dyDescent="0.25">
      <c r="A233" s="6">
        <v>232</v>
      </c>
      <c r="B233" s="6" t="s">
        <v>1349</v>
      </c>
      <c r="C233" s="6" t="s">
        <v>2658</v>
      </c>
      <c r="D233" s="6">
        <v>237</v>
      </c>
      <c r="E233" s="6">
        <v>95</v>
      </c>
      <c r="F233" s="6">
        <v>142</v>
      </c>
      <c r="G233" s="6">
        <v>0.40084388185654002</v>
      </c>
    </row>
    <row r="234" spans="1:7" x14ac:dyDescent="0.25">
      <c r="A234" s="6">
        <v>233</v>
      </c>
      <c r="B234" s="6" t="s">
        <v>1666</v>
      </c>
      <c r="C234" s="6" t="s">
        <v>1150</v>
      </c>
      <c r="D234" s="6">
        <v>400</v>
      </c>
      <c r="E234" s="6">
        <v>149</v>
      </c>
      <c r="F234" s="6">
        <v>251</v>
      </c>
      <c r="G234" s="6">
        <v>0.3725</v>
      </c>
    </row>
    <row r="235" spans="1:7" x14ac:dyDescent="0.25">
      <c r="A235" s="6">
        <v>234</v>
      </c>
      <c r="B235" s="6" t="s">
        <v>2032</v>
      </c>
      <c r="C235" s="6" t="s">
        <v>2557</v>
      </c>
      <c r="D235" s="6">
        <v>137</v>
      </c>
      <c r="E235" s="6">
        <v>51</v>
      </c>
      <c r="F235" s="6">
        <v>86</v>
      </c>
      <c r="G235" s="6">
        <v>0.372262773722628</v>
      </c>
    </row>
    <row r="236" spans="1:7" x14ac:dyDescent="0.25">
      <c r="A236" s="6">
        <v>235</v>
      </c>
      <c r="B236" s="6" t="s">
        <v>2089</v>
      </c>
      <c r="C236" s="6" t="s">
        <v>1150</v>
      </c>
      <c r="D236" s="6">
        <v>420</v>
      </c>
      <c r="E236" s="6">
        <v>182</v>
      </c>
      <c r="F236" s="6">
        <v>238</v>
      </c>
      <c r="G236" s="6">
        <v>0.43333333333333302</v>
      </c>
    </row>
    <row r="237" spans="1:7" x14ac:dyDescent="0.25">
      <c r="A237" s="6">
        <v>236</v>
      </c>
      <c r="B237" s="6" t="s">
        <v>2128</v>
      </c>
      <c r="C237" s="6" t="s">
        <v>2563</v>
      </c>
      <c r="D237" s="6">
        <v>198</v>
      </c>
      <c r="E237" s="6">
        <v>81</v>
      </c>
      <c r="F237" s="6">
        <v>117</v>
      </c>
      <c r="G237" s="6">
        <v>0.40909090909090901</v>
      </c>
    </row>
    <row r="238" spans="1:7" x14ac:dyDescent="0.25">
      <c r="A238" s="6">
        <v>237</v>
      </c>
      <c r="B238" s="6" t="s">
        <v>1303</v>
      </c>
      <c r="C238" s="6" t="s">
        <v>1150</v>
      </c>
      <c r="D238" s="6">
        <v>481</v>
      </c>
      <c r="E238" s="6">
        <v>154</v>
      </c>
      <c r="F238" s="6">
        <v>327</v>
      </c>
      <c r="G238" s="6">
        <v>0.32016632016632002</v>
      </c>
    </row>
    <row r="239" spans="1:7" x14ac:dyDescent="0.25">
      <c r="A239" s="6">
        <v>238</v>
      </c>
      <c r="B239" s="6" t="s">
        <v>1437</v>
      </c>
      <c r="C239" s="6" t="s">
        <v>2565</v>
      </c>
      <c r="D239" s="6">
        <v>101</v>
      </c>
      <c r="E239" s="6">
        <v>57</v>
      </c>
      <c r="F239" s="6">
        <v>44</v>
      </c>
      <c r="G239" s="6">
        <v>0.56435643564356397</v>
      </c>
    </row>
    <row r="240" spans="1:7" x14ac:dyDescent="0.25">
      <c r="A240" s="6">
        <v>239</v>
      </c>
      <c r="B240" s="6" t="s">
        <v>1268</v>
      </c>
      <c r="C240" s="6" t="s">
        <v>1150</v>
      </c>
      <c r="D240" s="6">
        <v>315</v>
      </c>
      <c r="E240" s="6">
        <v>177</v>
      </c>
      <c r="F240" s="6">
        <v>138</v>
      </c>
      <c r="G240" s="6">
        <v>0.56190476190476202</v>
      </c>
    </row>
    <row r="241" spans="1:7" x14ac:dyDescent="0.25">
      <c r="A241" s="6">
        <v>240</v>
      </c>
      <c r="B241" s="6" t="s">
        <v>1268</v>
      </c>
      <c r="C241" s="6" t="s">
        <v>1150</v>
      </c>
      <c r="D241" s="6">
        <v>315</v>
      </c>
      <c r="E241" s="6">
        <v>177</v>
      </c>
      <c r="F241" s="6">
        <v>138</v>
      </c>
      <c r="G241" s="6">
        <v>0.56190476190476202</v>
      </c>
    </row>
    <row r="242" spans="1:7" x14ac:dyDescent="0.25">
      <c r="A242" s="6">
        <v>241</v>
      </c>
      <c r="B242" s="6" t="s">
        <v>1393</v>
      </c>
      <c r="C242" s="6" t="s">
        <v>1150</v>
      </c>
      <c r="D242" s="6">
        <v>381</v>
      </c>
      <c r="E242" s="6">
        <v>169</v>
      </c>
      <c r="F242" s="6">
        <v>212</v>
      </c>
      <c r="G242" s="6">
        <v>0.44356955380577401</v>
      </c>
    </row>
    <row r="243" spans="1:7" x14ac:dyDescent="0.25">
      <c r="A243" s="6">
        <v>242</v>
      </c>
      <c r="B243" s="6" t="s">
        <v>2072</v>
      </c>
      <c r="C243" s="6" t="s">
        <v>2670</v>
      </c>
      <c r="D243" s="6">
        <v>172</v>
      </c>
      <c r="E243" s="6">
        <v>59</v>
      </c>
      <c r="F243" s="6">
        <v>113</v>
      </c>
      <c r="G243" s="6">
        <v>0.34302325581395299</v>
      </c>
    </row>
    <row r="244" spans="1:7" x14ac:dyDescent="0.25">
      <c r="A244" s="6">
        <v>243</v>
      </c>
      <c r="B244" s="6" t="s">
        <v>1525</v>
      </c>
      <c r="C244" s="6" t="s">
        <v>1150</v>
      </c>
      <c r="D244" s="6">
        <v>304</v>
      </c>
      <c r="E244" s="6">
        <v>125</v>
      </c>
      <c r="F244" s="6">
        <v>179</v>
      </c>
      <c r="G244" s="6">
        <v>0.41118421052631599</v>
      </c>
    </row>
    <row r="245" spans="1:7" x14ac:dyDescent="0.25">
      <c r="A245" s="6">
        <v>244</v>
      </c>
      <c r="B245" s="6" t="s">
        <v>2153</v>
      </c>
      <c r="C245" s="6" t="s">
        <v>2654</v>
      </c>
      <c r="D245" s="6">
        <v>200</v>
      </c>
      <c r="E245" s="6">
        <v>92</v>
      </c>
      <c r="F245" s="6">
        <v>108</v>
      </c>
      <c r="G245" s="6">
        <v>0.46</v>
      </c>
    </row>
    <row r="246" spans="1:7" x14ac:dyDescent="0.25">
      <c r="A246" s="6">
        <v>245</v>
      </c>
      <c r="B246" s="6" t="s">
        <v>1752</v>
      </c>
      <c r="C246" s="6" t="s">
        <v>1150</v>
      </c>
      <c r="D246" s="6">
        <v>404</v>
      </c>
      <c r="E246" s="6">
        <v>173</v>
      </c>
      <c r="F246" s="6">
        <v>231</v>
      </c>
      <c r="G246" s="6">
        <v>0.42821782178217799</v>
      </c>
    </row>
    <row r="247" spans="1:7" x14ac:dyDescent="0.25">
      <c r="A247" s="6">
        <v>246</v>
      </c>
      <c r="B247" s="6" t="s">
        <v>2131</v>
      </c>
      <c r="C247" s="6" t="s">
        <v>2547</v>
      </c>
      <c r="D247" s="6">
        <v>254</v>
      </c>
      <c r="E247" s="6">
        <v>92</v>
      </c>
      <c r="F247" s="6">
        <v>162</v>
      </c>
      <c r="G247" s="6">
        <v>0.36220472440944901</v>
      </c>
    </row>
    <row r="248" spans="1:7" x14ac:dyDescent="0.25">
      <c r="A248" s="6">
        <v>247</v>
      </c>
      <c r="B248" s="6" t="s">
        <v>1893</v>
      </c>
      <c r="C248" s="6" t="s">
        <v>1150</v>
      </c>
      <c r="D248" s="6">
        <v>319</v>
      </c>
      <c r="E248" s="6">
        <v>129</v>
      </c>
      <c r="F248" s="6">
        <v>190</v>
      </c>
      <c r="G248" s="6">
        <v>0.40438871473354199</v>
      </c>
    </row>
    <row r="249" spans="1:7" x14ac:dyDescent="0.25">
      <c r="A249" s="6">
        <v>248</v>
      </c>
      <c r="B249" s="6" t="s">
        <v>1602</v>
      </c>
      <c r="C249" s="6" t="s">
        <v>2671</v>
      </c>
      <c r="D249" s="6">
        <v>224</v>
      </c>
      <c r="E249" s="6">
        <v>93</v>
      </c>
      <c r="F249" s="6">
        <v>131</v>
      </c>
      <c r="G249" s="6">
        <v>0.41517857142857101</v>
      </c>
    </row>
    <row r="250" spans="1:7" x14ac:dyDescent="0.25">
      <c r="A250" s="6">
        <v>249</v>
      </c>
      <c r="B250" s="6" t="s">
        <v>2074</v>
      </c>
      <c r="C250" s="6" t="s">
        <v>2556</v>
      </c>
      <c r="D250" s="6">
        <v>116</v>
      </c>
      <c r="E250" s="6">
        <v>51</v>
      </c>
      <c r="F250" s="6">
        <v>65</v>
      </c>
      <c r="G250" s="6">
        <v>0.43965517241379298</v>
      </c>
    </row>
    <row r="251" spans="1:7" x14ac:dyDescent="0.25">
      <c r="A251" s="6">
        <v>250</v>
      </c>
      <c r="B251" s="6" t="s">
        <v>1347</v>
      </c>
      <c r="C251" s="6" t="s">
        <v>2570</v>
      </c>
      <c r="D251" s="6">
        <v>249</v>
      </c>
      <c r="E251" s="6">
        <v>99</v>
      </c>
      <c r="F251" s="6">
        <v>150</v>
      </c>
      <c r="G251" s="6">
        <v>0.39759036144578302</v>
      </c>
    </row>
    <row r="252" spans="1:7" x14ac:dyDescent="0.25">
      <c r="A252" s="6">
        <v>251</v>
      </c>
      <c r="B252" s="6" t="s">
        <v>1763</v>
      </c>
      <c r="C252" s="6" t="s">
        <v>2584</v>
      </c>
      <c r="D252" s="6">
        <v>170</v>
      </c>
      <c r="E252" s="6">
        <v>71</v>
      </c>
      <c r="F252" s="6">
        <v>99</v>
      </c>
      <c r="G252" s="6">
        <v>0.41764705882352898</v>
      </c>
    </row>
    <row r="253" spans="1:7" x14ac:dyDescent="0.25">
      <c r="A253" s="6">
        <v>252</v>
      </c>
      <c r="B253" s="6" t="s">
        <v>1272</v>
      </c>
      <c r="C253" s="6" t="s">
        <v>2568</v>
      </c>
      <c r="D253" s="6">
        <v>158</v>
      </c>
      <c r="E253" s="6">
        <v>66</v>
      </c>
      <c r="F253" s="6">
        <v>92</v>
      </c>
      <c r="G253" s="6">
        <v>0.417721518987342</v>
      </c>
    </row>
    <row r="254" spans="1:7" x14ac:dyDescent="0.25">
      <c r="A254" s="6">
        <v>253</v>
      </c>
      <c r="B254" s="6" t="s">
        <v>2237</v>
      </c>
      <c r="C254" s="6" t="s">
        <v>2672</v>
      </c>
      <c r="D254" s="6">
        <v>202</v>
      </c>
      <c r="E254" s="6">
        <v>76</v>
      </c>
      <c r="F254" s="6">
        <v>126</v>
      </c>
      <c r="G254" s="6">
        <v>0.37623762376237602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54"/>
  <sheetViews>
    <sheetView workbookViewId="0">
      <selection activeCell="L238" sqref="L238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1581</v>
      </c>
      <c r="C2" s="6" t="s">
        <v>2603</v>
      </c>
      <c r="D2" s="6">
        <v>159</v>
      </c>
      <c r="E2" s="6">
        <v>60</v>
      </c>
      <c r="F2" s="6">
        <v>99</v>
      </c>
      <c r="G2" s="6">
        <v>0.37735849056603799</v>
      </c>
    </row>
    <row r="3" spans="1:7" x14ac:dyDescent="0.25">
      <c r="A3" s="6">
        <v>2</v>
      </c>
      <c r="B3" s="6" t="s">
        <v>1997</v>
      </c>
      <c r="C3" s="6" t="s">
        <v>1150</v>
      </c>
      <c r="D3" s="6">
        <v>315</v>
      </c>
      <c r="E3" s="6">
        <v>189</v>
      </c>
      <c r="F3" s="6">
        <v>126</v>
      </c>
      <c r="G3" s="6">
        <v>0.6</v>
      </c>
    </row>
    <row r="4" spans="1:7" x14ac:dyDescent="0.25">
      <c r="A4" s="6">
        <v>3</v>
      </c>
      <c r="B4" s="6" t="s">
        <v>1626</v>
      </c>
      <c r="C4" s="6" t="s">
        <v>1150</v>
      </c>
      <c r="D4" s="6">
        <v>335</v>
      </c>
      <c r="E4" s="6">
        <v>124</v>
      </c>
      <c r="F4" s="6">
        <v>211</v>
      </c>
      <c r="G4" s="6">
        <v>0.370149253731343</v>
      </c>
    </row>
    <row r="5" spans="1:7" x14ac:dyDescent="0.25">
      <c r="A5" s="6">
        <v>4</v>
      </c>
      <c r="B5" s="6" t="s">
        <v>1310</v>
      </c>
      <c r="C5" s="6" t="s">
        <v>2550</v>
      </c>
      <c r="D5" s="6">
        <v>207</v>
      </c>
      <c r="E5" s="6">
        <v>84</v>
      </c>
      <c r="F5" s="6">
        <v>123</v>
      </c>
      <c r="G5" s="6">
        <v>0.405797101449275</v>
      </c>
    </row>
    <row r="6" spans="1:7" x14ac:dyDescent="0.25">
      <c r="A6" s="6">
        <v>5</v>
      </c>
      <c r="B6" s="6" t="s">
        <v>1595</v>
      </c>
      <c r="C6" s="6" t="s">
        <v>2621</v>
      </c>
      <c r="D6" s="6">
        <v>80</v>
      </c>
      <c r="E6" s="6">
        <v>26</v>
      </c>
      <c r="F6" s="6">
        <v>54</v>
      </c>
      <c r="G6" s="6">
        <v>0.32500000000000001</v>
      </c>
    </row>
    <row r="7" spans="1:7" x14ac:dyDescent="0.25">
      <c r="A7" s="6">
        <v>6</v>
      </c>
      <c r="B7" s="6" t="s">
        <v>2048</v>
      </c>
      <c r="C7" s="6" t="s">
        <v>2551</v>
      </c>
      <c r="D7" s="6">
        <v>103</v>
      </c>
      <c r="E7" s="6">
        <v>23</v>
      </c>
      <c r="F7" s="6">
        <v>80</v>
      </c>
      <c r="G7" s="6">
        <v>0.223300970873786</v>
      </c>
    </row>
    <row r="8" spans="1:7" x14ac:dyDescent="0.25">
      <c r="A8" s="6">
        <v>7</v>
      </c>
      <c r="B8" s="6" t="s">
        <v>1795</v>
      </c>
      <c r="C8" s="6" t="s">
        <v>2653</v>
      </c>
      <c r="D8" s="6">
        <v>152</v>
      </c>
      <c r="E8" s="6">
        <v>58</v>
      </c>
      <c r="F8" s="6">
        <v>94</v>
      </c>
      <c r="G8" s="6">
        <v>0.38157894736842102</v>
      </c>
    </row>
    <row r="9" spans="1:7" x14ac:dyDescent="0.25">
      <c r="A9" s="6">
        <v>8</v>
      </c>
      <c r="B9" s="6" t="s">
        <v>2107</v>
      </c>
      <c r="C9" s="6" t="s">
        <v>1150</v>
      </c>
      <c r="D9" s="6">
        <v>276</v>
      </c>
      <c r="E9" s="6">
        <v>131</v>
      </c>
      <c r="F9" s="6">
        <v>145</v>
      </c>
      <c r="G9" s="6">
        <v>0.47463768115942001</v>
      </c>
    </row>
    <row r="10" spans="1:7" x14ac:dyDescent="0.25">
      <c r="A10" s="6">
        <v>9</v>
      </c>
      <c r="B10" s="6" t="s">
        <v>2068</v>
      </c>
      <c r="C10" s="6" t="s">
        <v>1150</v>
      </c>
      <c r="D10" s="6">
        <v>310</v>
      </c>
      <c r="E10" s="6">
        <v>96</v>
      </c>
      <c r="F10" s="6">
        <v>214</v>
      </c>
      <c r="G10" s="6">
        <v>0.309677419354839</v>
      </c>
    </row>
    <row r="11" spans="1:7" x14ac:dyDescent="0.25">
      <c r="A11" s="6">
        <v>10</v>
      </c>
      <c r="B11" s="6" t="s">
        <v>1740</v>
      </c>
      <c r="C11" s="6" t="s">
        <v>2584</v>
      </c>
      <c r="D11" s="6">
        <v>170</v>
      </c>
      <c r="E11" s="6">
        <v>65</v>
      </c>
      <c r="F11" s="6">
        <v>105</v>
      </c>
      <c r="G11" s="6">
        <v>0.38235294117647101</v>
      </c>
    </row>
    <row r="12" spans="1:7" x14ac:dyDescent="0.25">
      <c r="A12" s="6">
        <v>11</v>
      </c>
      <c r="B12" s="6" t="s">
        <v>2198</v>
      </c>
      <c r="C12" s="6" t="s">
        <v>2654</v>
      </c>
      <c r="D12" s="6">
        <v>200</v>
      </c>
      <c r="E12" s="6">
        <v>81</v>
      </c>
      <c r="F12" s="6">
        <v>119</v>
      </c>
      <c r="G12" s="6">
        <v>0.40500000000000003</v>
      </c>
    </row>
    <row r="13" spans="1:7" x14ac:dyDescent="0.25">
      <c r="A13" s="6">
        <v>12</v>
      </c>
      <c r="B13" s="6" t="s">
        <v>1984</v>
      </c>
      <c r="C13" s="6" t="s">
        <v>1150</v>
      </c>
      <c r="D13" s="6">
        <v>314</v>
      </c>
      <c r="E13" s="6">
        <v>120</v>
      </c>
      <c r="F13" s="6">
        <v>194</v>
      </c>
      <c r="G13" s="6">
        <v>0.38216560509554098</v>
      </c>
    </row>
    <row r="14" spans="1:7" x14ac:dyDescent="0.25">
      <c r="A14" s="6">
        <v>13</v>
      </c>
      <c r="B14" s="6" t="s">
        <v>1796</v>
      </c>
      <c r="C14" s="6" t="s">
        <v>2564</v>
      </c>
      <c r="D14" s="6">
        <v>131</v>
      </c>
      <c r="E14" s="6">
        <v>47</v>
      </c>
      <c r="F14" s="6">
        <v>84</v>
      </c>
      <c r="G14" s="6">
        <v>0.35877862595419802</v>
      </c>
    </row>
    <row r="15" spans="1:7" x14ac:dyDescent="0.25">
      <c r="A15" s="6">
        <v>14</v>
      </c>
      <c r="B15" s="6" t="s">
        <v>1785</v>
      </c>
      <c r="C15" s="6" t="s">
        <v>2619</v>
      </c>
      <c r="D15" s="6">
        <v>140</v>
      </c>
      <c r="E15" s="6">
        <v>59</v>
      </c>
      <c r="F15" s="6">
        <v>81</v>
      </c>
      <c r="G15" s="6">
        <v>0.42142857142857099</v>
      </c>
    </row>
    <row r="16" spans="1:7" x14ac:dyDescent="0.25">
      <c r="A16" s="6">
        <v>15</v>
      </c>
      <c r="B16" s="6" t="s">
        <v>1513</v>
      </c>
      <c r="C16" s="6" t="s">
        <v>2547</v>
      </c>
      <c r="D16" s="6">
        <v>254</v>
      </c>
      <c r="E16" s="6">
        <v>84</v>
      </c>
      <c r="F16" s="6">
        <v>170</v>
      </c>
      <c r="G16" s="6">
        <v>0.33070866141732302</v>
      </c>
    </row>
    <row r="17" spans="1:7" x14ac:dyDescent="0.25">
      <c r="A17" s="6">
        <v>16</v>
      </c>
      <c r="B17" s="6" t="s">
        <v>1637</v>
      </c>
      <c r="C17" s="6" t="s">
        <v>2574</v>
      </c>
      <c r="D17" s="6">
        <v>219</v>
      </c>
      <c r="E17" s="6">
        <v>97</v>
      </c>
      <c r="F17" s="6">
        <v>122</v>
      </c>
      <c r="G17" s="6">
        <v>0.442922374429224</v>
      </c>
    </row>
    <row r="18" spans="1:7" x14ac:dyDescent="0.25">
      <c r="A18" s="6">
        <v>17</v>
      </c>
      <c r="B18" s="6" t="s">
        <v>2104</v>
      </c>
      <c r="C18" s="6" t="s">
        <v>1150</v>
      </c>
      <c r="D18" s="6">
        <v>424</v>
      </c>
      <c r="E18" s="6">
        <v>157</v>
      </c>
      <c r="F18" s="6">
        <v>267</v>
      </c>
      <c r="G18" s="6">
        <v>0.37028301886792497</v>
      </c>
    </row>
    <row r="19" spans="1:7" x14ac:dyDescent="0.25">
      <c r="A19" s="6">
        <v>18</v>
      </c>
      <c r="B19" s="6" t="s">
        <v>1732</v>
      </c>
      <c r="C19" s="6" t="s">
        <v>1150</v>
      </c>
      <c r="D19" s="6">
        <v>514</v>
      </c>
      <c r="E19" s="6">
        <v>219</v>
      </c>
      <c r="F19" s="6">
        <v>295</v>
      </c>
      <c r="G19" s="6">
        <v>0.42607003891050599</v>
      </c>
    </row>
    <row r="20" spans="1:7" x14ac:dyDescent="0.25">
      <c r="A20" s="6">
        <v>19</v>
      </c>
      <c r="B20" s="6" t="s">
        <v>1748</v>
      </c>
      <c r="C20" s="6" t="s">
        <v>2593</v>
      </c>
      <c r="D20" s="6">
        <v>105</v>
      </c>
      <c r="E20" s="6">
        <v>46</v>
      </c>
      <c r="F20" s="6">
        <v>59</v>
      </c>
      <c r="G20" s="6">
        <v>0.43809523809523798</v>
      </c>
    </row>
    <row r="21" spans="1:7" x14ac:dyDescent="0.25">
      <c r="A21" s="6">
        <v>20</v>
      </c>
      <c r="B21" s="6" t="s">
        <v>1350</v>
      </c>
      <c r="C21" s="6" t="s">
        <v>2584</v>
      </c>
      <c r="D21" s="6">
        <v>170</v>
      </c>
      <c r="E21" s="6">
        <v>69</v>
      </c>
      <c r="F21" s="6">
        <v>101</v>
      </c>
      <c r="G21" s="6">
        <v>0.40588235294117597</v>
      </c>
    </row>
    <row r="22" spans="1:7" x14ac:dyDescent="0.25">
      <c r="A22" s="6">
        <v>21</v>
      </c>
      <c r="B22" s="6" t="s">
        <v>2410</v>
      </c>
      <c r="C22" s="6" t="s">
        <v>1150</v>
      </c>
      <c r="D22" s="6">
        <v>345</v>
      </c>
      <c r="E22" s="6">
        <v>109</v>
      </c>
      <c r="F22" s="6">
        <v>236</v>
      </c>
      <c r="G22" s="6">
        <v>0.315942028985507</v>
      </c>
    </row>
    <row r="23" spans="1:7" x14ac:dyDescent="0.25">
      <c r="A23" s="6">
        <v>22</v>
      </c>
      <c r="B23" s="6" t="s">
        <v>1551</v>
      </c>
      <c r="C23" s="6" t="s">
        <v>2584</v>
      </c>
      <c r="D23" s="6">
        <v>170</v>
      </c>
      <c r="E23" s="6">
        <v>68</v>
      </c>
      <c r="F23" s="6">
        <v>102</v>
      </c>
      <c r="G23" s="6">
        <v>0.4</v>
      </c>
    </row>
    <row r="24" spans="1:7" x14ac:dyDescent="0.25">
      <c r="A24" s="6">
        <v>23</v>
      </c>
      <c r="B24" s="6" t="s">
        <v>1745</v>
      </c>
      <c r="C24" s="6" t="s">
        <v>2673</v>
      </c>
      <c r="D24" s="6">
        <v>120</v>
      </c>
      <c r="E24" s="6">
        <v>48</v>
      </c>
      <c r="F24" s="6">
        <v>72</v>
      </c>
      <c r="G24" s="6">
        <v>0.4</v>
      </c>
    </row>
    <row r="25" spans="1:7" x14ac:dyDescent="0.25">
      <c r="A25" s="6">
        <v>24</v>
      </c>
      <c r="B25" s="6" t="s">
        <v>1850</v>
      </c>
      <c r="C25" s="6" t="s">
        <v>1150</v>
      </c>
      <c r="D25" s="6">
        <v>302</v>
      </c>
      <c r="E25" s="6">
        <v>113</v>
      </c>
      <c r="F25" s="6">
        <v>189</v>
      </c>
      <c r="G25" s="6">
        <v>0.37417218543046399</v>
      </c>
    </row>
    <row r="26" spans="1:7" x14ac:dyDescent="0.25">
      <c r="A26" s="6">
        <v>25</v>
      </c>
      <c r="B26" s="6" t="s">
        <v>1734</v>
      </c>
      <c r="C26" s="6" t="s">
        <v>1150</v>
      </c>
      <c r="D26" s="6">
        <v>455</v>
      </c>
      <c r="E26" s="6">
        <v>171</v>
      </c>
      <c r="F26" s="6">
        <v>284</v>
      </c>
      <c r="G26" s="6">
        <v>0.37582417582417599</v>
      </c>
    </row>
    <row r="27" spans="1:7" x14ac:dyDescent="0.25">
      <c r="A27" s="6">
        <v>26</v>
      </c>
      <c r="B27" s="6" t="s">
        <v>1485</v>
      </c>
      <c r="C27" s="6" t="s">
        <v>2653</v>
      </c>
      <c r="D27" s="6">
        <v>152</v>
      </c>
      <c r="E27" s="6">
        <v>58</v>
      </c>
      <c r="F27" s="6">
        <v>94</v>
      </c>
      <c r="G27" s="6">
        <v>0.38157894736842102</v>
      </c>
    </row>
    <row r="28" spans="1:7" x14ac:dyDescent="0.25">
      <c r="A28" s="6">
        <v>27</v>
      </c>
      <c r="B28" s="6" t="s">
        <v>1500</v>
      </c>
      <c r="C28" s="6" t="s">
        <v>2552</v>
      </c>
      <c r="D28" s="6">
        <v>69</v>
      </c>
      <c r="E28" s="6">
        <v>16</v>
      </c>
      <c r="F28" s="6">
        <v>53</v>
      </c>
      <c r="G28" s="6">
        <v>0.231884057971014</v>
      </c>
    </row>
    <row r="29" spans="1:7" x14ac:dyDescent="0.25">
      <c r="A29" s="6">
        <v>28</v>
      </c>
      <c r="B29" s="6" t="s">
        <v>1681</v>
      </c>
      <c r="C29" s="6" t="s">
        <v>1150</v>
      </c>
      <c r="D29" s="6">
        <v>575</v>
      </c>
      <c r="E29" s="6">
        <v>210</v>
      </c>
      <c r="F29" s="6">
        <v>365</v>
      </c>
      <c r="G29" s="6">
        <v>0.36521739130434799</v>
      </c>
    </row>
    <row r="30" spans="1:7" x14ac:dyDescent="0.25">
      <c r="A30" s="6">
        <v>29</v>
      </c>
      <c r="B30" s="6" t="s">
        <v>2296</v>
      </c>
      <c r="C30" s="6" t="s">
        <v>1150</v>
      </c>
      <c r="D30" s="6">
        <v>314</v>
      </c>
      <c r="E30" s="6">
        <v>174</v>
      </c>
      <c r="F30" s="6">
        <v>140</v>
      </c>
      <c r="G30" s="6">
        <v>0.55414012738853502</v>
      </c>
    </row>
    <row r="31" spans="1:7" x14ac:dyDescent="0.25">
      <c r="A31" s="6">
        <v>30</v>
      </c>
      <c r="B31" s="6" t="s">
        <v>2141</v>
      </c>
      <c r="C31" s="6" t="s">
        <v>1150</v>
      </c>
      <c r="D31" s="6">
        <v>665</v>
      </c>
      <c r="E31" s="6">
        <v>251</v>
      </c>
      <c r="F31" s="6">
        <v>414</v>
      </c>
      <c r="G31" s="6">
        <v>0.37744360902255603</v>
      </c>
    </row>
    <row r="32" spans="1:7" x14ac:dyDescent="0.25">
      <c r="A32" s="6">
        <v>31</v>
      </c>
      <c r="B32" s="6" t="s">
        <v>1620</v>
      </c>
      <c r="C32" s="6" t="s">
        <v>2604</v>
      </c>
      <c r="D32" s="6">
        <v>184</v>
      </c>
      <c r="E32" s="6">
        <v>71</v>
      </c>
      <c r="F32" s="6">
        <v>113</v>
      </c>
      <c r="G32" s="6">
        <v>0.38586956521739102</v>
      </c>
    </row>
    <row r="33" spans="1:7" x14ac:dyDescent="0.25">
      <c r="A33" s="6">
        <v>32</v>
      </c>
      <c r="B33" s="6" t="s">
        <v>2253</v>
      </c>
      <c r="C33" s="6" t="s">
        <v>1150</v>
      </c>
      <c r="D33" s="6">
        <v>404</v>
      </c>
      <c r="E33" s="6">
        <v>173</v>
      </c>
      <c r="F33" s="6">
        <v>231</v>
      </c>
      <c r="G33" s="6">
        <v>0.42821782178217799</v>
      </c>
    </row>
    <row r="34" spans="1:7" x14ac:dyDescent="0.25">
      <c r="A34" s="6">
        <v>33</v>
      </c>
      <c r="B34" s="6" t="s">
        <v>1537</v>
      </c>
      <c r="C34" s="6" t="s">
        <v>1150</v>
      </c>
      <c r="D34" s="6">
        <v>691</v>
      </c>
      <c r="E34" s="6">
        <v>375</v>
      </c>
      <c r="F34" s="6">
        <v>316</v>
      </c>
      <c r="G34" s="6">
        <v>0.54269175108538303</v>
      </c>
    </row>
    <row r="35" spans="1:7" x14ac:dyDescent="0.25">
      <c r="A35" s="6">
        <v>34</v>
      </c>
      <c r="B35" s="6" t="s">
        <v>2287</v>
      </c>
      <c r="C35" s="6" t="s">
        <v>2640</v>
      </c>
      <c r="D35" s="6">
        <v>229</v>
      </c>
      <c r="E35" s="6">
        <v>105</v>
      </c>
      <c r="F35" s="6">
        <v>124</v>
      </c>
      <c r="G35" s="6">
        <v>0.458515283842795</v>
      </c>
    </row>
    <row r="36" spans="1:7" x14ac:dyDescent="0.25">
      <c r="A36" s="6">
        <v>35</v>
      </c>
      <c r="B36" s="6" t="s">
        <v>1813</v>
      </c>
      <c r="C36" s="6" t="s">
        <v>2569</v>
      </c>
      <c r="D36" s="6">
        <v>165</v>
      </c>
      <c r="E36" s="6">
        <v>94</v>
      </c>
      <c r="F36" s="6">
        <v>71</v>
      </c>
      <c r="G36" s="6">
        <v>0.56969696969697003</v>
      </c>
    </row>
    <row r="37" spans="1:7" x14ac:dyDescent="0.25">
      <c r="A37" s="6">
        <v>36</v>
      </c>
      <c r="B37" s="6" t="s">
        <v>1884</v>
      </c>
      <c r="C37" s="6" t="s">
        <v>1150</v>
      </c>
      <c r="D37" s="6">
        <v>278</v>
      </c>
      <c r="E37" s="6">
        <v>105</v>
      </c>
      <c r="F37" s="6">
        <v>173</v>
      </c>
      <c r="G37" s="6">
        <v>0.37769784172661902</v>
      </c>
    </row>
    <row r="38" spans="1:7" x14ac:dyDescent="0.25">
      <c r="A38" s="6">
        <v>37</v>
      </c>
      <c r="B38" s="6" t="s">
        <v>2436</v>
      </c>
      <c r="C38" s="6" t="s">
        <v>2601</v>
      </c>
      <c r="D38" s="6">
        <v>92</v>
      </c>
      <c r="E38" s="6">
        <v>54</v>
      </c>
      <c r="F38" s="6">
        <v>38</v>
      </c>
      <c r="G38" s="6">
        <v>0.58695652173913004</v>
      </c>
    </row>
    <row r="39" spans="1:7" x14ac:dyDescent="0.25">
      <c r="A39" s="6">
        <v>38</v>
      </c>
      <c r="B39" s="6" t="s">
        <v>1574</v>
      </c>
      <c r="C39" s="6" t="s">
        <v>1150</v>
      </c>
      <c r="D39" s="6">
        <v>276</v>
      </c>
      <c r="E39" s="6">
        <v>100</v>
      </c>
      <c r="F39" s="6">
        <v>176</v>
      </c>
      <c r="G39" s="6">
        <v>0.36231884057970998</v>
      </c>
    </row>
    <row r="40" spans="1:7" x14ac:dyDescent="0.25">
      <c r="A40" s="6">
        <v>39</v>
      </c>
      <c r="B40" s="6" t="s">
        <v>1405</v>
      </c>
      <c r="C40" s="6" t="s">
        <v>2626</v>
      </c>
      <c r="D40" s="6">
        <v>208</v>
      </c>
      <c r="E40" s="6">
        <v>78</v>
      </c>
      <c r="F40" s="6">
        <v>130</v>
      </c>
      <c r="G40" s="6">
        <v>0.375</v>
      </c>
    </row>
    <row r="41" spans="1:7" x14ac:dyDescent="0.25">
      <c r="A41" s="6">
        <v>40</v>
      </c>
      <c r="B41" s="6" t="s">
        <v>1386</v>
      </c>
      <c r="C41" s="6" t="s">
        <v>1150</v>
      </c>
      <c r="D41" s="6">
        <v>350</v>
      </c>
      <c r="E41" s="6">
        <v>193</v>
      </c>
      <c r="F41" s="6">
        <v>157</v>
      </c>
      <c r="G41" s="6">
        <v>0.55142857142857105</v>
      </c>
    </row>
    <row r="42" spans="1:7" x14ac:dyDescent="0.25">
      <c r="A42" s="6">
        <v>41</v>
      </c>
      <c r="B42" s="6" t="s">
        <v>1307</v>
      </c>
      <c r="C42" s="6" t="s">
        <v>1150</v>
      </c>
      <c r="D42" s="6">
        <v>468</v>
      </c>
      <c r="E42" s="6">
        <v>173</v>
      </c>
      <c r="F42" s="6">
        <v>295</v>
      </c>
      <c r="G42" s="6">
        <v>0.36965811965812001</v>
      </c>
    </row>
    <row r="43" spans="1:7" x14ac:dyDescent="0.25">
      <c r="A43" s="6">
        <v>42</v>
      </c>
      <c r="B43" s="6" t="s">
        <v>1351</v>
      </c>
      <c r="C43" s="6" t="s">
        <v>1150</v>
      </c>
      <c r="D43" s="6">
        <v>263</v>
      </c>
      <c r="E43" s="6">
        <v>98</v>
      </c>
      <c r="F43" s="6">
        <v>165</v>
      </c>
      <c r="G43" s="6">
        <v>0.37262357414448699</v>
      </c>
    </row>
    <row r="44" spans="1:7" x14ac:dyDescent="0.25">
      <c r="A44" s="6">
        <v>43</v>
      </c>
      <c r="B44" s="6" t="s">
        <v>2026</v>
      </c>
      <c r="C44" s="6" t="s">
        <v>1150</v>
      </c>
      <c r="D44" s="6">
        <v>349</v>
      </c>
      <c r="E44" s="6">
        <v>115</v>
      </c>
      <c r="F44" s="6">
        <v>234</v>
      </c>
      <c r="G44" s="6">
        <v>0.32951289398280798</v>
      </c>
    </row>
    <row r="45" spans="1:7" x14ac:dyDescent="0.25">
      <c r="A45" s="6">
        <v>44</v>
      </c>
      <c r="B45" s="6" t="s">
        <v>1653</v>
      </c>
      <c r="C45" s="6" t="s">
        <v>2591</v>
      </c>
      <c r="D45" s="6">
        <v>126</v>
      </c>
      <c r="E45" s="6">
        <v>43</v>
      </c>
      <c r="F45" s="6">
        <v>83</v>
      </c>
      <c r="G45" s="6">
        <v>0.341269841269841</v>
      </c>
    </row>
    <row r="46" spans="1:7" x14ac:dyDescent="0.25">
      <c r="A46" s="6">
        <v>45</v>
      </c>
      <c r="B46" s="6" t="s">
        <v>2496</v>
      </c>
      <c r="C46" s="6" t="s">
        <v>1150</v>
      </c>
      <c r="D46" s="6">
        <v>568</v>
      </c>
      <c r="E46" s="6">
        <v>159</v>
      </c>
      <c r="F46" s="6">
        <v>409</v>
      </c>
      <c r="G46" s="6">
        <v>0.27992957746478903</v>
      </c>
    </row>
    <row r="47" spans="1:7" x14ac:dyDescent="0.25">
      <c r="A47" s="6">
        <v>46</v>
      </c>
      <c r="B47" s="6" t="s">
        <v>1327</v>
      </c>
      <c r="C47" s="6" t="s">
        <v>1150</v>
      </c>
      <c r="D47" s="6">
        <v>464</v>
      </c>
      <c r="E47" s="6">
        <v>201</v>
      </c>
      <c r="F47" s="6">
        <v>263</v>
      </c>
      <c r="G47" s="6">
        <v>0.43318965517241398</v>
      </c>
    </row>
    <row r="48" spans="1:7" x14ac:dyDescent="0.25">
      <c r="A48" s="6">
        <v>47</v>
      </c>
      <c r="B48" s="6" t="s">
        <v>1486</v>
      </c>
      <c r="C48" s="6" t="s">
        <v>1150</v>
      </c>
      <c r="D48" s="6">
        <v>431</v>
      </c>
      <c r="E48" s="6">
        <v>189</v>
      </c>
      <c r="F48" s="6">
        <v>242</v>
      </c>
      <c r="G48" s="6">
        <v>0.43851508120649701</v>
      </c>
    </row>
    <row r="49" spans="1:7" x14ac:dyDescent="0.25">
      <c r="A49" s="6">
        <v>48</v>
      </c>
      <c r="B49" s="6" t="s">
        <v>2319</v>
      </c>
      <c r="C49" s="6" t="s">
        <v>1150</v>
      </c>
      <c r="D49" s="6">
        <v>516</v>
      </c>
      <c r="E49" s="6">
        <v>199</v>
      </c>
      <c r="F49" s="6">
        <v>317</v>
      </c>
      <c r="G49" s="6">
        <v>0.38565891472868202</v>
      </c>
    </row>
    <row r="50" spans="1:7" x14ac:dyDescent="0.25">
      <c r="A50" s="6">
        <v>49</v>
      </c>
      <c r="B50" s="6" t="s">
        <v>2173</v>
      </c>
      <c r="C50" s="6" t="s">
        <v>1150</v>
      </c>
      <c r="D50" s="6">
        <v>390</v>
      </c>
      <c r="E50" s="6">
        <v>134</v>
      </c>
      <c r="F50" s="6">
        <v>256</v>
      </c>
      <c r="G50" s="6">
        <v>0.34358974358974398</v>
      </c>
    </row>
    <row r="51" spans="1:7" x14ac:dyDescent="0.25">
      <c r="A51" s="6">
        <v>50</v>
      </c>
      <c r="B51" s="6" t="s">
        <v>1657</v>
      </c>
      <c r="C51" s="6" t="s">
        <v>2674</v>
      </c>
      <c r="D51" s="6">
        <v>134</v>
      </c>
      <c r="E51" s="6">
        <v>46</v>
      </c>
      <c r="F51" s="6">
        <v>88</v>
      </c>
      <c r="G51" s="6">
        <v>0.34328358208955201</v>
      </c>
    </row>
    <row r="52" spans="1:7" x14ac:dyDescent="0.25">
      <c r="A52" s="6">
        <v>51</v>
      </c>
      <c r="B52" s="6" t="s">
        <v>1792</v>
      </c>
      <c r="C52" s="6" t="s">
        <v>1150</v>
      </c>
      <c r="D52" s="6">
        <v>295</v>
      </c>
      <c r="E52" s="6">
        <v>148</v>
      </c>
      <c r="F52" s="6">
        <v>147</v>
      </c>
      <c r="G52" s="6">
        <v>0.50169491525423704</v>
      </c>
    </row>
    <row r="53" spans="1:7" x14ac:dyDescent="0.25">
      <c r="A53" s="6">
        <v>52</v>
      </c>
      <c r="B53" s="6" t="s">
        <v>1364</v>
      </c>
      <c r="C53" s="6" t="s">
        <v>1150</v>
      </c>
      <c r="D53" s="6">
        <v>391</v>
      </c>
      <c r="E53" s="6">
        <v>154</v>
      </c>
      <c r="F53" s="6">
        <v>237</v>
      </c>
      <c r="G53" s="6">
        <v>0.39386189258311999</v>
      </c>
    </row>
    <row r="54" spans="1:7" x14ac:dyDescent="0.25">
      <c r="A54" s="6">
        <v>53</v>
      </c>
      <c r="B54" s="6" t="s">
        <v>1662</v>
      </c>
      <c r="C54" s="6" t="s">
        <v>1150</v>
      </c>
      <c r="D54" s="6">
        <v>500</v>
      </c>
      <c r="E54" s="6">
        <v>168</v>
      </c>
      <c r="F54" s="6">
        <v>332</v>
      </c>
      <c r="G54" s="6">
        <v>0.33600000000000002</v>
      </c>
    </row>
    <row r="55" spans="1:7" x14ac:dyDescent="0.25">
      <c r="A55" s="6">
        <v>54</v>
      </c>
      <c r="B55" s="6" t="s">
        <v>1883</v>
      </c>
      <c r="C55" s="6" t="s">
        <v>1150</v>
      </c>
      <c r="D55" s="6">
        <v>332</v>
      </c>
      <c r="E55" s="6">
        <v>150</v>
      </c>
      <c r="F55" s="6">
        <v>182</v>
      </c>
      <c r="G55" s="6">
        <v>0.451807228915663</v>
      </c>
    </row>
    <row r="56" spans="1:7" x14ac:dyDescent="0.25">
      <c r="A56" s="6">
        <v>55</v>
      </c>
      <c r="B56" s="6" t="s">
        <v>2297</v>
      </c>
      <c r="C56" s="6" t="s">
        <v>1150</v>
      </c>
      <c r="D56" s="6">
        <v>265</v>
      </c>
      <c r="E56" s="6">
        <v>103</v>
      </c>
      <c r="F56" s="6">
        <v>162</v>
      </c>
      <c r="G56" s="6">
        <v>0.388679245283019</v>
      </c>
    </row>
    <row r="57" spans="1:7" x14ac:dyDescent="0.25">
      <c r="A57" s="6">
        <v>56</v>
      </c>
      <c r="B57" s="6" t="s">
        <v>1944</v>
      </c>
      <c r="C57" s="6" t="s">
        <v>1150</v>
      </c>
      <c r="D57" s="6">
        <v>260</v>
      </c>
      <c r="E57" s="6">
        <v>112</v>
      </c>
      <c r="F57" s="6">
        <v>148</v>
      </c>
      <c r="G57" s="6">
        <v>0.43076923076923102</v>
      </c>
    </row>
    <row r="58" spans="1:7" x14ac:dyDescent="0.25">
      <c r="A58" s="6">
        <v>57</v>
      </c>
      <c r="B58" s="6" t="s">
        <v>2422</v>
      </c>
      <c r="C58" s="6" t="s">
        <v>2619</v>
      </c>
      <c r="D58" s="6">
        <v>140</v>
      </c>
      <c r="E58" s="6">
        <v>79</v>
      </c>
      <c r="F58" s="6">
        <v>61</v>
      </c>
      <c r="G58" s="6">
        <v>0.56428571428571395</v>
      </c>
    </row>
    <row r="59" spans="1:7" x14ac:dyDescent="0.25">
      <c r="A59" s="6">
        <v>58</v>
      </c>
      <c r="B59" s="6" t="s">
        <v>1544</v>
      </c>
      <c r="C59" s="6" t="s">
        <v>1150</v>
      </c>
      <c r="D59" s="6">
        <v>367</v>
      </c>
      <c r="E59" s="6">
        <v>159</v>
      </c>
      <c r="F59" s="6">
        <v>208</v>
      </c>
      <c r="G59" s="6">
        <v>0.433242506811989</v>
      </c>
    </row>
    <row r="60" spans="1:7" x14ac:dyDescent="0.25">
      <c r="A60" s="6">
        <v>59</v>
      </c>
      <c r="B60" s="6" t="s">
        <v>1417</v>
      </c>
      <c r="C60" s="6" t="s">
        <v>2605</v>
      </c>
      <c r="D60" s="6">
        <v>210</v>
      </c>
      <c r="E60" s="6">
        <v>76</v>
      </c>
      <c r="F60" s="6">
        <v>134</v>
      </c>
      <c r="G60" s="6">
        <v>0.36190476190476201</v>
      </c>
    </row>
    <row r="61" spans="1:7" x14ac:dyDescent="0.25">
      <c r="A61" s="6">
        <v>60</v>
      </c>
      <c r="B61" s="6" t="s">
        <v>1533</v>
      </c>
      <c r="C61" s="6" t="s">
        <v>1150</v>
      </c>
      <c r="D61" s="6">
        <v>301</v>
      </c>
      <c r="E61" s="6">
        <v>140</v>
      </c>
      <c r="F61" s="6">
        <v>161</v>
      </c>
      <c r="G61" s="6">
        <v>0.46511627906976699</v>
      </c>
    </row>
    <row r="62" spans="1:7" x14ac:dyDescent="0.25">
      <c r="A62" s="6">
        <v>61</v>
      </c>
      <c r="B62" s="6" t="s">
        <v>2520</v>
      </c>
      <c r="C62" s="6" t="s">
        <v>1150</v>
      </c>
      <c r="D62" s="6">
        <v>725</v>
      </c>
      <c r="E62" s="6">
        <v>271</v>
      </c>
      <c r="F62" s="6">
        <v>454</v>
      </c>
      <c r="G62" s="6">
        <v>0.37379310344827599</v>
      </c>
    </row>
    <row r="63" spans="1:7" x14ac:dyDescent="0.25">
      <c r="A63" s="6">
        <v>62</v>
      </c>
      <c r="B63" s="6" t="s">
        <v>2167</v>
      </c>
      <c r="C63" s="6" t="s">
        <v>1150</v>
      </c>
      <c r="D63" s="6">
        <v>290</v>
      </c>
      <c r="E63" s="6">
        <v>168</v>
      </c>
      <c r="F63" s="6">
        <v>122</v>
      </c>
      <c r="G63" s="6">
        <v>0.57931034482758603</v>
      </c>
    </row>
    <row r="64" spans="1:7" x14ac:dyDescent="0.25">
      <c r="A64" s="6">
        <v>63</v>
      </c>
      <c r="B64" s="6" t="s">
        <v>2523</v>
      </c>
      <c r="C64" s="6" t="s">
        <v>1150</v>
      </c>
      <c r="D64" s="6">
        <v>339</v>
      </c>
      <c r="E64" s="6">
        <v>124</v>
      </c>
      <c r="F64" s="6">
        <v>215</v>
      </c>
      <c r="G64" s="6">
        <v>0.36578171091445399</v>
      </c>
    </row>
    <row r="65" spans="1:7" x14ac:dyDescent="0.25">
      <c r="A65" s="6">
        <v>64</v>
      </c>
      <c r="B65" s="6" t="s">
        <v>1429</v>
      </c>
      <c r="C65" s="6" t="s">
        <v>1150</v>
      </c>
      <c r="D65" s="6">
        <v>439</v>
      </c>
      <c r="E65" s="6">
        <v>199</v>
      </c>
      <c r="F65" s="6">
        <v>240</v>
      </c>
      <c r="G65" s="6">
        <v>0.45330296127562603</v>
      </c>
    </row>
    <row r="66" spans="1:7" x14ac:dyDescent="0.25">
      <c r="A66" s="6">
        <v>65</v>
      </c>
      <c r="B66" s="6" t="s">
        <v>1307</v>
      </c>
      <c r="C66" s="6" t="s">
        <v>1150</v>
      </c>
      <c r="D66" s="6">
        <v>468</v>
      </c>
      <c r="E66" s="6">
        <v>170</v>
      </c>
      <c r="F66" s="6">
        <v>298</v>
      </c>
      <c r="G66" s="6">
        <v>0.36324786324786301</v>
      </c>
    </row>
    <row r="67" spans="1:7" x14ac:dyDescent="0.25">
      <c r="A67" s="6">
        <v>66</v>
      </c>
      <c r="B67" s="6" t="s">
        <v>1818</v>
      </c>
      <c r="C67" s="6" t="s">
        <v>1150</v>
      </c>
      <c r="D67" s="6">
        <v>368</v>
      </c>
      <c r="E67" s="6">
        <v>134</v>
      </c>
      <c r="F67" s="6">
        <v>234</v>
      </c>
      <c r="G67" s="6">
        <v>0.36413043478260898</v>
      </c>
    </row>
    <row r="68" spans="1:7" x14ac:dyDescent="0.25">
      <c r="A68" s="6">
        <v>67</v>
      </c>
      <c r="B68" s="6" t="s">
        <v>2103</v>
      </c>
      <c r="C68" s="6" t="s">
        <v>1150</v>
      </c>
      <c r="D68" s="6">
        <v>376</v>
      </c>
      <c r="E68" s="6">
        <v>134</v>
      </c>
      <c r="F68" s="6">
        <v>242</v>
      </c>
      <c r="G68" s="6">
        <v>0.35638297872340402</v>
      </c>
    </row>
    <row r="69" spans="1:7" x14ac:dyDescent="0.25">
      <c r="A69" s="6">
        <v>68</v>
      </c>
      <c r="B69" s="6" t="s">
        <v>1762</v>
      </c>
      <c r="C69" s="6" t="s">
        <v>1150</v>
      </c>
      <c r="D69" s="6">
        <v>502</v>
      </c>
      <c r="E69" s="6">
        <v>198</v>
      </c>
      <c r="F69" s="6">
        <v>304</v>
      </c>
      <c r="G69" s="6">
        <v>0.39442231075697198</v>
      </c>
    </row>
    <row r="70" spans="1:7" x14ac:dyDescent="0.25">
      <c r="A70" s="6">
        <v>69</v>
      </c>
      <c r="B70" s="6" t="s">
        <v>2361</v>
      </c>
      <c r="C70" s="6" t="s">
        <v>2547</v>
      </c>
      <c r="D70" s="6">
        <v>254</v>
      </c>
      <c r="E70" s="6">
        <v>105</v>
      </c>
      <c r="F70" s="6">
        <v>149</v>
      </c>
      <c r="G70" s="6">
        <v>0.41338582677165397</v>
      </c>
    </row>
    <row r="71" spans="1:7" x14ac:dyDescent="0.25">
      <c r="A71" s="6">
        <v>70</v>
      </c>
      <c r="B71" s="6" t="s">
        <v>1805</v>
      </c>
      <c r="C71" s="6" t="s">
        <v>1150</v>
      </c>
      <c r="D71" s="6">
        <v>408</v>
      </c>
      <c r="E71" s="6">
        <v>173</v>
      </c>
      <c r="F71" s="6">
        <v>235</v>
      </c>
      <c r="G71" s="6">
        <v>0.42401960784313703</v>
      </c>
    </row>
    <row r="72" spans="1:7" x14ac:dyDescent="0.25">
      <c r="A72" s="6">
        <v>71</v>
      </c>
      <c r="B72" s="6" t="s">
        <v>1361</v>
      </c>
      <c r="C72" s="6" t="s">
        <v>1150</v>
      </c>
      <c r="D72" s="6">
        <v>343</v>
      </c>
      <c r="E72" s="6">
        <v>122</v>
      </c>
      <c r="F72" s="6">
        <v>221</v>
      </c>
      <c r="G72" s="6">
        <v>0.35568513119533501</v>
      </c>
    </row>
    <row r="73" spans="1:7" x14ac:dyDescent="0.25">
      <c r="A73" s="6">
        <v>72</v>
      </c>
      <c r="B73" s="6" t="s">
        <v>1352</v>
      </c>
      <c r="C73" s="6" t="s">
        <v>1150</v>
      </c>
      <c r="D73" s="6">
        <v>421</v>
      </c>
      <c r="E73" s="6">
        <v>152</v>
      </c>
      <c r="F73" s="6">
        <v>269</v>
      </c>
      <c r="G73" s="6">
        <v>0.36104513064132998</v>
      </c>
    </row>
    <row r="74" spans="1:7" x14ac:dyDescent="0.25">
      <c r="A74" s="6">
        <v>73</v>
      </c>
      <c r="B74" s="6" t="s">
        <v>2122</v>
      </c>
      <c r="C74" s="6" t="s">
        <v>1150</v>
      </c>
      <c r="D74" s="6">
        <v>382</v>
      </c>
      <c r="E74" s="6">
        <v>133</v>
      </c>
      <c r="F74" s="6">
        <v>249</v>
      </c>
      <c r="G74" s="6">
        <v>0.34816753926701599</v>
      </c>
    </row>
    <row r="75" spans="1:7" x14ac:dyDescent="0.25">
      <c r="A75" s="6">
        <v>74</v>
      </c>
      <c r="B75" s="6" t="s">
        <v>2180</v>
      </c>
      <c r="C75" s="6" t="s">
        <v>2563</v>
      </c>
      <c r="D75" s="6">
        <v>198</v>
      </c>
      <c r="E75" s="6">
        <v>76</v>
      </c>
      <c r="F75" s="6">
        <v>122</v>
      </c>
      <c r="G75" s="6">
        <v>0.38383838383838398</v>
      </c>
    </row>
    <row r="76" spans="1:7" x14ac:dyDescent="0.25">
      <c r="A76" s="6">
        <v>75</v>
      </c>
      <c r="B76" s="6" t="s">
        <v>2484</v>
      </c>
      <c r="C76" s="6" t="s">
        <v>2563</v>
      </c>
      <c r="D76" s="6">
        <v>198</v>
      </c>
      <c r="E76" s="6">
        <v>81</v>
      </c>
      <c r="F76" s="6">
        <v>117</v>
      </c>
      <c r="G76" s="6">
        <v>0.40909090909090901</v>
      </c>
    </row>
    <row r="77" spans="1:7" x14ac:dyDescent="0.25">
      <c r="A77" s="6">
        <v>76</v>
      </c>
      <c r="B77" s="6" t="s">
        <v>2275</v>
      </c>
      <c r="C77" s="6" t="s">
        <v>2627</v>
      </c>
      <c r="D77" s="6">
        <v>228</v>
      </c>
      <c r="E77" s="6">
        <v>89</v>
      </c>
      <c r="F77" s="6">
        <v>139</v>
      </c>
      <c r="G77" s="6">
        <v>0.390350877192982</v>
      </c>
    </row>
    <row r="78" spans="1:7" x14ac:dyDescent="0.25">
      <c r="A78" s="6">
        <v>77</v>
      </c>
      <c r="B78" s="6" t="s">
        <v>2426</v>
      </c>
      <c r="C78" s="6" t="s">
        <v>1150</v>
      </c>
      <c r="D78" s="6">
        <v>618</v>
      </c>
      <c r="E78" s="6">
        <v>233</v>
      </c>
      <c r="F78" s="6">
        <v>385</v>
      </c>
      <c r="G78" s="6">
        <v>0.37702265372168298</v>
      </c>
    </row>
    <row r="79" spans="1:7" x14ac:dyDescent="0.25">
      <c r="A79" s="6">
        <v>78</v>
      </c>
      <c r="B79" s="6" t="s">
        <v>2371</v>
      </c>
      <c r="C79" s="6" t="s">
        <v>2675</v>
      </c>
      <c r="D79" s="6">
        <v>62</v>
      </c>
      <c r="E79" s="6">
        <v>27</v>
      </c>
      <c r="F79" s="6">
        <v>35</v>
      </c>
      <c r="G79" s="6">
        <v>0.43548387096774199</v>
      </c>
    </row>
    <row r="80" spans="1:7" x14ac:dyDescent="0.25">
      <c r="A80" s="6">
        <v>79</v>
      </c>
      <c r="B80" s="6" t="s">
        <v>2052</v>
      </c>
      <c r="C80" s="6" t="s">
        <v>1150</v>
      </c>
      <c r="D80" s="6">
        <v>295</v>
      </c>
      <c r="E80" s="6">
        <v>146</v>
      </c>
      <c r="F80" s="6">
        <v>149</v>
      </c>
      <c r="G80" s="6">
        <v>0.49491525423728799</v>
      </c>
    </row>
    <row r="81" spans="1:7" x14ac:dyDescent="0.25">
      <c r="A81" s="6">
        <v>80</v>
      </c>
      <c r="B81" s="6" t="s">
        <v>1317</v>
      </c>
      <c r="C81" s="6" t="s">
        <v>1150</v>
      </c>
      <c r="D81" s="6">
        <v>569</v>
      </c>
      <c r="E81" s="6">
        <v>158</v>
      </c>
      <c r="F81" s="6">
        <v>411</v>
      </c>
      <c r="G81" s="6">
        <v>0.27768014059753998</v>
      </c>
    </row>
    <row r="82" spans="1:7" x14ac:dyDescent="0.25">
      <c r="A82" s="6">
        <v>81</v>
      </c>
      <c r="B82" s="6" t="s">
        <v>2301</v>
      </c>
      <c r="C82" s="6" t="s">
        <v>2567</v>
      </c>
      <c r="D82" s="6">
        <v>239</v>
      </c>
      <c r="E82" s="6">
        <v>85</v>
      </c>
      <c r="F82" s="6">
        <v>154</v>
      </c>
      <c r="G82" s="6">
        <v>0.35564853556485398</v>
      </c>
    </row>
    <row r="83" spans="1:7" x14ac:dyDescent="0.25">
      <c r="A83" s="6">
        <v>82</v>
      </c>
      <c r="B83" s="6" t="s">
        <v>2295</v>
      </c>
      <c r="C83" s="6" t="s">
        <v>2676</v>
      </c>
      <c r="D83" s="6">
        <v>232</v>
      </c>
      <c r="E83" s="6">
        <v>90</v>
      </c>
      <c r="F83" s="6">
        <v>142</v>
      </c>
      <c r="G83" s="6">
        <v>0.38793103448275901</v>
      </c>
    </row>
    <row r="84" spans="1:7" x14ac:dyDescent="0.25">
      <c r="A84" s="6">
        <v>83</v>
      </c>
      <c r="B84" s="6" t="s">
        <v>2383</v>
      </c>
      <c r="C84" s="6" t="s">
        <v>1150</v>
      </c>
      <c r="D84" s="6">
        <v>611</v>
      </c>
      <c r="E84" s="6">
        <v>171</v>
      </c>
      <c r="F84" s="6">
        <v>440</v>
      </c>
      <c r="G84" s="6">
        <v>0.27986906710310999</v>
      </c>
    </row>
    <row r="85" spans="1:7" x14ac:dyDescent="0.25">
      <c r="A85" s="6">
        <v>84</v>
      </c>
      <c r="B85" s="6" t="s">
        <v>1476</v>
      </c>
      <c r="C85" s="6" t="s">
        <v>2584</v>
      </c>
      <c r="D85" s="6">
        <v>170</v>
      </c>
      <c r="E85" s="6">
        <v>70</v>
      </c>
      <c r="F85" s="6">
        <v>100</v>
      </c>
      <c r="G85" s="6">
        <v>0.41176470588235298</v>
      </c>
    </row>
    <row r="86" spans="1:7" x14ac:dyDescent="0.25">
      <c r="A86" s="6">
        <v>85</v>
      </c>
      <c r="B86" s="6" t="s">
        <v>1322</v>
      </c>
      <c r="C86" s="6" t="s">
        <v>1150</v>
      </c>
      <c r="D86" s="6">
        <v>351</v>
      </c>
      <c r="E86" s="6">
        <v>131</v>
      </c>
      <c r="F86" s="6">
        <v>220</v>
      </c>
      <c r="G86" s="6">
        <v>0.37321937321937299</v>
      </c>
    </row>
    <row r="87" spans="1:7" x14ac:dyDescent="0.25">
      <c r="A87" s="6">
        <v>86</v>
      </c>
      <c r="B87" s="6" t="s">
        <v>2316</v>
      </c>
      <c r="C87" s="6" t="s">
        <v>2677</v>
      </c>
      <c r="D87" s="6">
        <v>243</v>
      </c>
      <c r="E87" s="6">
        <v>86</v>
      </c>
      <c r="F87" s="6">
        <v>157</v>
      </c>
      <c r="G87" s="6">
        <v>0.35390946502057602</v>
      </c>
    </row>
    <row r="88" spans="1:7" x14ac:dyDescent="0.25">
      <c r="A88" s="6">
        <v>87</v>
      </c>
      <c r="B88" s="6" t="s">
        <v>2030</v>
      </c>
      <c r="C88" s="6" t="s">
        <v>2557</v>
      </c>
      <c r="D88" s="6">
        <v>137</v>
      </c>
      <c r="E88" s="6">
        <v>66</v>
      </c>
      <c r="F88" s="6">
        <v>71</v>
      </c>
      <c r="G88" s="6">
        <v>0.48175182481751799</v>
      </c>
    </row>
    <row r="89" spans="1:7" x14ac:dyDescent="0.25">
      <c r="A89" s="6">
        <v>88</v>
      </c>
      <c r="B89" s="6" t="s">
        <v>2448</v>
      </c>
      <c r="C89" s="6" t="s">
        <v>2678</v>
      </c>
      <c r="D89" s="6">
        <v>174</v>
      </c>
      <c r="E89" s="6">
        <v>57</v>
      </c>
      <c r="F89" s="6">
        <v>117</v>
      </c>
      <c r="G89" s="6">
        <v>0.32758620689655199</v>
      </c>
    </row>
    <row r="90" spans="1:7" x14ac:dyDescent="0.25">
      <c r="A90" s="6">
        <v>89</v>
      </c>
      <c r="B90" s="6" t="s">
        <v>2240</v>
      </c>
      <c r="C90" s="6" t="s">
        <v>2579</v>
      </c>
      <c r="D90" s="6">
        <v>147</v>
      </c>
      <c r="E90" s="6">
        <v>100</v>
      </c>
      <c r="F90" s="6">
        <v>47</v>
      </c>
      <c r="G90" s="6">
        <v>0.68027210884353695</v>
      </c>
    </row>
    <row r="91" spans="1:7" x14ac:dyDescent="0.25">
      <c r="A91" s="6">
        <v>90</v>
      </c>
      <c r="B91" s="6" t="s">
        <v>1365</v>
      </c>
      <c r="C91" s="6" t="s">
        <v>1150</v>
      </c>
      <c r="D91" s="6">
        <v>323</v>
      </c>
      <c r="E91" s="6">
        <v>102</v>
      </c>
      <c r="F91" s="6">
        <v>221</v>
      </c>
      <c r="G91" s="6">
        <v>0.31578947368421101</v>
      </c>
    </row>
    <row r="92" spans="1:7" x14ac:dyDescent="0.25">
      <c r="A92" s="6">
        <v>91</v>
      </c>
      <c r="B92" s="6" t="s">
        <v>1491</v>
      </c>
      <c r="C92" s="6" t="s">
        <v>1150</v>
      </c>
      <c r="D92" s="6">
        <v>269</v>
      </c>
      <c r="E92" s="6">
        <v>101</v>
      </c>
      <c r="F92" s="6">
        <v>168</v>
      </c>
      <c r="G92" s="6">
        <v>0.37546468401486999</v>
      </c>
    </row>
    <row r="93" spans="1:7" x14ac:dyDescent="0.25">
      <c r="A93" s="6">
        <v>92</v>
      </c>
      <c r="B93" s="6" t="s">
        <v>1905</v>
      </c>
      <c r="C93" s="6" t="s">
        <v>1150</v>
      </c>
      <c r="D93" s="6">
        <v>500</v>
      </c>
      <c r="E93" s="6">
        <v>213</v>
      </c>
      <c r="F93" s="6">
        <v>287</v>
      </c>
      <c r="G93" s="6">
        <v>0.42599999999999999</v>
      </c>
    </row>
    <row r="94" spans="1:7" x14ac:dyDescent="0.25">
      <c r="A94" s="6">
        <v>93</v>
      </c>
      <c r="B94" s="6" t="s">
        <v>2045</v>
      </c>
      <c r="C94" s="6" t="s">
        <v>2648</v>
      </c>
      <c r="D94" s="6">
        <v>87</v>
      </c>
      <c r="E94" s="6">
        <v>50</v>
      </c>
      <c r="F94" s="6">
        <v>37</v>
      </c>
      <c r="G94" s="6">
        <v>0.57471264367816099</v>
      </c>
    </row>
    <row r="95" spans="1:7" x14ac:dyDescent="0.25">
      <c r="A95" s="6">
        <v>94</v>
      </c>
      <c r="B95" s="6" t="s">
        <v>1527</v>
      </c>
      <c r="C95" s="6" t="s">
        <v>2679</v>
      </c>
      <c r="D95" s="6">
        <v>132</v>
      </c>
      <c r="E95" s="6">
        <v>45</v>
      </c>
      <c r="F95" s="6">
        <v>87</v>
      </c>
      <c r="G95" s="6">
        <v>0.34090909090909099</v>
      </c>
    </row>
    <row r="96" spans="1:7" x14ac:dyDescent="0.25">
      <c r="A96" s="6">
        <v>95</v>
      </c>
      <c r="B96" s="6" t="s">
        <v>1448</v>
      </c>
      <c r="C96" s="6" t="s">
        <v>2584</v>
      </c>
      <c r="D96" s="6">
        <v>170</v>
      </c>
      <c r="E96" s="6">
        <v>66</v>
      </c>
      <c r="F96" s="6">
        <v>104</v>
      </c>
      <c r="G96" s="6">
        <v>0.38823529411764701</v>
      </c>
    </row>
    <row r="97" spans="1:7" x14ac:dyDescent="0.25">
      <c r="A97" s="6">
        <v>96</v>
      </c>
      <c r="B97" s="6" t="s">
        <v>1696</v>
      </c>
      <c r="C97" s="6" t="s">
        <v>1150</v>
      </c>
      <c r="D97" s="6">
        <v>302</v>
      </c>
      <c r="E97" s="6">
        <v>116</v>
      </c>
      <c r="F97" s="6">
        <v>186</v>
      </c>
      <c r="G97" s="6">
        <v>0.38410596026490101</v>
      </c>
    </row>
    <row r="98" spans="1:7" x14ac:dyDescent="0.25">
      <c r="A98" s="6">
        <v>97</v>
      </c>
      <c r="B98" s="6" t="s">
        <v>2195</v>
      </c>
      <c r="C98" s="6" t="s">
        <v>1150</v>
      </c>
      <c r="D98" s="6">
        <v>301</v>
      </c>
      <c r="E98" s="6">
        <v>138</v>
      </c>
      <c r="F98" s="6">
        <v>163</v>
      </c>
      <c r="G98" s="6">
        <v>0.45847176079734198</v>
      </c>
    </row>
    <row r="99" spans="1:7" x14ac:dyDescent="0.25">
      <c r="A99" s="6">
        <v>98</v>
      </c>
      <c r="B99" s="6" t="s">
        <v>2170</v>
      </c>
      <c r="C99" s="6" t="s">
        <v>2616</v>
      </c>
      <c r="D99" s="6">
        <v>220</v>
      </c>
      <c r="E99" s="6">
        <v>85</v>
      </c>
      <c r="F99" s="6">
        <v>135</v>
      </c>
      <c r="G99" s="6">
        <v>0.38636363636363602</v>
      </c>
    </row>
    <row r="100" spans="1:7" x14ac:dyDescent="0.25">
      <c r="A100" s="6">
        <v>99</v>
      </c>
      <c r="B100" s="6" t="s">
        <v>1865</v>
      </c>
      <c r="C100" s="6" t="s">
        <v>1150</v>
      </c>
      <c r="D100" s="6">
        <v>509</v>
      </c>
      <c r="E100" s="6">
        <v>147</v>
      </c>
      <c r="F100" s="6">
        <v>362</v>
      </c>
      <c r="G100" s="6">
        <v>0.28880157170923398</v>
      </c>
    </row>
    <row r="101" spans="1:7" x14ac:dyDescent="0.25">
      <c r="A101" s="6">
        <v>100</v>
      </c>
      <c r="B101" s="6" t="s">
        <v>2125</v>
      </c>
      <c r="C101" s="6" t="s">
        <v>1150</v>
      </c>
      <c r="D101" s="6">
        <v>315</v>
      </c>
      <c r="E101" s="6">
        <v>175</v>
      </c>
      <c r="F101" s="6">
        <v>140</v>
      </c>
      <c r="G101" s="6">
        <v>0.55555555555555602</v>
      </c>
    </row>
    <row r="102" spans="1:7" x14ac:dyDescent="0.25">
      <c r="A102" s="6">
        <v>101</v>
      </c>
      <c r="B102" s="6" t="s">
        <v>1482</v>
      </c>
      <c r="C102" s="6" t="s">
        <v>2680</v>
      </c>
      <c r="D102" s="6">
        <v>175</v>
      </c>
      <c r="E102" s="6">
        <v>69</v>
      </c>
      <c r="F102" s="6">
        <v>106</v>
      </c>
      <c r="G102" s="6">
        <v>0.39428571428571402</v>
      </c>
    </row>
    <row r="103" spans="1:7" x14ac:dyDescent="0.25">
      <c r="A103" s="6">
        <v>102</v>
      </c>
      <c r="B103" s="6" t="s">
        <v>1694</v>
      </c>
      <c r="C103" s="6" t="s">
        <v>1150</v>
      </c>
      <c r="D103" s="6">
        <v>263</v>
      </c>
      <c r="E103" s="6">
        <v>100</v>
      </c>
      <c r="F103" s="6">
        <v>163</v>
      </c>
      <c r="G103" s="6">
        <v>0.38022813688212898</v>
      </c>
    </row>
    <row r="104" spans="1:7" x14ac:dyDescent="0.25">
      <c r="A104" s="6">
        <v>103</v>
      </c>
      <c r="B104" s="6" t="s">
        <v>2046</v>
      </c>
      <c r="C104" s="6" t="s">
        <v>1150</v>
      </c>
      <c r="D104" s="6">
        <v>568</v>
      </c>
      <c r="E104" s="6">
        <v>149</v>
      </c>
      <c r="F104" s="6">
        <v>419</v>
      </c>
      <c r="G104" s="6">
        <v>0.26232394366197198</v>
      </c>
    </row>
    <row r="105" spans="1:7" x14ac:dyDescent="0.25">
      <c r="A105" s="6">
        <v>104</v>
      </c>
      <c r="B105" s="6" t="s">
        <v>2053</v>
      </c>
      <c r="C105" s="6" t="s">
        <v>1150</v>
      </c>
      <c r="D105" s="6">
        <v>440</v>
      </c>
      <c r="E105" s="6">
        <v>166</v>
      </c>
      <c r="F105" s="6">
        <v>274</v>
      </c>
      <c r="G105" s="6">
        <v>0.37727272727272698</v>
      </c>
    </row>
    <row r="106" spans="1:7" x14ac:dyDescent="0.25">
      <c r="A106" s="6">
        <v>105</v>
      </c>
      <c r="B106" s="6" t="s">
        <v>1923</v>
      </c>
      <c r="C106" s="6" t="s">
        <v>2545</v>
      </c>
      <c r="D106" s="6">
        <v>100</v>
      </c>
      <c r="E106" s="6">
        <v>28</v>
      </c>
      <c r="F106" s="6">
        <v>72</v>
      </c>
      <c r="G106" s="6">
        <v>0.28000000000000003</v>
      </c>
    </row>
    <row r="107" spans="1:7" x14ac:dyDescent="0.25">
      <c r="A107" s="6">
        <v>106</v>
      </c>
      <c r="B107" s="6" t="s">
        <v>1400</v>
      </c>
      <c r="C107" s="6" t="s">
        <v>1150</v>
      </c>
      <c r="D107" s="6">
        <v>330</v>
      </c>
      <c r="E107" s="6">
        <v>75</v>
      </c>
      <c r="F107" s="6">
        <v>255</v>
      </c>
      <c r="G107" s="6">
        <v>0.22727272727272699</v>
      </c>
    </row>
    <row r="108" spans="1:7" x14ac:dyDescent="0.25">
      <c r="A108" s="6">
        <v>107</v>
      </c>
      <c r="B108" s="6" t="s">
        <v>2199</v>
      </c>
      <c r="C108" s="6" t="s">
        <v>1150</v>
      </c>
      <c r="D108" s="6">
        <v>438</v>
      </c>
      <c r="E108" s="6">
        <v>183</v>
      </c>
      <c r="F108" s="6">
        <v>255</v>
      </c>
      <c r="G108" s="6">
        <v>0.41780821917808197</v>
      </c>
    </row>
    <row r="109" spans="1:7" x14ac:dyDescent="0.25">
      <c r="A109" s="6">
        <v>108</v>
      </c>
      <c r="B109" s="6" t="s">
        <v>1886</v>
      </c>
      <c r="C109" s="6" t="s">
        <v>2681</v>
      </c>
      <c r="D109" s="6">
        <v>162</v>
      </c>
      <c r="E109" s="6">
        <v>67</v>
      </c>
      <c r="F109" s="6">
        <v>95</v>
      </c>
      <c r="G109" s="6">
        <v>0.41358024691357997</v>
      </c>
    </row>
    <row r="110" spans="1:7" x14ac:dyDescent="0.25">
      <c r="A110" s="6">
        <v>109</v>
      </c>
      <c r="B110" s="6" t="s">
        <v>1743</v>
      </c>
      <c r="C110" s="6" t="s">
        <v>2618</v>
      </c>
      <c r="D110" s="6">
        <v>188</v>
      </c>
      <c r="E110" s="6">
        <v>47</v>
      </c>
      <c r="F110" s="6">
        <v>141</v>
      </c>
      <c r="G110" s="6">
        <v>0.25</v>
      </c>
    </row>
    <row r="111" spans="1:7" x14ac:dyDescent="0.25">
      <c r="A111" s="6">
        <v>110</v>
      </c>
      <c r="B111" s="6" t="s">
        <v>2134</v>
      </c>
      <c r="C111" s="6" t="s">
        <v>2682</v>
      </c>
      <c r="D111" s="6">
        <v>146</v>
      </c>
      <c r="E111" s="6">
        <v>69</v>
      </c>
      <c r="F111" s="6">
        <v>77</v>
      </c>
      <c r="G111" s="6">
        <v>0.47260273972602701</v>
      </c>
    </row>
    <row r="112" spans="1:7" x14ac:dyDescent="0.25">
      <c r="A112" s="6">
        <v>111</v>
      </c>
      <c r="B112" s="6" t="s">
        <v>1578</v>
      </c>
      <c r="C112" s="6" t="s">
        <v>2557</v>
      </c>
      <c r="D112" s="6">
        <v>137</v>
      </c>
      <c r="E112" s="6">
        <v>48</v>
      </c>
      <c r="F112" s="6">
        <v>89</v>
      </c>
      <c r="G112" s="6">
        <v>0.35036496350364998</v>
      </c>
    </row>
    <row r="113" spans="1:7" x14ac:dyDescent="0.25">
      <c r="A113" s="6">
        <v>112</v>
      </c>
      <c r="B113" s="6" t="s">
        <v>1563</v>
      </c>
      <c r="C113" s="6" t="s">
        <v>2565</v>
      </c>
      <c r="D113" s="6">
        <v>101</v>
      </c>
      <c r="E113" s="6">
        <v>24</v>
      </c>
      <c r="F113" s="6">
        <v>77</v>
      </c>
      <c r="G113" s="6">
        <v>0.237623762376238</v>
      </c>
    </row>
    <row r="114" spans="1:7" x14ac:dyDescent="0.25">
      <c r="A114" s="6">
        <v>113</v>
      </c>
      <c r="B114" s="6" t="s">
        <v>1418</v>
      </c>
      <c r="C114" s="6" t="s">
        <v>1150</v>
      </c>
      <c r="D114" s="6">
        <v>516</v>
      </c>
      <c r="E114" s="6">
        <v>193</v>
      </c>
      <c r="F114" s="6">
        <v>323</v>
      </c>
      <c r="G114" s="6">
        <v>0.37403100775193798</v>
      </c>
    </row>
    <row r="115" spans="1:7" x14ac:dyDescent="0.25">
      <c r="A115" s="6">
        <v>114</v>
      </c>
      <c r="B115" s="6" t="s">
        <v>2322</v>
      </c>
      <c r="C115" s="6" t="s">
        <v>2634</v>
      </c>
      <c r="D115" s="6">
        <v>68</v>
      </c>
      <c r="E115" s="6">
        <v>14</v>
      </c>
      <c r="F115" s="6">
        <v>54</v>
      </c>
      <c r="G115" s="6">
        <v>0.20588235294117599</v>
      </c>
    </row>
    <row r="116" spans="1:7" x14ac:dyDescent="0.25">
      <c r="A116" s="6">
        <v>115</v>
      </c>
      <c r="B116" s="6" t="s">
        <v>1827</v>
      </c>
      <c r="C116" s="6" t="s">
        <v>2555</v>
      </c>
      <c r="D116" s="6">
        <v>244</v>
      </c>
      <c r="E116" s="6">
        <v>116</v>
      </c>
      <c r="F116" s="6">
        <v>128</v>
      </c>
      <c r="G116" s="6">
        <v>0.47540983606557402</v>
      </c>
    </row>
    <row r="117" spans="1:7" x14ac:dyDescent="0.25">
      <c r="A117" s="6">
        <v>116</v>
      </c>
      <c r="B117" s="6" t="s">
        <v>2085</v>
      </c>
      <c r="C117" s="6" t="s">
        <v>2589</v>
      </c>
      <c r="D117" s="6">
        <v>95</v>
      </c>
      <c r="E117" s="6">
        <v>55</v>
      </c>
      <c r="F117" s="6">
        <v>40</v>
      </c>
      <c r="G117" s="6">
        <v>0.57894736842105299</v>
      </c>
    </row>
    <row r="118" spans="1:7" x14ac:dyDescent="0.25">
      <c r="A118" s="6">
        <v>117</v>
      </c>
      <c r="B118" s="6" t="s">
        <v>2144</v>
      </c>
      <c r="C118" s="6" t="s">
        <v>1150</v>
      </c>
      <c r="D118" s="6">
        <v>420</v>
      </c>
      <c r="E118" s="6">
        <v>170</v>
      </c>
      <c r="F118" s="6">
        <v>250</v>
      </c>
      <c r="G118" s="6">
        <v>0.40476190476190499</v>
      </c>
    </row>
    <row r="119" spans="1:7" x14ac:dyDescent="0.25">
      <c r="A119" s="6">
        <v>118</v>
      </c>
      <c r="B119" s="6" t="s">
        <v>1849</v>
      </c>
      <c r="C119" s="6" t="s">
        <v>2557</v>
      </c>
      <c r="D119" s="6">
        <v>137</v>
      </c>
      <c r="E119" s="6">
        <v>52</v>
      </c>
      <c r="F119" s="6">
        <v>85</v>
      </c>
      <c r="G119" s="6">
        <v>0.37956204379561997</v>
      </c>
    </row>
    <row r="120" spans="1:7" x14ac:dyDescent="0.25">
      <c r="A120" s="6">
        <v>119</v>
      </c>
      <c r="B120" s="6" t="s">
        <v>1294</v>
      </c>
      <c r="C120" s="6" t="s">
        <v>2681</v>
      </c>
      <c r="D120" s="6">
        <v>162</v>
      </c>
      <c r="E120" s="6">
        <v>67</v>
      </c>
      <c r="F120" s="6">
        <v>95</v>
      </c>
      <c r="G120" s="6">
        <v>0.41358024691357997</v>
      </c>
    </row>
    <row r="121" spans="1:7" x14ac:dyDescent="0.25">
      <c r="A121" s="6">
        <v>120</v>
      </c>
      <c r="B121" s="6" t="s">
        <v>1926</v>
      </c>
      <c r="C121" s="6" t="s">
        <v>2640</v>
      </c>
      <c r="D121" s="6">
        <v>229</v>
      </c>
      <c r="E121" s="6">
        <v>101</v>
      </c>
      <c r="F121" s="6">
        <v>128</v>
      </c>
      <c r="G121" s="6">
        <v>0.44104803493449801</v>
      </c>
    </row>
    <row r="122" spans="1:7" x14ac:dyDescent="0.25">
      <c r="A122" s="6">
        <v>121</v>
      </c>
      <c r="B122" s="6" t="s">
        <v>2051</v>
      </c>
      <c r="C122" s="6" t="s">
        <v>1150</v>
      </c>
      <c r="D122" s="6">
        <v>997</v>
      </c>
      <c r="E122" s="6">
        <v>377</v>
      </c>
      <c r="F122" s="6">
        <v>620</v>
      </c>
      <c r="G122" s="6">
        <v>0.37813440320962899</v>
      </c>
    </row>
    <row r="123" spans="1:7" x14ac:dyDescent="0.25">
      <c r="A123" s="6">
        <v>122</v>
      </c>
      <c r="B123" s="6" t="s">
        <v>2325</v>
      </c>
      <c r="C123" s="6" t="s">
        <v>1150</v>
      </c>
      <c r="D123" s="6">
        <v>577</v>
      </c>
      <c r="E123" s="6">
        <v>351</v>
      </c>
      <c r="F123" s="6">
        <v>226</v>
      </c>
      <c r="G123" s="6">
        <v>0.60831889081455803</v>
      </c>
    </row>
    <row r="124" spans="1:7" x14ac:dyDescent="0.25">
      <c r="A124" s="6">
        <v>123</v>
      </c>
      <c r="B124" s="6" t="s">
        <v>1700</v>
      </c>
      <c r="C124" s="6" t="s">
        <v>1150</v>
      </c>
      <c r="D124" s="6">
        <v>319</v>
      </c>
      <c r="E124" s="6">
        <v>132</v>
      </c>
      <c r="F124" s="6">
        <v>187</v>
      </c>
      <c r="G124" s="6">
        <v>0.41379310344827602</v>
      </c>
    </row>
    <row r="125" spans="1:7" x14ac:dyDescent="0.25">
      <c r="A125" s="6">
        <v>124</v>
      </c>
      <c r="B125" s="6" t="s">
        <v>2158</v>
      </c>
      <c r="C125" s="6" t="s">
        <v>1150</v>
      </c>
      <c r="D125" s="6">
        <v>382</v>
      </c>
      <c r="E125" s="6">
        <v>125</v>
      </c>
      <c r="F125" s="6">
        <v>257</v>
      </c>
      <c r="G125" s="6">
        <v>0.32722513089005201</v>
      </c>
    </row>
    <row r="126" spans="1:7" x14ac:dyDescent="0.25">
      <c r="A126" s="6">
        <v>125</v>
      </c>
      <c r="B126" s="6" t="s">
        <v>1904</v>
      </c>
      <c r="C126" s="6" t="s">
        <v>1150</v>
      </c>
      <c r="D126" s="6">
        <v>361</v>
      </c>
      <c r="E126" s="6">
        <v>147</v>
      </c>
      <c r="F126" s="6">
        <v>214</v>
      </c>
      <c r="G126" s="6">
        <v>0.40720221606648199</v>
      </c>
    </row>
    <row r="127" spans="1:7" x14ac:dyDescent="0.25">
      <c r="A127" s="6">
        <v>126</v>
      </c>
      <c r="B127" s="6" t="s">
        <v>2099</v>
      </c>
      <c r="C127" s="6" t="s">
        <v>2641</v>
      </c>
      <c r="D127" s="6">
        <v>169</v>
      </c>
      <c r="E127" s="6">
        <v>64</v>
      </c>
      <c r="F127" s="6">
        <v>105</v>
      </c>
      <c r="G127" s="6">
        <v>0.378698224852071</v>
      </c>
    </row>
    <row r="128" spans="1:7" x14ac:dyDescent="0.25">
      <c r="A128" s="6">
        <v>127</v>
      </c>
      <c r="B128" s="6" t="s">
        <v>2368</v>
      </c>
      <c r="C128" s="6" t="s">
        <v>1150</v>
      </c>
      <c r="D128" s="6">
        <v>303</v>
      </c>
      <c r="E128" s="6">
        <v>113</v>
      </c>
      <c r="F128" s="6">
        <v>190</v>
      </c>
      <c r="G128" s="6">
        <v>0.37293729372937301</v>
      </c>
    </row>
    <row r="129" spans="1:7" x14ac:dyDescent="0.25">
      <c r="A129" s="6">
        <v>128</v>
      </c>
      <c r="B129" s="6" t="s">
        <v>1396</v>
      </c>
      <c r="C129" s="6" t="s">
        <v>2580</v>
      </c>
      <c r="D129" s="6">
        <v>130</v>
      </c>
      <c r="E129" s="6">
        <v>60</v>
      </c>
      <c r="F129" s="6">
        <v>70</v>
      </c>
      <c r="G129" s="6">
        <v>0.46153846153846201</v>
      </c>
    </row>
    <row r="130" spans="1:7" x14ac:dyDescent="0.25">
      <c r="A130" s="6">
        <v>129</v>
      </c>
      <c r="B130" s="6" t="s">
        <v>1483</v>
      </c>
      <c r="C130" s="6" t="s">
        <v>1150</v>
      </c>
      <c r="D130" s="6">
        <v>369</v>
      </c>
      <c r="E130" s="6">
        <v>142</v>
      </c>
      <c r="F130" s="6">
        <v>227</v>
      </c>
      <c r="G130" s="6">
        <v>0.38482384823848198</v>
      </c>
    </row>
    <row r="131" spans="1:7" x14ac:dyDescent="0.25">
      <c r="A131" s="6">
        <v>130</v>
      </c>
      <c r="B131" s="6" t="s">
        <v>1455</v>
      </c>
      <c r="C131" s="6" t="s">
        <v>1150</v>
      </c>
      <c r="D131" s="6">
        <v>296</v>
      </c>
      <c r="E131" s="6">
        <v>103</v>
      </c>
      <c r="F131" s="6">
        <v>193</v>
      </c>
      <c r="G131" s="6">
        <v>0.34797297297297303</v>
      </c>
    </row>
    <row r="132" spans="1:7" x14ac:dyDescent="0.25">
      <c r="A132" s="6">
        <v>131</v>
      </c>
      <c r="B132" s="6" t="s">
        <v>2392</v>
      </c>
      <c r="C132" s="6" t="s">
        <v>1150</v>
      </c>
      <c r="D132" s="6">
        <v>568</v>
      </c>
      <c r="E132" s="6">
        <v>158</v>
      </c>
      <c r="F132" s="6">
        <v>410</v>
      </c>
      <c r="G132" s="6">
        <v>0.278169014084507</v>
      </c>
    </row>
    <row r="133" spans="1:7" x14ac:dyDescent="0.25">
      <c r="A133" s="6">
        <v>132</v>
      </c>
      <c r="B133" s="6" t="s">
        <v>2241</v>
      </c>
      <c r="C133" s="6" t="s">
        <v>1150</v>
      </c>
      <c r="D133" s="6">
        <v>261</v>
      </c>
      <c r="E133" s="6">
        <v>87</v>
      </c>
      <c r="F133" s="6">
        <v>174</v>
      </c>
      <c r="G133" s="6">
        <v>0.33333333333333298</v>
      </c>
    </row>
    <row r="134" spans="1:7" x14ac:dyDescent="0.25">
      <c r="A134" s="6">
        <v>133</v>
      </c>
      <c r="B134" s="6" t="s">
        <v>1300</v>
      </c>
      <c r="C134" s="6" t="s">
        <v>1150</v>
      </c>
      <c r="D134" s="6">
        <v>386</v>
      </c>
      <c r="E134" s="6">
        <v>132</v>
      </c>
      <c r="F134" s="6">
        <v>254</v>
      </c>
      <c r="G134" s="6">
        <v>0.341968911917098</v>
      </c>
    </row>
    <row r="135" spans="1:7" x14ac:dyDescent="0.25">
      <c r="A135" s="6">
        <v>134</v>
      </c>
      <c r="B135" s="6" t="s">
        <v>1429</v>
      </c>
      <c r="C135" s="6" t="s">
        <v>1150</v>
      </c>
      <c r="D135" s="6">
        <v>439</v>
      </c>
      <c r="E135" s="6">
        <v>198</v>
      </c>
      <c r="F135" s="6">
        <v>241</v>
      </c>
      <c r="G135" s="6">
        <v>0.45102505694760803</v>
      </c>
    </row>
    <row r="136" spans="1:7" x14ac:dyDescent="0.25">
      <c r="A136" s="6">
        <v>135</v>
      </c>
      <c r="B136" s="6" t="s">
        <v>2363</v>
      </c>
      <c r="C136" s="6" t="s">
        <v>1150</v>
      </c>
      <c r="D136" s="6">
        <v>333</v>
      </c>
      <c r="E136" s="6">
        <v>115</v>
      </c>
      <c r="F136" s="6">
        <v>218</v>
      </c>
      <c r="G136" s="6">
        <v>0.345345345345345</v>
      </c>
    </row>
    <row r="137" spans="1:7" x14ac:dyDescent="0.25">
      <c r="A137" s="6">
        <v>136</v>
      </c>
      <c r="B137" s="6" t="s">
        <v>1820</v>
      </c>
      <c r="C137" s="6" t="s">
        <v>1150</v>
      </c>
      <c r="D137" s="6">
        <v>651</v>
      </c>
      <c r="E137" s="6">
        <v>273</v>
      </c>
      <c r="F137" s="6">
        <v>378</v>
      </c>
      <c r="G137" s="6">
        <v>0.41935483870967699</v>
      </c>
    </row>
    <row r="138" spans="1:7" x14ac:dyDescent="0.25">
      <c r="A138" s="6">
        <v>137</v>
      </c>
      <c r="B138" s="6" t="s">
        <v>1382</v>
      </c>
      <c r="C138" s="6" t="s">
        <v>1150</v>
      </c>
      <c r="D138" s="6">
        <v>301</v>
      </c>
      <c r="E138" s="6">
        <v>112</v>
      </c>
      <c r="F138" s="6">
        <v>189</v>
      </c>
      <c r="G138" s="6">
        <v>0.372093023255814</v>
      </c>
    </row>
    <row r="139" spans="1:7" x14ac:dyDescent="0.25">
      <c r="A139" s="6">
        <v>138</v>
      </c>
      <c r="B139" s="6" t="s">
        <v>1795</v>
      </c>
      <c r="C139" s="6" t="s">
        <v>2653</v>
      </c>
      <c r="D139" s="6">
        <v>152</v>
      </c>
      <c r="E139" s="6">
        <v>58</v>
      </c>
      <c r="F139" s="6">
        <v>94</v>
      </c>
      <c r="G139" s="6">
        <v>0.38157894736842102</v>
      </c>
    </row>
    <row r="140" spans="1:7" x14ac:dyDescent="0.25">
      <c r="A140" s="6">
        <v>139</v>
      </c>
      <c r="B140" s="6" t="s">
        <v>2350</v>
      </c>
      <c r="C140" s="6" t="s">
        <v>1150</v>
      </c>
      <c r="D140" s="6">
        <v>577</v>
      </c>
      <c r="E140" s="6">
        <v>285</v>
      </c>
      <c r="F140" s="6">
        <v>292</v>
      </c>
      <c r="G140" s="6">
        <v>0.49393414211438502</v>
      </c>
    </row>
    <row r="141" spans="1:7" x14ac:dyDescent="0.25">
      <c r="A141" s="6">
        <v>140</v>
      </c>
      <c r="B141" s="6" t="s">
        <v>2115</v>
      </c>
      <c r="C141" s="6" t="s">
        <v>2583</v>
      </c>
      <c r="D141" s="6">
        <v>178</v>
      </c>
      <c r="E141" s="6">
        <v>26</v>
      </c>
      <c r="F141" s="6">
        <v>152</v>
      </c>
      <c r="G141" s="6">
        <v>0.14606741573033699</v>
      </c>
    </row>
    <row r="142" spans="1:7" x14ac:dyDescent="0.25">
      <c r="A142" s="6">
        <v>141</v>
      </c>
      <c r="B142" s="6" t="s">
        <v>1664</v>
      </c>
      <c r="C142" s="6" t="s">
        <v>2627</v>
      </c>
      <c r="D142" s="6">
        <v>228</v>
      </c>
      <c r="E142" s="6">
        <v>108</v>
      </c>
      <c r="F142" s="6">
        <v>120</v>
      </c>
      <c r="G142" s="6">
        <v>0.47368421052631599</v>
      </c>
    </row>
    <row r="143" spans="1:7" x14ac:dyDescent="0.25">
      <c r="A143" s="6">
        <v>142</v>
      </c>
      <c r="B143" s="6" t="s">
        <v>2286</v>
      </c>
      <c r="C143" s="6" t="s">
        <v>2601</v>
      </c>
      <c r="D143" s="6">
        <v>92</v>
      </c>
      <c r="E143" s="6">
        <v>41</v>
      </c>
      <c r="F143" s="6">
        <v>51</v>
      </c>
      <c r="G143" s="6">
        <v>0.44565217391304301</v>
      </c>
    </row>
    <row r="144" spans="1:7" x14ac:dyDescent="0.25">
      <c r="A144" s="6">
        <v>143</v>
      </c>
      <c r="B144" s="6" t="s">
        <v>1417</v>
      </c>
      <c r="C144" s="6" t="s">
        <v>2605</v>
      </c>
      <c r="D144" s="6">
        <v>210</v>
      </c>
      <c r="E144" s="6">
        <v>76</v>
      </c>
      <c r="F144" s="6">
        <v>134</v>
      </c>
      <c r="G144" s="6">
        <v>0.36190476190476201</v>
      </c>
    </row>
    <row r="145" spans="1:7" x14ac:dyDescent="0.25">
      <c r="A145" s="6">
        <v>144</v>
      </c>
      <c r="B145" s="6" t="s">
        <v>1838</v>
      </c>
      <c r="C145" s="6" t="s">
        <v>1150</v>
      </c>
      <c r="D145" s="6">
        <v>304</v>
      </c>
      <c r="E145" s="6">
        <v>120</v>
      </c>
      <c r="F145" s="6">
        <v>184</v>
      </c>
      <c r="G145" s="6">
        <v>0.394736842105263</v>
      </c>
    </row>
    <row r="146" spans="1:7" x14ac:dyDescent="0.25">
      <c r="A146" s="6">
        <v>145</v>
      </c>
      <c r="B146" s="6" t="s">
        <v>2244</v>
      </c>
      <c r="C146" s="6" t="s">
        <v>1150</v>
      </c>
      <c r="D146" s="6">
        <v>568</v>
      </c>
      <c r="E146" s="6">
        <v>161</v>
      </c>
      <c r="F146" s="6">
        <v>407</v>
      </c>
      <c r="G146" s="6">
        <v>0.28345070422535201</v>
      </c>
    </row>
    <row r="147" spans="1:7" x14ac:dyDescent="0.25">
      <c r="A147" s="6">
        <v>146</v>
      </c>
      <c r="B147" s="6" t="s">
        <v>2339</v>
      </c>
      <c r="C147" s="6" t="s">
        <v>2674</v>
      </c>
      <c r="D147" s="6">
        <v>134</v>
      </c>
      <c r="E147" s="6">
        <v>58</v>
      </c>
      <c r="F147" s="6">
        <v>76</v>
      </c>
      <c r="G147" s="6">
        <v>0.43283582089552203</v>
      </c>
    </row>
    <row r="148" spans="1:7" x14ac:dyDescent="0.25">
      <c r="A148" s="6">
        <v>147</v>
      </c>
      <c r="B148" s="6" t="s">
        <v>1380</v>
      </c>
      <c r="C148" s="6" t="s">
        <v>2557</v>
      </c>
      <c r="D148" s="6">
        <v>137</v>
      </c>
      <c r="E148" s="6">
        <v>53</v>
      </c>
      <c r="F148" s="6">
        <v>84</v>
      </c>
      <c r="G148" s="6">
        <v>0.386861313868613</v>
      </c>
    </row>
    <row r="149" spans="1:7" x14ac:dyDescent="0.25">
      <c r="A149" s="6">
        <v>148</v>
      </c>
      <c r="B149" s="6" t="s">
        <v>2159</v>
      </c>
      <c r="C149" s="6" t="s">
        <v>2683</v>
      </c>
      <c r="D149" s="6">
        <v>59</v>
      </c>
      <c r="E149" s="6">
        <v>29</v>
      </c>
      <c r="F149" s="6">
        <v>30</v>
      </c>
      <c r="G149" s="6">
        <v>0.49152542372881403</v>
      </c>
    </row>
    <row r="150" spans="1:7" x14ac:dyDescent="0.25">
      <c r="A150" s="6">
        <v>149</v>
      </c>
      <c r="B150" s="6" t="s">
        <v>1493</v>
      </c>
      <c r="C150" s="6" t="s">
        <v>1150</v>
      </c>
      <c r="D150" s="6">
        <v>263</v>
      </c>
      <c r="E150" s="6">
        <v>111</v>
      </c>
      <c r="F150" s="6">
        <v>152</v>
      </c>
      <c r="G150" s="6">
        <v>0.422053231939163</v>
      </c>
    </row>
    <row r="151" spans="1:7" x14ac:dyDescent="0.25">
      <c r="A151" s="6">
        <v>150</v>
      </c>
      <c r="B151" s="6" t="s">
        <v>2252</v>
      </c>
      <c r="C151" s="6" t="s">
        <v>1150</v>
      </c>
      <c r="D151" s="6">
        <v>286</v>
      </c>
      <c r="E151" s="6">
        <v>106</v>
      </c>
      <c r="F151" s="6">
        <v>180</v>
      </c>
      <c r="G151" s="6">
        <v>0.37062937062937101</v>
      </c>
    </row>
    <row r="152" spans="1:7" x14ac:dyDescent="0.25">
      <c r="A152" s="6">
        <v>151</v>
      </c>
      <c r="B152" s="6" t="s">
        <v>2501</v>
      </c>
      <c r="C152" s="6" t="s">
        <v>2546</v>
      </c>
      <c r="D152" s="6">
        <v>194</v>
      </c>
      <c r="E152" s="6">
        <v>90</v>
      </c>
      <c r="F152" s="6">
        <v>104</v>
      </c>
      <c r="G152" s="6">
        <v>0.463917525773196</v>
      </c>
    </row>
    <row r="153" spans="1:7" x14ac:dyDescent="0.25">
      <c r="A153" s="6">
        <v>152</v>
      </c>
      <c r="B153" s="6" t="s">
        <v>1265</v>
      </c>
      <c r="C153" s="6" t="s">
        <v>1150</v>
      </c>
      <c r="D153" s="6">
        <v>258</v>
      </c>
      <c r="E153" s="6">
        <v>103</v>
      </c>
      <c r="F153" s="6">
        <v>155</v>
      </c>
      <c r="G153" s="6">
        <v>0.39922480620154999</v>
      </c>
    </row>
    <row r="154" spans="1:7" x14ac:dyDescent="0.25">
      <c r="A154" s="6">
        <v>153</v>
      </c>
      <c r="B154" s="6" t="s">
        <v>1259</v>
      </c>
      <c r="C154" s="6" t="s">
        <v>1150</v>
      </c>
      <c r="D154" s="6">
        <v>400</v>
      </c>
      <c r="E154" s="6">
        <v>147</v>
      </c>
      <c r="F154" s="6">
        <v>253</v>
      </c>
      <c r="G154" s="6">
        <v>0.36749999999999999</v>
      </c>
    </row>
    <row r="155" spans="1:7" x14ac:dyDescent="0.25">
      <c r="A155" s="6">
        <v>154</v>
      </c>
      <c r="B155" s="6" t="s">
        <v>2133</v>
      </c>
      <c r="C155" s="6" t="s">
        <v>2684</v>
      </c>
      <c r="D155" s="6">
        <v>96</v>
      </c>
      <c r="E155" s="6">
        <v>48</v>
      </c>
      <c r="F155" s="6">
        <v>48</v>
      </c>
      <c r="G155" s="6">
        <v>0.5</v>
      </c>
    </row>
    <row r="156" spans="1:7" x14ac:dyDescent="0.25">
      <c r="A156" s="6">
        <v>155</v>
      </c>
      <c r="B156" s="6" t="s">
        <v>2289</v>
      </c>
      <c r="C156" s="6" t="s">
        <v>1150</v>
      </c>
      <c r="D156" s="6">
        <v>339</v>
      </c>
      <c r="E156" s="6">
        <v>145</v>
      </c>
      <c r="F156" s="6">
        <v>194</v>
      </c>
      <c r="G156" s="6">
        <v>0.42772861356932201</v>
      </c>
    </row>
    <row r="157" spans="1:7" x14ac:dyDescent="0.25">
      <c r="A157" s="6">
        <v>156</v>
      </c>
      <c r="B157" s="6" t="s">
        <v>1676</v>
      </c>
      <c r="C157" s="6" t="s">
        <v>1150</v>
      </c>
      <c r="D157" s="6">
        <v>387</v>
      </c>
      <c r="E157" s="6">
        <v>154</v>
      </c>
      <c r="F157" s="6">
        <v>233</v>
      </c>
      <c r="G157" s="6">
        <v>0.39793281653746798</v>
      </c>
    </row>
    <row r="158" spans="1:7" x14ac:dyDescent="0.25">
      <c r="A158" s="6">
        <v>157</v>
      </c>
      <c r="B158" s="6" t="s">
        <v>1627</v>
      </c>
      <c r="C158" s="6" t="s">
        <v>2585</v>
      </c>
      <c r="D158" s="6">
        <v>90</v>
      </c>
      <c r="E158" s="6">
        <v>50</v>
      </c>
      <c r="F158" s="6">
        <v>40</v>
      </c>
      <c r="G158" s="6">
        <v>0.55555555555555602</v>
      </c>
    </row>
    <row r="159" spans="1:7" x14ac:dyDescent="0.25">
      <c r="A159" s="6">
        <v>158</v>
      </c>
      <c r="B159" s="6" t="s">
        <v>2054</v>
      </c>
      <c r="C159" s="6" t="s">
        <v>2685</v>
      </c>
      <c r="D159" s="6">
        <v>151</v>
      </c>
      <c r="E159" s="6">
        <v>52</v>
      </c>
      <c r="F159" s="6">
        <v>99</v>
      </c>
      <c r="G159" s="6">
        <v>0.34437086092715202</v>
      </c>
    </row>
    <row r="160" spans="1:7" x14ac:dyDescent="0.25">
      <c r="A160" s="6">
        <v>159</v>
      </c>
      <c r="B160" s="6" t="s">
        <v>1814</v>
      </c>
      <c r="C160" s="6" t="s">
        <v>2684</v>
      </c>
      <c r="D160" s="6">
        <v>96</v>
      </c>
      <c r="E160" s="6">
        <v>47</v>
      </c>
      <c r="F160" s="6">
        <v>49</v>
      </c>
      <c r="G160" s="6">
        <v>0.48958333333333298</v>
      </c>
    </row>
    <row r="161" spans="1:7" x14ac:dyDescent="0.25">
      <c r="A161" s="6">
        <v>160</v>
      </c>
      <c r="B161" s="6" t="s">
        <v>1284</v>
      </c>
      <c r="C161" s="6" t="s">
        <v>1150</v>
      </c>
      <c r="D161" s="6">
        <v>375</v>
      </c>
      <c r="E161" s="6">
        <v>143</v>
      </c>
      <c r="F161" s="6">
        <v>232</v>
      </c>
      <c r="G161" s="6">
        <v>0.38133333333333302</v>
      </c>
    </row>
    <row r="162" spans="1:7" x14ac:dyDescent="0.25">
      <c r="A162" s="6">
        <v>161</v>
      </c>
      <c r="B162" s="6" t="s">
        <v>1448</v>
      </c>
      <c r="C162" s="6" t="s">
        <v>2584</v>
      </c>
      <c r="D162" s="6">
        <v>170</v>
      </c>
      <c r="E162" s="6">
        <v>66</v>
      </c>
      <c r="F162" s="6">
        <v>104</v>
      </c>
      <c r="G162" s="6">
        <v>0.38823529411764701</v>
      </c>
    </row>
    <row r="163" spans="1:7" x14ac:dyDescent="0.25">
      <c r="A163" s="6">
        <v>162</v>
      </c>
      <c r="B163" s="6" t="s">
        <v>2020</v>
      </c>
      <c r="C163" s="6" t="s">
        <v>1150</v>
      </c>
      <c r="D163" s="6">
        <v>443</v>
      </c>
      <c r="E163" s="6">
        <v>209</v>
      </c>
      <c r="F163" s="6">
        <v>234</v>
      </c>
      <c r="G163" s="6">
        <v>0.47178329571106098</v>
      </c>
    </row>
    <row r="164" spans="1:7" x14ac:dyDescent="0.25">
      <c r="A164" s="6">
        <v>163</v>
      </c>
      <c r="B164" s="6" t="s">
        <v>1669</v>
      </c>
      <c r="C164" s="6" t="s">
        <v>1150</v>
      </c>
      <c r="D164" s="6">
        <v>327</v>
      </c>
      <c r="E164" s="6">
        <v>118</v>
      </c>
      <c r="F164" s="6">
        <v>209</v>
      </c>
      <c r="G164" s="6">
        <v>0.36085626911315</v>
      </c>
    </row>
    <row r="165" spans="1:7" x14ac:dyDescent="0.25">
      <c r="A165" s="6">
        <v>164</v>
      </c>
      <c r="B165" s="6" t="s">
        <v>2196</v>
      </c>
      <c r="C165" s="6" t="s">
        <v>2627</v>
      </c>
      <c r="D165" s="6">
        <v>228</v>
      </c>
      <c r="E165" s="6">
        <v>103</v>
      </c>
      <c r="F165" s="6">
        <v>125</v>
      </c>
      <c r="G165" s="6">
        <v>0.45175438596491202</v>
      </c>
    </row>
    <row r="166" spans="1:7" x14ac:dyDescent="0.25">
      <c r="A166" s="6">
        <v>165</v>
      </c>
      <c r="B166" s="6" t="s">
        <v>1448</v>
      </c>
      <c r="C166" s="6" t="s">
        <v>2584</v>
      </c>
      <c r="D166" s="6">
        <v>170</v>
      </c>
      <c r="E166" s="6">
        <v>66</v>
      </c>
      <c r="F166" s="6">
        <v>104</v>
      </c>
      <c r="G166" s="6">
        <v>0.38823529411764701</v>
      </c>
    </row>
    <row r="167" spans="1:7" x14ac:dyDescent="0.25">
      <c r="A167" s="6">
        <v>166</v>
      </c>
      <c r="B167" s="6" t="s">
        <v>1466</v>
      </c>
      <c r="C167" s="6" t="s">
        <v>2548</v>
      </c>
      <c r="D167" s="6">
        <v>177</v>
      </c>
      <c r="E167" s="6">
        <v>86</v>
      </c>
      <c r="F167" s="6">
        <v>91</v>
      </c>
      <c r="G167" s="6">
        <v>0.48587570621468901</v>
      </c>
    </row>
    <row r="168" spans="1:7" x14ac:dyDescent="0.25">
      <c r="A168" s="6">
        <v>167</v>
      </c>
      <c r="B168" s="6" t="s">
        <v>2113</v>
      </c>
      <c r="C168" s="6" t="s">
        <v>2552</v>
      </c>
      <c r="D168" s="6">
        <v>69</v>
      </c>
      <c r="E168" s="6">
        <v>32</v>
      </c>
      <c r="F168" s="6">
        <v>37</v>
      </c>
      <c r="G168" s="6">
        <v>0.46376811594202899</v>
      </c>
    </row>
    <row r="169" spans="1:7" x14ac:dyDescent="0.25">
      <c r="A169" s="6">
        <v>168</v>
      </c>
      <c r="B169" s="6" t="s">
        <v>1429</v>
      </c>
      <c r="C169" s="6" t="s">
        <v>1150</v>
      </c>
      <c r="D169" s="6">
        <v>439</v>
      </c>
      <c r="E169" s="6">
        <v>198</v>
      </c>
      <c r="F169" s="6">
        <v>241</v>
      </c>
      <c r="G169" s="6">
        <v>0.45102505694760803</v>
      </c>
    </row>
    <row r="170" spans="1:7" x14ac:dyDescent="0.25">
      <c r="A170" s="6">
        <v>169</v>
      </c>
      <c r="B170" s="6" t="s">
        <v>2221</v>
      </c>
      <c r="C170" s="6" t="s">
        <v>2606</v>
      </c>
      <c r="D170" s="6">
        <v>250</v>
      </c>
      <c r="E170" s="6">
        <v>81</v>
      </c>
      <c r="F170" s="6">
        <v>169</v>
      </c>
      <c r="G170" s="6">
        <v>0.32400000000000001</v>
      </c>
    </row>
    <row r="171" spans="1:7" x14ac:dyDescent="0.25">
      <c r="A171" s="6">
        <v>170</v>
      </c>
      <c r="B171" s="6" t="s">
        <v>2331</v>
      </c>
      <c r="C171" s="6" t="s">
        <v>1150</v>
      </c>
      <c r="D171" s="6">
        <v>315</v>
      </c>
      <c r="E171" s="6">
        <v>188</v>
      </c>
      <c r="F171" s="6">
        <v>127</v>
      </c>
      <c r="G171" s="6">
        <v>0.59682539682539704</v>
      </c>
    </row>
    <row r="172" spans="1:7" x14ac:dyDescent="0.25">
      <c r="A172" s="6">
        <v>171</v>
      </c>
      <c r="B172" s="6" t="s">
        <v>1332</v>
      </c>
      <c r="C172" s="6" t="s">
        <v>1150</v>
      </c>
      <c r="D172" s="6">
        <v>286</v>
      </c>
      <c r="E172" s="6">
        <v>123</v>
      </c>
      <c r="F172" s="6">
        <v>163</v>
      </c>
      <c r="G172" s="6">
        <v>0.43006993006993</v>
      </c>
    </row>
    <row r="173" spans="1:7" x14ac:dyDescent="0.25">
      <c r="A173" s="6">
        <v>172</v>
      </c>
      <c r="B173" s="6" t="s">
        <v>1270</v>
      </c>
      <c r="C173" s="6" t="s">
        <v>2548</v>
      </c>
      <c r="D173" s="6">
        <v>177</v>
      </c>
      <c r="E173" s="6">
        <v>83</v>
      </c>
      <c r="F173" s="6">
        <v>94</v>
      </c>
      <c r="G173" s="6">
        <v>0.468926553672316</v>
      </c>
    </row>
    <row r="174" spans="1:7" x14ac:dyDescent="0.25">
      <c r="A174" s="6">
        <v>173</v>
      </c>
      <c r="B174" s="6" t="s">
        <v>1840</v>
      </c>
      <c r="C174" s="6" t="s">
        <v>2567</v>
      </c>
      <c r="D174" s="6">
        <v>239</v>
      </c>
      <c r="E174" s="6">
        <v>91</v>
      </c>
      <c r="F174" s="6">
        <v>148</v>
      </c>
      <c r="G174" s="6">
        <v>0.38075313807531402</v>
      </c>
    </row>
    <row r="175" spans="1:7" x14ac:dyDescent="0.25">
      <c r="A175" s="6">
        <v>174</v>
      </c>
      <c r="B175" s="6" t="s">
        <v>1990</v>
      </c>
      <c r="C175" s="6" t="s">
        <v>2596</v>
      </c>
      <c r="D175" s="6">
        <v>122</v>
      </c>
      <c r="E175" s="6">
        <v>52</v>
      </c>
      <c r="F175" s="6">
        <v>70</v>
      </c>
      <c r="G175" s="6">
        <v>0.42622950819672101</v>
      </c>
    </row>
    <row r="176" spans="1:7" x14ac:dyDescent="0.25">
      <c r="A176" s="6">
        <v>175</v>
      </c>
      <c r="B176" s="6" t="s">
        <v>2001</v>
      </c>
      <c r="C176" s="6" t="s">
        <v>2645</v>
      </c>
      <c r="D176" s="6">
        <v>66</v>
      </c>
      <c r="E176" s="6">
        <v>25</v>
      </c>
      <c r="F176" s="6">
        <v>41</v>
      </c>
      <c r="G176" s="6">
        <v>0.37878787878787901</v>
      </c>
    </row>
    <row r="177" spans="1:7" x14ac:dyDescent="0.25">
      <c r="A177" s="6">
        <v>176</v>
      </c>
      <c r="B177" s="6" t="s">
        <v>1935</v>
      </c>
      <c r="C177" s="6" t="s">
        <v>1150</v>
      </c>
      <c r="D177" s="6">
        <v>578</v>
      </c>
      <c r="E177" s="6">
        <v>308</v>
      </c>
      <c r="F177" s="6">
        <v>270</v>
      </c>
      <c r="G177" s="6">
        <v>0.53287197231833905</v>
      </c>
    </row>
    <row r="178" spans="1:7" x14ac:dyDescent="0.25">
      <c r="A178" s="6">
        <v>177</v>
      </c>
      <c r="B178" s="6" t="s">
        <v>1960</v>
      </c>
      <c r="C178" s="6" t="s">
        <v>1150</v>
      </c>
      <c r="D178" s="6">
        <v>394</v>
      </c>
      <c r="E178" s="6">
        <v>131</v>
      </c>
      <c r="F178" s="6">
        <v>263</v>
      </c>
      <c r="G178" s="6">
        <v>0.33248730964466999</v>
      </c>
    </row>
    <row r="179" spans="1:7" x14ac:dyDescent="0.25">
      <c r="A179" s="6">
        <v>178</v>
      </c>
      <c r="B179" s="6" t="s">
        <v>1543</v>
      </c>
      <c r="C179" s="6" t="s">
        <v>1150</v>
      </c>
      <c r="D179" s="6">
        <v>420</v>
      </c>
      <c r="E179" s="6">
        <v>183</v>
      </c>
      <c r="F179" s="6">
        <v>237</v>
      </c>
      <c r="G179" s="6">
        <v>0.435714285714286</v>
      </c>
    </row>
    <row r="180" spans="1:7" x14ac:dyDescent="0.25">
      <c r="A180" s="6">
        <v>179</v>
      </c>
      <c r="B180" s="6" t="s">
        <v>2299</v>
      </c>
      <c r="C180" s="6" t="s">
        <v>2676</v>
      </c>
      <c r="D180" s="6">
        <v>232</v>
      </c>
      <c r="E180" s="6">
        <v>73</v>
      </c>
      <c r="F180" s="6">
        <v>159</v>
      </c>
      <c r="G180" s="6">
        <v>0.31465517241379298</v>
      </c>
    </row>
    <row r="181" spans="1:7" x14ac:dyDescent="0.25">
      <c r="A181" s="6">
        <v>180</v>
      </c>
      <c r="B181" s="6" t="s">
        <v>1725</v>
      </c>
      <c r="C181" s="6" t="s">
        <v>1150</v>
      </c>
      <c r="D181" s="6">
        <v>314</v>
      </c>
      <c r="E181" s="6">
        <v>133</v>
      </c>
      <c r="F181" s="6">
        <v>181</v>
      </c>
      <c r="G181" s="6">
        <v>0.42356687898089201</v>
      </c>
    </row>
    <row r="182" spans="1:7" x14ac:dyDescent="0.25">
      <c r="A182" s="6">
        <v>181</v>
      </c>
      <c r="B182" s="6" t="s">
        <v>1604</v>
      </c>
      <c r="C182" s="6" t="s">
        <v>2663</v>
      </c>
      <c r="D182" s="6">
        <v>187</v>
      </c>
      <c r="E182" s="6">
        <v>69</v>
      </c>
      <c r="F182" s="6">
        <v>118</v>
      </c>
      <c r="G182" s="6">
        <v>0.36898395721925098</v>
      </c>
    </row>
    <row r="183" spans="1:7" x14ac:dyDescent="0.25">
      <c r="A183" s="6">
        <v>182</v>
      </c>
      <c r="B183" s="6" t="s">
        <v>1354</v>
      </c>
      <c r="C183" s="6" t="s">
        <v>1150</v>
      </c>
      <c r="D183" s="6">
        <v>391</v>
      </c>
      <c r="E183" s="6">
        <v>161</v>
      </c>
      <c r="F183" s="6">
        <v>230</v>
      </c>
      <c r="G183" s="6">
        <v>0.41176470588235298</v>
      </c>
    </row>
    <row r="184" spans="1:7" x14ac:dyDescent="0.25">
      <c r="A184" s="6">
        <v>183</v>
      </c>
      <c r="B184" s="6" t="s">
        <v>1809</v>
      </c>
      <c r="C184" s="6" t="s">
        <v>2686</v>
      </c>
      <c r="D184" s="6">
        <v>180</v>
      </c>
      <c r="E184" s="6">
        <v>85</v>
      </c>
      <c r="F184" s="6">
        <v>95</v>
      </c>
      <c r="G184" s="6">
        <v>0.47222222222222199</v>
      </c>
    </row>
    <row r="185" spans="1:7" x14ac:dyDescent="0.25">
      <c r="A185" s="6">
        <v>184</v>
      </c>
      <c r="B185" s="6" t="s">
        <v>2458</v>
      </c>
      <c r="C185" s="6" t="s">
        <v>1150</v>
      </c>
      <c r="D185" s="6">
        <v>503</v>
      </c>
      <c r="E185" s="6">
        <v>209</v>
      </c>
      <c r="F185" s="6">
        <v>294</v>
      </c>
      <c r="G185" s="6">
        <v>0.41550695825049699</v>
      </c>
    </row>
    <row r="186" spans="1:7" x14ac:dyDescent="0.25">
      <c r="A186" s="6">
        <v>185</v>
      </c>
      <c r="B186" s="6" t="s">
        <v>1780</v>
      </c>
      <c r="C186" s="6" t="s">
        <v>1150</v>
      </c>
      <c r="D186" s="6">
        <v>368</v>
      </c>
      <c r="E186" s="6">
        <v>132</v>
      </c>
      <c r="F186" s="6">
        <v>236</v>
      </c>
      <c r="G186" s="6">
        <v>0.35869565217391303</v>
      </c>
    </row>
    <row r="187" spans="1:7" x14ac:dyDescent="0.25">
      <c r="A187" s="6">
        <v>186</v>
      </c>
      <c r="B187" s="6" t="s">
        <v>1611</v>
      </c>
      <c r="C187" s="6" t="s">
        <v>2665</v>
      </c>
      <c r="D187" s="6">
        <v>98</v>
      </c>
      <c r="E187" s="6">
        <v>46</v>
      </c>
      <c r="F187" s="6">
        <v>52</v>
      </c>
      <c r="G187" s="6">
        <v>0.469387755102041</v>
      </c>
    </row>
    <row r="188" spans="1:7" x14ac:dyDescent="0.25">
      <c r="A188" s="6">
        <v>187</v>
      </c>
      <c r="B188" s="6" t="s">
        <v>2440</v>
      </c>
      <c r="C188" s="6" t="s">
        <v>1150</v>
      </c>
      <c r="D188" s="6">
        <v>475</v>
      </c>
      <c r="E188" s="6">
        <v>226</v>
      </c>
      <c r="F188" s="6">
        <v>249</v>
      </c>
      <c r="G188" s="6">
        <v>0.47578947368421098</v>
      </c>
    </row>
    <row r="189" spans="1:7" x14ac:dyDescent="0.25">
      <c r="A189" s="6">
        <v>188</v>
      </c>
      <c r="B189" s="6" t="s">
        <v>1879</v>
      </c>
      <c r="C189" s="6" t="s">
        <v>1150</v>
      </c>
      <c r="D189" s="6">
        <v>336</v>
      </c>
      <c r="E189" s="6">
        <v>138</v>
      </c>
      <c r="F189" s="6">
        <v>198</v>
      </c>
      <c r="G189" s="6">
        <v>0.41071428571428598</v>
      </c>
    </row>
    <row r="190" spans="1:7" x14ac:dyDescent="0.25">
      <c r="A190" s="6">
        <v>189</v>
      </c>
      <c r="B190" s="6" t="s">
        <v>1816</v>
      </c>
      <c r="C190" s="6" t="s">
        <v>2687</v>
      </c>
      <c r="D190" s="6">
        <v>157</v>
      </c>
      <c r="E190" s="6">
        <v>59</v>
      </c>
      <c r="F190" s="6">
        <v>98</v>
      </c>
      <c r="G190" s="6">
        <v>0.37579617834394902</v>
      </c>
    </row>
    <row r="191" spans="1:7" x14ac:dyDescent="0.25">
      <c r="A191" s="6">
        <v>190</v>
      </c>
      <c r="B191" s="6" t="s">
        <v>2192</v>
      </c>
      <c r="C191" s="6" t="s">
        <v>1150</v>
      </c>
      <c r="D191" s="6">
        <v>438</v>
      </c>
      <c r="E191" s="6">
        <v>194</v>
      </c>
      <c r="F191" s="6">
        <v>244</v>
      </c>
      <c r="G191" s="6">
        <v>0.442922374429224</v>
      </c>
    </row>
    <row r="192" spans="1:7" x14ac:dyDescent="0.25">
      <c r="A192" s="6">
        <v>191</v>
      </c>
      <c r="B192" s="6" t="s">
        <v>2283</v>
      </c>
      <c r="C192" s="6" t="s">
        <v>1150</v>
      </c>
      <c r="D192" s="6">
        <v>473</v>
      </c>
      <c r="E192" s="6">
        <v>210</v>
      </c>
      <c r="F192" s="6">
        <v>263</v>
      </c>
      <c r="G192" s="6">
        <v>0.44397463002114201</v>
      </c>
    </row>
    <row r="193" spans="1:7" x14ac:dyDescent="0.25">
      <c r="A193" s="6">
        <v>192</v>
      </c>
      <c r="B193" s="6" t="s">
        <v>2446</v>
      </c>
      <c r="C193" s="6" t="s">
        <v>2573</v>
      </c>
      <c r="D193" s="6">
        <v>124</v>
      </c>
      <c r="E193" s="6">
        <v>53</v>
      </c>
      <c r="F193" s="6">
        <v>71</v>
      </c>
      <c r="G193" s="6">
        <v>0.42741935483871002</v>
      </c>
    </row>
    <row r="194" spans="1:7" x14ac:dyDescent="0.25">
      <c r="A194" s="6">
        <v>193</v>
      </c>
      <c r="B194" s="6" t="s">
        <v>1950</v>
      </c>
      <c r="C194" s="6" t="s">
        <v>2688</v>
      </c>
      <c r="D194" s="6">
        <v>77</v>
      </c>
      <c r="E194" s="6">
        <v>24</v>
      </c>
      <c r="F194" s="6">
        <v>53</v>
      </c>
      <c r="G194" s="6">
        <v>0.31168831168831201</v>
      </c>
    </row>
    <row r="195" spans="1:7" x14ac:dyDescent="0.25">
      <c r="A195" s="6">
        <v>194</v>
      </c>
      <c r="B195" s="6" t="s">
        <v>1988</v>
      </c>
      <c r="C195" s="6" t="s">
        <v>2679</v>
      </c>
      <c r="D195" s="6">
        <v>132</v>
      </c>
      <c r="E195" s="6">
        <v>80</v>
      </c>
      <c r="F195" s="6">
        <v>52</v>
      </c>
      <c r="G195" s="6">
        <v>0.60606060606060597</v>
      </c>
    </row>
    <row r="196" spans="1:7" x14ac:dyDescent="0.25">
      <c r="A196" s="6">
        <v>195</v>
      </c>
      <c r="B196" s="6" t="s">
        <v>1871</v>
      </c>
      <c r="C196" s="6" t="s">
        <v>1150</v>
      </c>
      <c r="D196" s="6">
        <v>385</v>
      </c>
      <c r="E196" s="6">
        <v>152</v>
      </c>
      <c r="F196" s="6">
        <v>233</v>
      </c>
      <c r="G196" s="6">
        <v>0.39480519480519499</v>
      </c>
    </row>
    <row r="197" spans="1:7" x14ac:dyDescent="0.25">
      <c r="A197" s="6">
        <v>196</v>
      </c>
      <c r="B197" s="6" t="s">
        <v>2462</v>
      </c>
      <c r="C197" s="6" t="s">
        <v>1150</v>
      </c>
      <c r="D197" s="6">
        <v>400</v>
      </c>
      <c r="E197" s="6">
        <v>145</v>
      </c>
      <c r="F197" s="6">
        <v>255</v>
      </c>
      <c r="G197" s="6">
        <v>0.36249999999999999</v>
      </c>
    </row>
    <row r="198" spans="1:7" x14ac:dyDescent="0.25">
      <c r="A198" s="6">
        <v>197</v>
      </c>
      <c r="B198" s="6" t="s">
        <v>1304</v>
      </c>
      <c r="C198" s="6" t="s">
        <v>1150</v>
      </c>
      <c r="D198" s="6">
        <v>359</v>
      </c>
      <c r="E198" s="6">
        <v>124</v>
      </c>
      <c r="F198" s="6">
        <v>235</v>
      </c>
      <c r="G198" s="6">
        <v>0.34540389972144803</v>
      </c>
    </row>
    <row r="199" spans="1:7" x14ac:dyDescent="0.25">
      <c r="A199" s="6">
        <v>198</v>
      </c>
      <c r="B199" s="6" t="s">
        <v>1697</v>
      </c>
      <c r="C199" s="6" t="s">
        <v>1150</v>
      </c>
      <c r="D199" s="6">
        <v>516</v>
      </c>
      <c r="E199" s="6">
        <v>200</v>
      </c>
      <c r="F199" s="6">
        <v>316</v>
      </c>
      <c r="G199" s="6">
        <v>0.387596899224806</v>
      </c>
    </row>
    <row r="200" spans="1:7" x14ac:dyDescent="0.25">
      <c r="A200" s="6">
        <v>199</v>
      </c>
      <c r="B200" s="6" t="s">
        <v>2455</v>
      </c>
      <c r="C200" s="6" t="s">
        <v>2674</v>
      </c>
      <c r="D200" s="6">
        <v>134</v>
      </c>
      <c r="E200" s="6">
        <v>59</v>
      </c>
      <c r="F200" s="6">
        <v>75</v>
      </c>
      <c r="G200" s="6">
        <v>0.44029850746268701</v>
      </c>
    </row>
    <row r="201" spans="1:7" x14ac:dyDescent="0.25">
      <c r="A201" s="6">
        <v>200</v>
      </c>
      <c r="B201" s="6" t="s">
        <v>1876</v>
      </c>
      <c r="C201" s="6" t="s">
        <v>2613</v>
      </c>
      <c r="D201" s="6">
        <v>212</v>
      </c>
      <c r="E201" s="6">
        <v>79</v>
      </c>
      <c r="F201" s="6">
        <v>133</v>
      </c>
      <c r="G201" s="6">
        <v>0.37264150943396201</v>
      </c>
    </row>
    <row r="202" spans="1:7" x14ac:dyDescent="0.25">
      <c r="A202" s="6">
        <v>201</v>
      </c>
      <c r="B202" s="6" t="s">
        <v>1409</v>
      </c>
      <c r="C202" s="6" t="s">
        <v>1150</v>
      </c>
      <c r="D202" s="6">
        <v>332</v>
      </c>
      <c r="E202" s="6">
        <v>126</v>
      </c>
      <c r="F202" s="6">
        <v>206</v>
      </c>
      <c r="G202" s="6">
        <v>0.37951807228915702</v>
      </c>
    </row>
    <row r="203" spans="1:7" x14ac:dyDescent="0.25">
      <c r="A203" s="6">
        <v>202</v>
      </c>
      <c r="B203" s="6" t="s">
        <v>2166</v>
      </c>
      <c r="C203" s="6" t="s">
        <v>1150</v>
      </c>
      <c r="D203" s="6">
        <v>302</v>
      </c>
      <c r="E203" s="6">
        <v>132</v>
      </c>
      <c r="F203" s="6">
        <v>170</v>
      </c>
      <c r="G203" s="6">
        <v>0.43708609271523202</v>
      </c>
    </row>
    <row r="204" spans="1:7" x14ac:dyDescent="0.25">
      <c r="A204" s="6">
        <v>203</v>
      </c>
      <c r="B204" s="6" t="s">
        <v>1945</v>
      </c>
      <c r="C204" s="6" t="s">
        <v>2588</v>
      </c>
      <c r="D204" s="6">
        <v>148</v>
      </c>
      <c r="E204" s="6">
        <v>42</v>
      </c>
      <c r="F204" s="6">
        <v>106</v>
      </c>
      <c r="G204" s="6">
        <v>0.28378378378378399</v>
      </c>
    </row>
    <row r="205" spans="1:7" x14ac:dyDescent="0.25">
      <c r="A205" s="6">
        <v>204</v>
      </c>
      <c r="B205" s="6" t="s">
        <v>1861</v>
      </c>
      <c r="C205" s="6" t="s">
        <v>1150</v>
      </c>
      <c r="D205" s="6">
        <v>381</v>
      </c>
      <c r="E205" s="6">
        <v>151</v>
      </c>
      <c r="F205" s="6">
        <v>230</v>
      </c>
      <c r="G205" s="6">
        <v>0.396325459317585</v>
      </c>
    </row>
    <row r="206" spans="1:7" x14ac:dyDescent="0.25">
      <c r="A206" s="6">
        <v>205</v>
      </c>
      <c r="B206" s="6" t="s">
        <v>1507</v>
      </c>
      <c r="C206" s="6" t="s">
        <v>1150</v>
      </c>
      <c r="D206" s="6">
        <v>345</v>
      </c>
      <c r="E206" s="6">
        <v>119</v>
      </c>
      <c r="F206" s="6">
        <v>226</v>
      </c>
      <c r="G206" s="6">
        <v>0.34492753623188399</v>
      </c>
    </row>
    <row r="207" spans="1:7" x14ac:dyDescent="0.25">
      <c r="A207" s="6">
        <v>206</v>
      </c>
      <c r="B207" s="6" t="s">
        <v>2312</v>
      </c>
      <c r="C207" s="6" t="s">
        <v>2591</v>
      </c>
      <c r="D207" s="6">
        <v>126</v>
      </c>
      <c r="E207" s="6">
        <v>42</v>
      </c>
      <c r="F207" s="6">
        <v>84</v>
      </c>
      <c r="G207" s="6">
        <v>0.33333333333333298</v>
      </c>
    </row>
    <row r="208" spans="1:7" x14ac:dyDescent="0.25">
      <c r="A208" s="6">
        <v>207</v>
      </c>
      <c r="B208" s="6" t="s">
        <v>1448</v>
      </c>
      <c r="C208" s="6" t="s">
        <v>2584</v>
      </c>
      <c r="D208" s="6">
        <v>170</v>
      </c>
      <c r="E208" s="6">
        <v>66</v>
      </c>
      <c r="F208" s="6">
        <v>104</v>
      </c>
      <c r="G208" s="6">
        <v>0.38823529411764701</v>
      </c>
    </row>
    <row r="209" spans="1:7" x14ac:dyDescent="0.25">
      <c r="A209" s="6">
        <v>208</v>
      </c>
      <c r="B209" s="6" t="s">
        <v>2094</v>
      </c>
      <c r="C209" s="6" t="s">
        <v>1150</v>
      </c>
      <c r="D209" s="6">
        <v>578</v>
      </c>
      <c r="E209" s="6">
        <v>259</v>
      </c>
      <c r="F209" s="6">
        <v>319</v>
      </c>
      <c r="G209" s="6">
        <v>0.44809688581314899</v>
      </c>
    </row>
    <row r="210" spans="1:7" x14ac:dyDescent="0.25">
      <c r="A210" s="6">
        <v>209</v>
      </c>
      <c r="B210" s="6" t="s">
        <v>1441</v>
      </c>
      <c r="C210" s="6" t="s">
        <v>1150</v>
      </c>
      <c r="D210" s="6">
        <v>266</v>
      </c>
      <c r="E210" s="6">
        <v>111</v>
      </c>
      <c r="F210" s="6">
        <v>155</v>
      </c>
      <c r="G210" s="6">
        <v>0.41729323308270699</v>
      </c>
    </row>
    <row r="211" spans="1:7" x14ac:dyDescent="0.25">
      <c r="A211" s="6">
        <v>210</v>
      </c>
      <c r="B211" s="6" t="s">
        <v>2235</v>
      </c>
      <c r="C211" s="6" t="s">
        <v>2605</v>
      </c>
      <c r="D211" s="6">
        <v>210</v>
      </c>
      <c r="E211" s="6">
        <v>70</v>
      </c>
      <c r="F211" s="6">
        <v>140</v>
      </c>
      <c r="G211" s="6">
        <v>0.33333333333333298</v>
      </c>
    </row>
    <row r="212" spans="1:7" x14ac:dyDescent="0.25">
      <c r="A212" s="6">
        <v>211</v>
      </c>
      <c r="B212" s="6" t="s">
        <v>1360</v>
      </c>
      <c r="C212" s="6" t="s">
        <v>1150</v>
      </c>
      <c r="D212" s="6">
        <v>271</v>
      </c>
      <c r="E212" s="6">
        <v>100</v>
      </c>
      <c r="F212" s="6">
        <v>171</v>
      </c>
      <c r="G212" s="6">
        <v>0.36900369003689998</v>
      </c>
    </row>
    <row r="213" spans="1:7" x14ac:dyDescent="0.25">
      <c r="A213" s="6">
        <v>212</v>
      </c>
      <c r="B213" s="6" t="s">
        <v>2175</v>
      </c>
      <c r="C213" s="6" t="s">
        <v>1150</v>
      </c>
      <c r="D213" s="6">
        <v>442</v>
      </c>
      <c r="E213" s="6">
        <v>177</v>
      </c>
      <c r="F213" s="6">
        <v>265</v>
      </c>
      <c r="G213" s="6">
        <v>0.40045248868778299</v>
      </c>
    </row>
    <row r="214" spans="1:7" x14ac:dyDescent="0.25">
      <c r="A214" s="6">
        <v>213</v>
      </c>
      <c r="B214" s="6" t="s">
        <v>1910</v>
      </c>
      <c r="C214" s="6" t="s">
        <v>1150</v>
      </c>
      <c r="D214" s="6">
        <v>267</v>
      </c>
      <c r="E214" s="6">
        <v>101</v>
      </c>
      <c r="F214" s="6">
        <v>166</v>
      </c>
      <c r="G214" s="6">
        <v>0.37827715355805203</v>
      </c>
    </row>
    <row r="215" spans="1:7" x14ac:dyDescent="0.25">
      <c r="A215" s="6">
        <v>214</v>
      </c>
      <c r="B215" s="6" t="s">
        <v>1471</v>
      </c>
      <c r="C215" s="6" t="s">
        <v>2558</v>
      </c>
      <c r="D215" s="6">
        <v>205</v>
      </c>
      <c r="E215" s="6">
        <v>96</v>
      </c>
      <c r="F215" s="6">
        <v>109</v>
      </c>
      <c r="G215" s="6">
        <v>0.46829268292682902</v>
      </c>
    </row>
    <row r="216" spans="1:7" x14ac:dyDescent="0.25">
      <c r="A216" s="6">
        <v>215</v>
      </c>
      <c r="B216" s="6" t="s">
        <v>2374</v>
      </c>
      <c r="C216" s="6" t="s">
        <v>1150</v>
      </c>
      <c r="D216" s="6">
        <v>260</v>
      </c>
      <c r="E216" s="6">
        <v>94</v>
      </c>
      <c r="F216" s="6">
        <v>166</v>
      </c>
      <c r="G216" s="6">
        <v>0.36153846153846197</v>
      </c>
    </row>
    <row r="217" spans="1:7" x14ac:dyDescent="0.25">
      <c r="A217" s="6">
        <v>216</v>
      </c>
      <c r="B217" s="6" t="s">
        <v>2206</v>
      </c>
      <c r="C217" s="6" t="s">
        <v>2687</v>
      </c>
      <c r="D217" s="6">
        <v>157</v>
      </c>
      <c r="E217" s="6">
        <v>64</v>
      </c>
      <c r="F217" s="6">
        <v>93</v>
      </c>
      <c r="G217" s="6">
        <v>0.40764331210191102</v>
      </c>
    </row>
    <row r="218" spans="1:7" x14ac:dyDescent="0.25">
      <c r="A218" s="6">
        <v>217</v>
      </c>
      <c r="B218" s="6" t="s">
        <v>1689</v>
      </c>
      <c r="C218" s="6" t="s">
        <v>1150</v>
      </c>
      <c r="D218" s="6">
        <v>618</v>
      </c>
      <c r="E218" s="6">
        <v>221</v>
      </c>
      <c r="F218" s="6">
        <v>397</v>
      </c>
      <c r="G218" s="6">
        <v>0.35760517799352798</v>
      </c>
    </row>
    <row r="219" spans="1:7" x14ac:dyDescent="0.25">
      <c r="A219" s="6">
        <v>218</v>
      </c>
      <c r="B219" s="6" t="s">
        <v>1943</v>
      </c>
      <c r="C219" s="6" t="s">
        <v>1150</v>
      </c>
      <c r="D219" s="6">
        <v>359</v>
      </c>
      <c r="E219" s="6">
        <v>124</v>
      </c>
      <c r="F219" s="6">
        <v>235</v>
      </c>
      <c r="G219" s="6">
        <v>0.34540389972144803</v>
      </c>
    </row>
    <row r="220" spans="1:7" x14ac:dyDescent="0.25">
      <c r="A220" s="6">
        <v>219</v>
      </c>
      <c r="B220" s="6" t="s">
        <v>1819</v>
      </c>
      <c r="C220" s="6" t="s">
        <v>1150</v>
      </c>
      <c r="D220" s="6">
        <v>516</v>
      </c>
      <c r="E220" s="6">
        <v>198</v>
      </c>
      <c r="F220" s="6">
        <v>318</v>
      </c>
      <c r="G220" s="6">
        <v>0.38372093023255799</v>
      </c>
    </row>
    <row r="221" spans="1:7" x14ac:dyDescent="0.25">
      <c r="A221" s="6">
        <v>220</v>
      </c>
      <c r="B221" s="6" t="s">
        <v>2454</v>
      </c>
      <c r="C221" s="6" t="s">
        <v>2689</v>
      </c>
      <c r="D221" s="6">
        <v>236</v>
      </c>
      <c r="E221" s="6">
        <v>117</v>
      </c>
      <c r="F221" s="6">
        <v>119</v>
      </c>
      <c r="G221" s="6">
        <v>0.49576271186440701</v>
      </c>
    </row>
    <row r="222" spans="1:7" x14ac:dyDescent="0.25">
      <c r="A222" s="6">
        <v>221</v>
      </c>
      <c r="B222" s="6" t="s">
        <v>1890</v>
      </c>
      <c r="C222" s="6" t="s">
        <v>1150</v>
      </c>
      <c r="D222" s="6">
        <v>691</v>
      </c>
      <c r="E222" s="6">
        <v>294</v>
      </c>
      <c r="F222" s="6">
        <v>397</v>
      </c>
      <c r="G222" s="6">
        <v>0.42547033285094099</v>
      </c>
    </row>
    <row r="223" spans="1:7" x14ac:dyDescent="0.25">
      <c r="A223" s="6">
        <v>222</v>
      </c>
      <c r="B223" s="6" t="s">
        <v>1346</v>
      </c>
      <c r="C223" s="6" t="s">
        <v>1150</v>
      </c>
      <c r="D223" s="6">
        <v>301</v>
      </c>
      <c r="E223" s="6">
        <v>134</v>
      </c>
      <c r="F223" s="6">
        <v>167</v>
      </c>
      <c r="G223" s="6">
        <v>0.445182724252492</v>
      </c>
    </row>
    <row r="224" spans="1:7" x14ac:dyDescent="0.25">
      <c r="A224" s="6">
        <v>223</v>
      </c>
      <c r="B224" s="6" t="s">
        <v>1448</v>
      </c>
      <c r="C224" s="6" t="s">
        <v>2584</v>
      </c>
      <c r="D224" s="6">
        <v>170</v>
      </c>
      <c r="E224" s="6">
        <v>66</v>
      </c>
      <c r="F224" s="6">
        <v>104</v>
      </c>
      <c r="G224" s="6">
        <v>0.38823529411764701</v>
      </c>
    </row>
    <row r="225" spans="1:7" x14ac:dyDescent="0.25">
      <c r="A225" s="6">
        <v>224</v>
      </c>
      <c r="B225" s="6" t="s">
        <v>2353</v>
      </c>
      <c r="C225" s="6" t="s">
        <v>1150</v>
      </c>
      <c r="D225" s="6">
        <v>310</v>
      </c>
      <c r="E225" s="6">
        <v>98</v>
      </c>
      <c r="F225" s="6">
        <v>212</v>
      </c>
      <c r="G225" s="6">
        <v>0.31612903225806399</v>
      </c>
    </row>
    <row r="226" spans="1:7" x14ac:dyDescent="0.25">
      <c r="A226" s="6">
        <v>225</v>
      </c>
      <c r="B226" s="6" t="s">
        <v>2302</v>
      </c>
      <c r="C226" s="6" t="s">
        <v>2552</v>
      </c>
      <c r="D226" s="6">
        <v>69</v>
      </c>
      <c r="E226" s="6">
        <v>15</v>
      </c>
      <c r="F226" s="6">
        <v>54</v>
      </c>
      <c r="G226" s="6">
        <v>0.217391304347826</v>
      </c>
    </row>
    <row r="227" spans="1:7" x14ac:dyDescent="0.25">
      <c r="A227" s="6">
        <v>226</v>
      </c>
      <c r="B227" s="6" t="s">
        <v>2143</v>
      </c>
      <c r="C227" s="6" t="s">
        <v>2563</v>
      </c>
      <c r="D227" s="6">
        <v>198</v>
      </c>
      <c r="E227" s="6">
        <v>82</v>
      </c>
      <c r="F227" s="6">
        <v>116</v>
      </c>
      <c r="G227" s="6">
        <v>0.41414141414141398</v>
      </c>
    </row>
    <row r="228" spans="1:7" x14ac:dyDescent="0.25">
      <c r="A228" s="6">
        <v>227</v>
      </c>
      <c r="B228" s="6" t="s">
        <v>2106</v>
      </c>
      <c r="C228" s="6" t="s">
        <v>2690</v>
      </c>
      <c r="D228" s="6">
        <v>60</v>
      </c>
      <c r="E228" s="6">
        <v>24</v>
      </c>
      <c r="F228" s="6">
        <v>36</v>
      </c>
      <c r="G228" s="6">
        <v>0.4</v>
      </c>
    </row>
    <row r="229" spans="1:7" x14ac:dyDescent="0.25">
      <c r="A229" s="6">
        <v>228</v>
      </c>
      <c r="B229" s="6" t="s">
        <v>1967</v>
      </c>
      <c r="C229" s="6" t="s">
        <v>1150</v>
      </c>
      <c r="D229" s="6">
        <v>350</v>
      </c>
      <c r="E229" s="6">
        <v>195</v>
      </c>
      <c r="F229" s="6">
        <v>155</v>
      </c>
      <c r="G229" s="6">
        <v>0.55714285714285705</v>
      </c>
    </row>
    <row r="230" spans="1:7" x14ac:dyDescent="0.25">
      <c r="A230" s="6">
        <v>229</v>
      </c>
      <c r="B230" s="6" t="s">
        <v>2070</v>
      </c>
      <c r="C230" s="6" t="s">
        <v>1150</v>
      </c>
      <c r="D230" s="6">
        <v>420</v>
      </c>
      <c r="E230" s="6">
        <v>181</v>
      </c>
      <c r="F230" s="6">
        <v>239</v>
      </c>
      <c r="G230" s="6">
        <v>0.43095238095238098</v>
      </c>
    </row>
    <row r="231" spans="1:7" x14ac:dyDescent="0.25">
      <c r="A231" s="6">
        <v>230</v>
      </c>
      <c r="B231" s="6" t="s">
        <v>1980</v>
      </c>
      <c r="C231" s="6" t="s">
        <v>2624</v>
      </c>
      <c r="D231" s="6">
        <v>242</v>
      </c>
      <c r="E231" s="6">
        <v>112</v>
      </c>
      <c r="F231" s="6">
        <v>130</v>
      </c>
      <c r="G231" s="6">
        <v>0.46280991735537202</v>
      </c>
    </row>
    <row r="232" spans="1:7" x14ac:dyDescent="0.25">
      <c r="A232" s="6">
        <v>231</v>
      </c>
      <c r="B232" s="6" t="s">
        <v>1600</v>
      </c>
      <c r="C232" s="6" t="s">
        <v>1150</v>
      </c>
      <c r="D232" s="6">
        <v>369</v>
      </c>
      <c r="E232" s="6">
        <v>147</v>
      </c>
      <c r="F232" s="6">
        <v>222</v>
      </c>
      <c r="G232" s="6">
        <v>0.39837398373983701</v>
      </c>
    </row>
    <row r="233" spans="1:7" x14ac:dyDescent="0.25">
      <c r="A233" s="6">
        <v>232</v>
      </c>
      <c r="B233" s="6" t="s">
        <v>1431</v>
      </c>
      <c r="C233" s="6" t="s">
        <v>2550</v>
      </c>
      <c r="D233" s="6">
        <v>207</v>
      </c>
      <c r="E233" s="6">
        <v>86</v>
      </c>
      <c r="F233" s="6">
        <v>121</v>
      </c>
      <c r="G233" s="6">
        <v>0.41545893719806798</v>
      </c>
    </row>
    <row r="234" spans="1:7" x14ac:dyDescent="0.25">
      <c r="A234" s="6">
        <v>233</v>
      </c>
      <c r="B234" s="6" t="s">
        <v>1699</v>
      </c>
      <c r="C234" s="6" t="s">
        <v>1150</v>
      </c>
      <c r="D234" s="6">
        <v>304</v>
      </c>
      <c r="E234" s="6">
        <v>121</v>
      </c>
      <c r="F234" s="6">
        <v>183</v>
      </c>
      <c r="G234" s="6">
        <v>0.39802631578947401</v>
      </c>
    </row>
    <row r="235" spans="1:7" x14ac:dyDescent="0.25">
      <c r="A235" s="6">
        <v>234</v>
      </c>
      <c r="B235" s="6" t="s">
        <v>1673</v>
      </c>
      <c r="C235" s="6" t="s">
        <v>1150</v>
      </c>
      <c r="D235" s="6">
        <v>312</v>
      </c>
      <c r="E235" s="6">
        <v>109</v>
      </c>
      <c r="F235" s="6">
        <v>203</v>
      </c>
      <c r="G235" s="6">
        <v>0.34935897435897401</v>
      </c>
    </row>
    <row r="236" spans="1:7" x14ac:dyDescent="0.25">
      <c r="A236" s="6">
        <v>235</v>
      </c>
      <c r="B236" s="6" t="s">
        <v>1991</v>
      </c>
      <c r="C236" s="6" t="s">
        <v>1150</v>
      </c>
      <c r="D236" s="6">
        <v>691</v>
      </c>
      <c r="E236" s="6">
        <v>276</v>
      </c>
      <c r="F236" s="6">
        <v>415</v>
      </c>
      <c r="G236" s="6">
        <v>0.39942112879884201</v>
      </c>
    </row>
    <row r="237" spans="1:7" x14ac:dyDescent="0.25">
      <c r="A237" s="6">
        <v>236</v>
      </c>
      <c r="B237" s="6" t="s">
        <v>2218</v>
      </c>
      <c r="C237" s="6" t="s">
        <v>1150</v>
      </c>
      <c r="D237" s="6">
        <v>393</v>
      </c>
      <c r="E237" s="6">
        <v>153</v>
      </c>
      <c r="F237" s="6">
        <v>240</v>
      </c>
      <c r="G237" s="6">
        <v>0.38931297709923701</v>
      </c>
    </row>
    <row r="238" spans="1:7" x14ac:dyDescent="0.25">
      <c r="A238" s="6">
        <v>237</v>
      </c>
      <c r="B238" s="6" t="s">
        <v>1715</v>
      </c>
      <c r="C238" s="6" t="s">
        <v>1150</v>
      </c>
      <c r="D238" s="6">
        <v>339</v>
      </c>
      <c r="E238" s="6">
        <v>129</v>
      </c>
      <c r="F238" s="6">
        <v>210</v>
      </c>
      <c r="G238" s="6">
        <v>0.38053097345132703</v>
      </c>
    </row>
    <row r="239" spans="1:7" x14ac:dyDescent="0.25">
      <c r="A239" s="6">
        <v>238</v>
      </c>
      <c r="B239" s="6" t="s">
        <v>1419</v>
      </c>
      <c r="C239" s="6" t="s">
        <v>1150</v>
      </c>
      <c r="D239" s="6">
        <v>568</v>
      </c>
      <c r="E239" s="6">
        <v>148</v>
      </c>
      <c r="F239" s="6">
        <v>420</v>
      </c>
      <c r="G239" s="6">
        <v>0.26056338028169002</v>
      </c>
    </row>
    <row r="240" spans="1:7" x14ac:dyDescent="0.25">
      <c r="A240" s="6">
        <v>239</v>
      </c>
      <c r="B240" s="6" t="s">
        <v>2079</v>
      </c>
      <c r="C240" s="6" t="s">
        <v>1150</v>
      </c>
      <c r="D240" s="6">
        <v>438</v>
      </c>
      <c r="E240" s="6">
        <v>189</v>
      </c>
      <c r="F240" s="6">
        <v>249</v>
      </c>
      <c r="G240" s="6">
        <v>0.431506849315068</v>
      </c>
    </row>
    <row r="241" spans="1:7" x14ac:dyDescent="0.25">
      <c r="A241" s="6">
        <v>240</v>
      </c>
      <c r="B241" s="6" t="s">
        <v>2031</v>
      </c>
      <c r="C241" s="6" t="s">
        <v>1150</v>
      </c>
      <c r="D241" s="6">
        <v>487</v>
      </c>
      <c r="E241" s="6">
        <v>210</v>
      </c>
      <c r="F241" s="6">
        <v>277</v>
      </c>
      <c r="G241" s="6">
        <v>0.43121149897330602</v>
      </c>
    </row>
    <row r="242" spans="1:7" x14ac:dyDescent="0.25">
      <c r="A242" s="6">
        <v>241</v>
      </c>
      <c r="B242" s="6" t="s">
        <v>2333</v>
      </c>
      <c r="C242" s="6" t="s">
        <v>1150</v>
      </c>
      <c r="D242" s="6">
        <v>337</v>
      </c>
      <c r="E242" s="6">
        <v>112</v>
      </c>
      <c r="F242" s="6">
        <v>225</v>
      </c>
      <c r="G242" s="6">
        <v>0.332344213649852</v>
      </c>
    </row>
    <row r="243" spans="1:7" x14ac:dyDescent="0.25">
      <c r="A243" s="6">
        <v>242</v>
      </c>
      <c r="B243" s="6" t="s">
        <v>1385</v>
      </c>
      <c r="C243" s="6" t="s">
        <v>2563</v>
      </c>
      <c r="D243" s="6">
        <v>198</v>
      </c>
      <c r="E243" s="6">
        <v>77</v>
      </c>
      <c r="F243" s="6">
        <v>121</v>
      </c>
      <c r="G243" s="6">
        <v>0.38888888888888901</v>
      </c>
    </row>
    <row r="244" spans="1:7" x14ac:dyDescent="0.25">
      <c r="A244" s="6">
        <v>243</v>
      </c>
      <c r="B244" s="6" t="s">
        <v>2471</v>
      </c>
      <c r="C244" s="6" t="s">
        <v>1150</v>
      </c>
      <c r="D244" s="6">
        <v>286</v>
      </c>
      <c r="E244" s="6">
        <v>112</v>
      </c>
      <c r="F244" s="6">
        <v>174</v>
      </c>
      <c r="G244" s="6">
        <v>0.391608391608392</v>
      </c>
    </row>
    <row r="245" spans="1:7" x14ac:dyDescent="0.25">
      <c r="A245" s="6">
        <v>244</v>
      </c>
      <c r="B245" s="6" t="s">
        <v>1936</v>
      </c>
      <c r="C245" s="6" t="s">
        <v>1150</v>
      </c>
      <c r="D245" s="6">
        <v>394</v>
      </c>
      <c r="E245" s="6">
        <v>128</v>
      </c>
      <c r="F245" s="6">
        <v>266</v>
      </c>
      <c r="G245" s="6">
        <v>0.32487309644669998</v>
      </c>
    </row>
    <row r="246" spans="1:7" x14ac:dyDescent="0.25">
      <c r="A246" s="6">
        <v>245</v>
      </c>
      <c r="B246" s="6" t="s">
        <v>2036</v>
      </c>
      <c r="C246" s="6" t="s">
        <v>1150</v>
      </c>
      <c r="D246" s="6">
        <v>382</v>
      </c>
      <c r="E246" s="6">
        <v>146</v>
      </c>
      <c r="F246" s="6">
        <v>236</v>
      </c>
      <c r="G246" s="6">
        <v>0.382198952879581</v>
      </c>
    </row>
    <row r="247" spans="1:7" x14ac:dyDescent="0.25">
      <c r="A247" s="6">
        <v>246</v>
      </c>
      <c r="B247" s="6" t="s">
        <v>1863</v>
      </c>
      <c r="C247" s="6" t="s">
        <v>2673</v>
      </c>
      <c r="D247" s="6">
        <v>120</v>
      </c>
      <c r="E247" s="6">
        <v>55</v>
      </c>
      <c r="F247" s="6">
        <v>65</v>
      </c>
      <c r="G247" s="6">
        <v>0.45833333333333298</v>
      </c>
    </row>
    <row r="248" spans="1:7" x14ac:dyDescent="0.25">
      <c r="A248" s="6">
        <v>247</v>
      </c>
      <c r="B248" s="6" t="s">
        <v>2258</v>
      </c>
      <c r="C248" s="6" t="s">
        <v>2650</v>
      </c>
      <c r="D248" s="6">
        <v>216</v>
      </c>
      <c r="E248" s="6">
        <v>95</v>
      </c>
      <c r="F248" s="6">
        <v>121</v>
      </c>
      <c r="G248" s="6">
        <v>0.43981481481481499</v>
      </c>
    </row>
    <row r="249" spans="1:7" x14ac:dyDescent="0.25">
      <c r="A249" s="6">
        <v>248</v>
      </c>
      <c r="B249" s="6" t="s">
        <v>1698</v>
      </c>
      <c r="C249" s="6" t="s">
        <v>2602</v>
      </c>
      <c r="D249" s="6">
        <v>129</v>
      </c>
      <c r="E249" s="6">
        <v>52</v>
      </c>
      <c r="F249" s="6">
        <v>77</v>
      </c>
      <c r="G249" s="6">
        <v>0.403100775193798</v>
      </c>
    </row>
    <row r="250" spans="1:7" x14ac:dyDescent="0.25">
      <c r="A250" s="6">
        <v>249</v>
      </c>
      <c r="B250" s="6" t="s">
        <v>2507</v>
      </c>
      <c r="C250" s="6" t="s">
        <v>1150</v>
      </c>
      <c r="D250" s="6">
        <v>289</v>
      </c>
      <c r="E250" s="6">
        <v>93</v>
      </c>
      <c r="F250" s="6">
        <v>196</v>
      </c>
      <c r="G250" s="6">
        <v>0.321799307958477</v>
      </c>
    </row>
    <row r="251" spans="1:7" x14ac:dyDescent="0.25">
      <c r="A251" s="6">
        <v>250</v>
      </c>
      <c r="B251" s="6" t="s">
        <v>1467</v>
      </c>
      <c r="C251" s="6" t="s">
        <v>2684</v>
      </c>
      <c r="D251" s="6">
        <v>96</v>
      </c>
      <c r="E251" s="6">
        <v>38</v>
      </c>
      <c r="F251" s="6">
        <v>58</v>
      </c>
      <c r="G251" s="6">
        <v>0.39583333333333298</v>
      </c>
    </row>
    <row r="252" spans="1:7" x14ac:dyDescent="0.25">
      <c r="A252" s="6">
        <v>251</v>
      </c>
      <c r="B252" s="6" t="s">
        <v>2124</v>
      </c>
      <c r="C252" s="6" t="s">
        <v>1150</v>
      </c>
      <c r="D252" s="6">
        <v>406</v>
      </c>
      <c r="E252" s="6">
        <v>154</v>
      </c>
      <c r="F252" s="6">
        <v>252</v>
      </c>
      <c r="G252" s="6">
        <v>0.37931034482758602</v>
      </c>
    </row>
    <row r="253" spans="1:7" x14ac:dyDescent="0.25">
      <c r="A253" s="6">
        <v>252</v>
      </c>
      <c r="B253" s="6" t="s">
        <v>2078</v>
      </c>
      <c r="C253" s="6" t="s">
        <v>1150</v>
      </c>
      <c r="D253" s="6">
        <v>344</v>
      </c>
      <c r="E253" s="6">
        <v>157</v>
      </c>
      <c r="F253" s="6">
        <v>187</v>
      </c>
      <c r="G253" s="6">
        <v>0.456395348837209</v>
      </c>
    </row>
    <row r="254" spans="1:7" x14ac:dyDescent="0.25">
      <c r="A254" s="6">
        <v>253</v>
      </c>
      <c r="B254" s="6" t="s">
        <v>2498</v>
      </c>
      <c r="C254" s="6" t="s">
        <v>1150</v>
      </c>
      <c r="D254" s="6">
        <v>645</v>
      </c>
      <c r="E254" s="6">
        <v>299</v>
      </c>
      <c r="F254" s="6">
        <v>346</v>
      </c>
      <c r="G254" s="6">
        <v>0.46356589147286797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54"/>
  <sheetViews>
    <sheetView workbookViewId="0">
      <selection activeCell="L238" sqref="L238"/>
    </sheetView>
  </sheetViews>
  <sheetFormatPr defaultRowHeight="15" x14ac:dyDescent="0.25"/>
  <cols>
    <col min="1" max="16384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2164</v>
      </c>
      <c r="C2" s="6" t="s">
        <v>2661</v>
      </c>
      <c r="D2" s="6">
        <v>163</v>
      </c>
      <c r="E2" s="6">
        <v>73</v>
      </c>
      <c r="F2" s="6">
        <v>90</v>
      </c>
      <c r="G2" s="6">
        <v>0.44785276073619601</v>
      </c>
    </row>
    <row r="3" spans="1:7" x14ac:dyDescent="0.25">
      <c r="A3" s="6">
        <v>2</v>
      </c>
      <c r="B3" s="6" t="s">
        <v>1545</v>
      </c>
      <c r="C3" s="6" t="s">
        <v>2563</v>
      </c>
      <c r="D3" s="6">
        <v>198</v>
      </c>
      <c r="E3" s="6">
        <v>74</v>
      </c>
      <c r="F3" s="6">
        <v>124</v>
      </c>
      <c r="G3" s="6">
        <v>0.37373737373737398</v>
      </c>
    </row>
    <row r="4" spans="1:7" x14ac:dyDescent="0.25">
      <c r="A4" s="6">
        <v>3</v>
      </c>
      <c r="B4" s="6" t="s">
        <v>1666</v>
      </c>
      <c r="C4" s="6" t="s">
        <v>1150</v>
      </c>
      <c r="D4" s="6">
        <v>400</v>
      </c>
      <c r="E4" s="6">
        <v>149</v>
      </c>
      <c r="F4" s="6">
        <v>251</v>
      </c>
      <c r="G4" s="6">
        <v>0.3725</v>
      </c>
    </row>
    <row r="5" spans="1:7" x14ac:dyDescent="0.25">
      <c r="A5" s="6">
        <v>4</v>
      </c>
      <c r="B5" s="6" t="s">
        <v>2386</v>
      </c>
      <c r="C5" s="6" t="s">
        <v>2667</v>
      </c>
      <c r="D5" s="6">
        <v>171</v>
      </c>
      <c r="E5" s="6">
        <v>66</v>
      </c>
      <c r="F5" s="6">
        <v>105</v>
      </c>
      <c r="G5" s="6">
        <v>0.38596491228070201</v>
      </c>
    </row>
    <row r="6" spans="1:7" x14ac:dyDescent="0.25">
      <c r="A6" s="6">
        <v>5</v>
      </c>
      <c r="B6" s="6" t="s">
        <v>2234</v>
      </c>
      <c r="C6" s="6" t="s">
        <v>2673</v>
      </c>
      <c r="D6" s="6">
        <v>120</v>
      </c>
      <c r="E6" s="6">
        <v>26</v>
      </c>
      <c r="F6" s="6">
        <v>94</v>
      </c>
      <c r="G6" s="6">
        <v>0.21666666666666701</v>
      </c>
    </row>
    <row r="7" spans="1:7" x14ac:dyDescent="0.25">
      <c r="A7" s="6">
        <v>6</v>
      </c>
      <c r="B7" s="6" t="s">
        <v>1649</v>
      </c>
      <c r="C7" s="6" t="s">
        <v>2550</v>
      </c>
      <c r="D7" s="6">
        <v>207</v>
      </c>
      <c r="E7" s="6">
        <v>83</v>
      </c>
      <c r="F7" s="6">
        <v>124</v>
      </c>
      <c r="G7" s="6">
        <v>0.40096618357487901</v>
      </c>
    </row>
    <row r="8" spans="1:7" x14ac:dyDescent="0.25">
      <c r="A8" s="6">
        <v>7</v>
      </c>
      <c r="B8" s="6" t="s">
        <v>1735</v>
      </c>
      <c r="C8" s="6" t="s">
        <v>2570</v>
      </c>
      <c r="D8" s="6">
        <v>249</v>
      </c>
      <c r="E8" s="6">
        <v>78</v>
      </c>
      <c r="F8" s="6">
        <v>171</v>
      </c>
      <c r="G8" s="6">
        <v>0.313253012048193</v>
      </c>
    </row>
    <row r="9" spans="1:7" x14ac:dyDescent="0.25">
      <c r="A9" s="6">
        <v>8</v>
      </c>
      <c r="B9" s="6" t="s">
        <v>2362</v>
      </c>
      <c r="C9" s="6" t="s">
        <v>2612</v>
      </c>
      <c r="D9" s="6">
        <v>106</v>
      </c>
      <c r="E9" s="6">
        <v>35</v>
      </c>
      <c r="F9" s="6">
        <v>71</v>
      </c>
      <c r="G9" s="6">
        <v>0.330188679245283</v>
      </c>
    </row>
    <row r="10" spans="1:7" x14ac:dyDescent="0.25">
      <c r="A10" s="6">
        <v>9</v>
      </c>
      <c r="B10" s="6" t="s">
        <v>1580</v>
      </c>
      <c r="C10" s="6" t="s">
        <v>1150</v>
      </c>
      <c r="D10" s="6">
        <v>481</v>
      </c>
      <c r="E10" s="6">
        <v>159</v>
      </c>
      <c r="F10" s="6">
        <v>322</v>
      </c>
      <c r="G10" s="6">
        <v>0.33056133056133102</v>
      </c>
    </row>
    <row r="11" spans="1:7" x14ac:dyDescent="0.25">
      <c r="A11" s="6">
        <v>10</v>
      </c>
      <c r="B11" s="6" t="s">
        <v>1554</v>
      </c>
      <c r="C11" s="6" t="s">
        <v>1150</v>
      </c>
      <c r="D11" s="6">
        <v>359</v>
      </c>
      <c r="E11" s="6">
        <v>149</v>
      </c>
      <c r="F11" s="6">
        <v>210</v>
      </c>
      <c r="G11" s="6">
        <v>0.41504178272980502</v>
      </c>
    </row>
    <row r="12" spans="1:7" x14ac:dyDescent="0.25">
      <c r="A12" s="6">
        <v>11</v>
      </c>
      <c r="B12" s="6" t="s">
        <v>1953</v>
      </c>
      <c r="C12" s="6" t="s">
        <v>1150</v>
      </c>
      <c r="D12" s="6">
        <v>438</v>
      </c>
      <c r="E12" s="6">
        <v>198</v>
      </c>
      <c r="F12" s="6">
        <v>240</v>
      </c>
      <c r="G12" s="6">
        <v>0.45205479452054798</v>
      </c>
    </row>
    <row r="13" spans="1:7" x14ac:dyDescent="0.25">
      <c r="A13" s="6">
        <v>12</v>
      </c>
      <c r="B13" s="6" t="s">
        <v>2006</v>
      </c>
      <c r="C13" s="6" t="s">
        <v>1150</v>
      </c>
      <c r="D13" s="6">
        <v>431</v>
      </c>
      <c r="E13" s="6">
        <v>180</v>
      </c>
      <c r="F13" s="6">
        <v>251</v>
      </c>
      <c r="G13" s="6">
        <v>0.41763341067285398</v>
      </c>
    </row>
    <row r="14" spans="1:7" x14ac:dyDescent="0.25">
      <c r="A14" s="6">
        <v>13</v>
      </c>
      <c r="B14" s="6" t="s">
        <v>1619</v>
      </c>
      <c r="C14" s="6" t="s">
        <v>2579</v>
      </c>
      <c r="D14" s="6">
        <v>147</v>
      </c>
      <c r="E14" s="6">
        <v>73</v>
      </c>
      <c r="F14" s="6">
        <v>74</v>
      </c>
      <c r="G14" s="6">
        <v>0.49659863945578198</v>
      </c>
    </row>
    <row r="15" spans="1:7" x14ac:dyDescent="0.25">
      <c r="A15" s="6">
        <v>14</v>
      </c>
      <c r="B15" s="6" t="s">
        <v>1654</v>
      </c>
      <c r="C15" s="6" t="s">
        <v>2583</v>
      </c>
      <c r="D15" s="6">
        <v>178</v>
      </c>
      <c r="E15" s="6">
        <v>75</v>
      </c>
      <c r="F15" s="6">
        <v>103</v>
      </c>
      <c r="G15" s="6">
        <v>0.42134831460674199</v>
      </c>
    </row>
    <row r="16" spans="1:7" x14ac:dyDescent="0.25">
      <c r="A16" s="6">
        <v>15</v>
      </c>
      <c r="B16" s="6" t="s">
        <v>2459</v>
      </c>
      <c r="C16" s="6" t="s">
        <v>2547</v>
      </c>
      <c r="D16" s="6">
        <v>254</v>
      </c>
      <c r="E16" s="6">
        <v>102</v>
      </c>
      <c r="F16" s="6">
        <v>152</v>
      </c>
      <c r="G16" s="6">
        <v>0.40157480314960597</v>
      </c>
    </row>
    <row r="17" spans="1:7" x14ac:dyDescent="0.25">
      <c r="A17" s="6">
        <v>16</v>
      </c>
      <c r="B17" s="6" t="s">
        <v>1961</v>
      </c>
      <c r="C17" s="6" t="s">
        <v>1150</v>
      </c>
      <c r="D17" s="6">
        <v>354</v>
      </c>
      <c r="E17" s="6">
        <v>155</v>
      </c>
      <c r="F17" s="6">
        <v>199</v>
      </c>
      <c r="G17" s="6">
        <v>0.43785310734463301</v>
      </c>
    </row>
    <row r="18" spans="1:7" x14ac:dyDescent="0.25">
      <c r="A18" s="6">
        <v>17</v>
      </c>
      <c r="B18" s="6" t="s">
        <v>2261</v>
      </c>
      <c r="C18" s="6" t="s">
        <v>1150</v>
      </c>
      <c r="D18" s="6">
        <v>343</v>
      </c>
      <c r="E18" s="6">
        <v>140</v>
      </c>
      <c r="F18" s="6">
        <v>203</v>
      </c>
      <c r="G18" s="6">
        <v>0.40816326530612201</v>
      </c>
    </row>
    <row r="19" spans="1:7" x14ac:dyDescent="0.25">
      <c r="A19" s="6">
        <v>18</v>
      </c>
      <c r="B19" s="6" t="s">
        <v>2279</v>
      </c>
      <c r="C19" s="6" t="s">
        <v>1150</v>
      </c>
      <c r="D19" s="6">
        <v>334</v>
      </c>
      <c r="E19" s="6">
        <v>118</v>
      </c>
      <c r="F19" s="6">
        <v>216</v>
      </c>
      <c r="G19" s="6">
        <v>0.35329341317365298</v>
      </c>
    </row>
    <row r="20" spans="1:7" x14ac:dyDescent="0.25">
      <c r="A20" s="6">
        <v>19</v>
      </c>
      <c r="B20" s="6" t="s">
        <v>1843</v>
      </c>
      <c r="C20" s="6" t="s">
        <v>1150</v>
      </c>
      <c r="D20" s="6">
        <v>385</v>
      </c>
      <c r="E20" s="6">
        <v>167</v>
      </c>
      <c r="F20" s="6">
        <v>218</v>
      </c>
      <c r="G20" s="6">
        <v>0.43376623376623402</v>
      </c>
    </row>
    <row r="21" spans="1:7" x14ac:dyDescent="0.25">
      <c r="A21" s="6">
        <v>20</v>
      </c>
      <c r="B21" s="6" t="s">
        <v>1819</v>
      </c>
      <c r="C21" s="6" t="s">
        <v>1150</v>
      </c>
      <c r="D21" s="6">
        <v>516</v>
      </c>
      <c r="E21" s="6">
        <v>196</v>
      </c>
      <c r="F21" s="6">
        <v>320</v>
      </c>
      <c r="G21" s="6">
        <v>0.37984496124030998</v>
      </c>
    </row>
    <row r="22" spans="1:7" x14ac:dyDescent="0.25">
      <c r="A22" s="6">
        <v>21</v>
      </c>
      <c r="B22" s="6" t="s">
        <v>2364</v>
      </c>
      <c r="C22" s="6" t="s">
        <v>1150</v>
      </c>
      <c r="D22" s="6">
        <v>332</v>
      </c>
      <c r="E22" s="6">
        <v>125</v>
      </c>
      <c r="F22" s="6">
        <v>207</v>
      </c>
      <c r="G22" s="6">
        <v>0.376506024096386</v>
      </c>
    </row>
    <row r="23" spans="1:7" x14ac:dyDescent="0.25">
      <c r="A23" s="6">
        <v>22</v>
      </c>
      <c r="B23" s="6" t="s">
        <v>2029</v>
      </c>
      <c r="C23" s="6" t="s">
        <v>2562</v>
      </c>
      <c r="D23" s="6">
        <v>211</v>
      </c>
      <c r="E23" s="6">
        <v>66</v>
      </c>
      <c r="F23" s="6">
        <v>145</v>
      </c>
      <c r="G23" s="6">
        <v>0.31279620853080597</v>
      </c>
    </row>
    <row r="24" spans="1:7" x14ac:dyDescent="0.25">
      <c r="A24" s="6">
        <v>23</v>
      </c>
      <c r="B24" s="6" t="s">
        <v>1555</v>
      </c>
      <c r="C24" s="6" t="s">
        <v>2691</v>
      </c>
      <c r="D24" s="6">
        <v>223</v>
      </c>
      <c r="E24" s="6">
        <v>72</v>
      </c>
      <c r="F24" s="6">
        <v>151</v>
      </c>
      <c r="G24" s="6">
        <v>0.32286995515695099</v>
      </c>
    </row>
    <row r="25" spans="1:7" x14ac:dyDescent="0.25">
      <c r="A25" s="6">
        <v>24</v>
      </c>
      <c r="B25" s="6" t="s">
        <v>1942</v>
      </c>
      <c r="C25" s="6" t="s">
        <v>2617</v>
      </c>
      <c r="D25" s="6">
        <v>182</v>
      </c>
      <c r="E25" s="6">
        <v>70</v>
      </c>
      <c r="F25" s="6">
        <v>112</v>
      </c>
      <c r="G25" s="6">
        <v>0.38461538461538503</v>
      </c>
    </row>
    <row r="26" spans="1:7" x14ac:dyDescent="0.25">
      <c r="A26" s="6">
        <v>25</v>
      </c>
      <c r="B26" s="6" t="s">
        <v>1357</v>
      </c>
      <c r="C26" s="6" t="s">
        <v>1150</v>
      </c>
      <c r="D26" s="6">
        <v>310</v>
      </c>
      <c r="E26" s="6">
        <v>87</v>
      </c>
      <c r="F26" s="6">
        <v>223</v>
      </c>
      <c r="G26" s="6">
        <v>0.28064516129032302</v>
      </c>
    </row>
    <row r="27" spans="1:7" x14ac:dyDescent="0.25">
      <c r="A27" s="6">
        <v>26</v>
      </c>
      <c r="B27" s="6" t="s">
        <v>2511</v>
      </c>
      <c r="C27" s="6" t="s">
        <v>2546</v>
      </c>
      <c r="D27" s="6">
        <v>194</v>
      </c>
      <c r="E27" s="6">
        <v>80</v>
      </c>
      <c r="F27" s="6">
        <v>114</v>
      </c>
      <c r="G27" s="6">
        <v>0.41237113402061898</v>
      </c>
    </row>
    <row r="28" spans="1:7" x14ac:dyDescent="0.25">
      <c r="A28" s="6">
        <v>27</v>
      </c>
      <c r="B28" s="6" t="s">
        <v>2102</v>
      </c>
      <c r="C28" s="6" t="s">
        <v>1150</v>
      </c>
      <c r="D28" s="6">
        <v>505</v>
      </c>
      <c r="E28" s="6">
        <v>235</v>
      </c>
      <c r="F28" s="6">
        <v>270</v>
      </c>
      <c r="G28" s="6">
        <v>0.46534653465346498</v>
      </c>
    </row>
    <row r="29" spans="1:7" x14ac:dyDescent="0.25">
      <c r="A29" s="6">
        <v>28</v>
      </c>
      <c r="B29" s="6" t="s">
        <v>1921</v>
      </c>
      <c r="C29" s="6" t="s">
        <v>1150</v>
      </c>
      <c r="D29" s="6">
        <v>494</v>
      </c>
      <c r="E29" s="6">
        <v>246</v>
      </c>
      <c r="F29" s="6">
        <v>248</v>
      </c>
      <c r="G29" s="6">
        <v>0.49797570850202399</v>
      </c>
    </row>
    <row r="30" spans="1:7" x14ac:dyDescent="0.25">
      <c r="A30" s="6">
        <v>29</v>
      </c>
      <c r="B30" s="6" t="s">
        <v>1325</v>
      </c>
      <c r="C30" s="6" t="s">
        <v>2547</v>
      </c>
      <c r="D30" s="6">
        <v>254</v>
      </c>
      <c r="E30" s="6">
        <v>80</v>
      </c>
      <c r="F30" s="6">
        <v>174</v>
      </c>
      <c r="G30" s="6">
        <v>0.31496062992126</v>
      </c>
    </row>
    <row r="31" spans="1:7" x14ac:dyDescent="0.25">
      <c r="A31" s="6">
        <v>30</v>
      </c>
      <c r="B31" s="6" t="s">
        <v>1500</v>
      </c>
      <c r="C31" s="6" t="s">
        <v>2552</v>
      </c>
      <c r="D31" s="6">
        <v>69</v>
      </c>
      <c r="E31" s="6">
        <v>16</v>
      </c>
      <c r="F31" s="6">
        <v>53</v>
      </c>
      <c r="G31" s="6">
        <v>0.231884057971014</v>
      </c>
    </row>
    <row r="32" spans="1:7" x14ac:dyDescent="0.25">
      <c r="A32" s="6">
        <v>31</v>
      </c>
      <c r="B32" s="6" t="s">
        <v>1444</v>
      </c>
      <c r="C32" s="6" t="s">
        <v>1150</v>
      </c>
      <c r="D32" s="6">
        <v>578</v>
      </c>
      <c r="E32" s="6">
        <v>292</v>
      </c>
      <c r="F32" s="6">
        <v>286</v>
      </c>
      <c r="G32" s="6">
        <v>0.50519031141868498</v>
      </c>
    </row>
    <row r="33" spans="1:7" x14ac:dyDescent="0.25">
      <c r="A33" s="6">
        <v>32</v>
      </c>
      <c r="B33" s="6" t="s">
        <v>1939</v>
      </c>
      <c r="C33" s="6" t="s">
        <v>1150</v>
      </c>
      <c r="D33" s="6">
        <v>263</v>
      </c>
      <c r="E33" s="6">
        <v>96</v>
      </c>
      <c r="F33" s="6">
        <v>167</v>
      </c>
      <c r="G33" s="6">
        <v>0.36501901140684401</v>
      </c>
    </row>
    <row r="34" spans="1:7" x14ac:dyDescent="0.25">
      <c r="A34" s="6">
        <v>33</v>
      </c>
      <c r="B34" s="6" t="s">
        <v>1267</v>
      </c>
      <c r="C34" s="6" t="s">
        <v>2565</v>
      </c>
      <c r="D34" s="6">
        <v>101</v>
      </c>
      <c r="E34" s="6">
        <v>26</v>
      </c>
      <c r="F34" s="6">
        <v>75</v>
      </c>
      <c r="G34" s="6">
        <v>0.25742574257425699</v>
      </c>
    </row>
    <row r="35" spans="1:7" x14ac:dyDescent="0.25">
      <c r="A35" s="6">
        <v>34</v>
      </c>
      <c r="B35" s="6" t="s">
        <v>1260</v>
      </c>
      <c r="C35" s="6" t="s">
        <v>1150</v>
      </c>
      <c r="D35" s="6">
        <v>294</v>
      </c>
      <c r="E35" s="6">
        <v>135</v>
      </c>
      <c r="F35" s="6">
        <v>159</v>
      </c>
      <c r="G35" s="6">
        <v>0.45918367346938799</v>
      </c>
    </row>
    <row r="36" spans="1:7" x14ac:dyDescent="0.25">
      <c r="A36" s="6">
        <v>35</v>
      </c>
      <c r="B36" s="6" t="s">
        <v>2387</v>
      </c>
      <c r="C36" s="6" t="s">
        <v>1150</v>
      </c>
      <c r="D36" s="6">
        <v>390</v>
      </c>
      <c r="E36" s="6">
        <v>167</v>
      </c>
      <c r="F36" s="6">
        <v>223</v>
      </c>
      <c r="G36" s="6">
        <v>0.42820512820512802</v>
      </c>
    </row>
    <row r="37" spans="1:7" x14ac:dyDescent="0.25">
      <c r="A37" s="6">
        <v>36</v>
      </c>
      <c r="B37" s="6" t="s">
        <v>1276</v>
      </c>
      <c r="C37" s="6" t="s">
        <v>1150</v>
      </c>
      <c r="D37" s="6">
        <v>406</v>
      </c>
      <c r="E37" s="6">
        <v>146</v>
      </c>
      <c r="F37" s="6">
        <v>260</v>
      </c>
      <c r="G37" s="6">
        <v>0.35960591133004899</v>
      </c>
    </row>
    <row r="38" spans="1:7" x14ac:dyDescent="0.25">
      <c r="A38" s="6">
        <v>37</v>
      </c>
      <c r="B38" s="6" t="s">
        <v>1730</v>
      </c>
      <c r="C38" s="6" t="s">
        <v>1150</v>
      </c>
      <c r="D38" s="6">
        <v>821</v>
      </c>
      <c r="E38" s="6">
        <v>324</v>
      </c>
      <c r="F38" s="6">
        <v>497</v>
      </c>
      <c r="G38" s="6">
        <v>0.39464068209500602</v>
      </c>
    </row>
    <row r="39" spans="1:7" x14ac:dyDescent="0.25">
      <c r="A39" s="6">
        <v>38</v>
      </c>
      <c r="B39" s="6" t="s">
        <v>1962</v>
      </c>
      <c r="C39" s="6" t="s">
        <v>2563</v>
      </c>
      <c r="D39" s="6">
        <v>198</v>
      </c>
      <c r="E39" s="6">
        <v>78</v>
      </c>
      <c r="F39" s="6">
        <v>120</v>
      </c>
      <c r="G39" s="6">
        <v>0.39393939393939398</v>
      </c>
    </row>
    <row r="40" spans="1:7" x14ac:dyDescent="0.25">
      <c r="A40" s="6">
        <v>39</v>
      </c>
      <c r="B40" s="6" t="s">
        <v>2187</v>
      </c>
      <c r="C40" s="6" t="s">
        <v>1150</v>
      </c>
      <c r="D40" s="6">
        <v>339</v>
      </c>
      <c r="E40" s="6">
        <v>127</v>
      </c>
      <c r="F40" s="6">
        <v>212</v>
      </c>
      <c r="G40" s="6">
        <v>0.37463126843657801</v>
      </c>
    </row>
    <row r="41" spans="1:7" x14ac:dyDescent="0.25">
      <c r="A41" s="6">
        <v>40</v>
      </c>
      <c r="B41" s="6" t="s">
        <v>1388</v>
      </c>
      <c r="C41" s="6" t="s">
        <v>2596</v>
      </c>
      <c r="D41" s="6">
        <v>122</v>
      </c>
      <c r="E41" s="6">
        <v>53</v>
      </c>
      <c r="F41" s="6">
        <v>69</v>
      </c>
      <c r="G41" s="6">
        <v>0.43442622950819698</v>
      </c>
    </row>
    <row r="42" spans="1:7" x14ac:dyDescent="0.25">
      <c r="A42" s="6">
        <v>41</v>
      </c>
      <c r="B42" s="6" t="s">
        <v>1900</v>
      </c>
      <c r="C42" s="6" t="s">
        <v>1150</v>
      </c>
      <c r="D42" s="6">
        <v>580</v>
      </c>
      <c r="E42" s="6">
        <v>242</v>
      </c>
      <c r="F42" s="6">
        <v>338</v>
      </c>
      <c r="G42" s="6">
        <v>0.417241379310345</v>
      </c>
    </row>
    <row r="43" spans="1:7" x14ac:dyDescent="0.25">
      <c r="A43" s="6">
        <v>42</v>
      </c>
      <c r="B43" s="6" t="s">
        <v>1522</v>
      </c>
      <c r="C43" s="6" t="s">
        <v>1150</v>
      </c>
      <c r="D43" s="6">
        <v>443</v>
      </c>
      <c r="E43" s="6">
        <v>206</v>
      </c>
      <c r="F43" s="6">
        <v>237</v>
      </c>
      <c r="G43" s="6">
        <v>0.46501128668171599</v>
      </c>
    </row>
    <row r="44" spans="1:7" x14ac:dyDescent="0.25">
      <c r="A44" s="6">
        <v>43</v>
      </c>
      <c r="B44" s="6" t="s">
        <v>1320</v>
      </c>
      <c r="C44" s="6" t="s">
        <v>1150</v>
      </c>
      <c r="D44" s="6">
        <v>503</v>
      </c>
      <c r="E44" s="6">
        <v>215</v>
      </c>
      <c r="F44" s="6">
        <v>288</v>
      </c>
      <c r="G44" s="6">
        <v>0.427435387673956</v>
      </c>
    </row>
    <row r="45" spans="1:7" x14ac:dyDescent="0.25">
      <c r="A45" s="6">
        <v>44</v>
      </c>
      <c r="B45" s="6" t="s">
        <v>1449</v>
      </c>
      <c r="C45" s="6" t="s">
        <v>1150</v>
      </c>
      <c r="D45" s="6">
        <v>568</v>
      </c>
      <c r="E45" s="6">
        <v>163</v>
      </c>
      <c r="F45" s="6">
        <v>405</v>
      </c>
      <c r="G45" s="6">
        <v>0.286971830985915</v>
      </c>
    </row>
    <row r="46" spans="1:7" x14ac:dyDescent="0.25">
      <c r="A46" s="6">
        <v>45</v>
      </c>
      <c r="B46" s="6" t="s">
        <v>2037</v>
      </c>
      <c r="C46" s="6" t="s">
        <v>2637</v>
      </c>
      <c r="D46" s="6">
        <v>138</v>
      </c>
      <c r="E46" s="6">
        <v>35</v>
      </c>
      <c r="F46" s="6">
        <v>103</v>
      </c>
      <c r="G46" s="6">
        <v>0.25362318840579701</v>
      </c>
    </row>
    <row r="47" spans="1:7" x14ac:dyDescent="0.25">
      <c r="A47" s="6">
        <v>46</v>
      </c>
      <c r="B47" s="6" t="s">
        <v>1429</v>
      </c>
      <c r="C47" s="6" t="s">
        <v>1150</v>
      </c>
      <c r="D47" s="6">
        <v>439</v>
      </c>
      <c r="E47" s="6">
        <v>198</v>
      </c>
      <c r="F47" s="6">
        <v>241</v>
      </c>
      <c r="G47" s="6">
        <v>0.45102505694760803</v>
      </c>
    </row>
    <row r="48" spans="1:7" x14ac:dyDescent="0.25">
      <c r="A48" s="6">
        <v>47</v>
      </c>
      <c r="B48" s="6" t="s">
        <v>1448</v>
      </c>
      <c r="C48" s="6" t="s">
        <v>2584</v>
      </c>
      <c r="D48" s="6">
        <v>170</v>
      </c>
      <c r="E48" s="6">
        <v>66</v>
      </c>
      <c r="F48" s="6">
        <v>104</v>
      </c>
      <c r="G48" s="6">
        <v>0.38823529411764701</v>
      </c>
    </row>
    <row r="49" spans="1:7" x14ac:dyDescent="0.25">
      <c r="A49" s="6">
        <v>48</v>
      </c>
      <c r="B49" s="6" t="s">
        <v>1345</v>
      </c>
      <c r="C49" s="6" t="s">
        <v>2573</v>
      </c>
      <c r="D49" s="6">
        <v>124</v>
      </c>
      <c r="E49" s="6">
        <v>45</v>
      </c>
      <c r="F49" s="6">
        <v>79</v>
      </c>
      <c r="G49" s="6">
        <v>0.36290322580645201</v>
      </c>
    </row>
    <row r="50" spans="1:7" x14ac:dyDescent="0.25">
      <c r="A50" s="6">
        <v>49</v>
      </c>
      <c r="B50" s="6" t="s">
        <v>2435</v>
      </c>
      <c r="C50" s="6" t="s">
        <v>2644</v>
      </c>
      <c r="D50" s="6">
        <v>206</v>
      </c>
      <c r="E50" s="6">
        <v>83</v>
      </c>
      <c r="F50" s="6">
        <v>123</v>
      </c>
      <c r="G50" s="6">
        <v>0.40291262135922301</v>
      </c>
    </row>
    <row r="51" spans="1:7" x14ac:dyDescent="0.25">
      <c r="A51" s="6">
        <v>50</v>
      </c>
      <c r="B51" s="6" t="s">
        <v>2080</v>
      </c>
      <c r="C51" s="6" t="s">
        <v>2626</v>
      </c>
      <c r="D51" s="6">
        <v>208</v>
      </c>
      <c r="E51" s="6">
        <v>69</v>
      </c>
      <c r="F51" s="6">
        <v>139</v>
      </c>
      <c r="G51" s="6">
        <v>0.331730769230769</v>
      </c>
    </row>
    <row r="52" spans="1:7" x14ac:dyDescent="0.25">
      <c r="A52" s="6">
        <v>51</v>
      </c>
      <c r="B52" s="6" t="s">
        <v>2231</v>
      </c>
      <c r="C52" s="6" t="s">
        <v>1150</v>
      </c>
      <c r="D52" s="6">
        <v>359</v>
      </c>
      <c r="E52" s="6">
        <v>122</v>
      </c>
      <c r="F52" s="6">
        <v>237</v>
      </c>
      <c r="G52" s="6">
        <v>0.33983286908077998</v>
      </c>
    </row>
    <row r="53" spans="1:7" x14ac:dyDescent="0.25">
      <c r="A53" s="6">
        <v>52</v>
      </c>
      <c r="B53" s="6" t="s">
        <v>2095</v>
      </c>
      <c r="C53" s="6" t="s">
        <v>2673</v>
      </c>
      <c r="D53" s="6">
        <v>120</v>
      </c>
      <c r="E53" s="6">
        <v>44</v>
      </c>
      <c r="F53" s="6">
        <v>76</v>
      </c>
      <c r="G53" s="6">
        <v>0.36666666666666697</v>
      </c>
    </row>
    <row r="54" spans="1:7" x14ac:dyDescent="0.25">
      <c r="A54" s="6">
        <v>53</v>
      </c>
      <c r="B54" s="6" t="s">
        <v>1881</v>
      </c>
      <c r="C54" s="6" t="s">
        <v>1150</v>
      </c>
      <c r="D54" s="6">
        <v>259</v>
      </c>
      <c r="E54" s="6">
        <v>103</v>
      </c>
      <c r="F54" s="6">
        <v>156</v>
      </c>
      <c r="G54" s="6">
        <v>0.397683397683398</v>
      </c>
    </row>
    <row r="55" spans="1:7" x14ac:dyDescent="0.25">
      <c r="A55" s="6">
        <v>54</v>
      </c>
      <c r="B55" s="6" t="s">
        <v>1323</v>
      </c>
      <c r="C55" s="6" t="s">
        <v>1150</v>
      </c>
      <c r="D55" s="6">
        <v>664</v>
      </c>
      <c r="E55" s="6">
        <v>347</v>
      </c>
      <c r="F55" s="6">
        <v>317</v>
      </c>
      <c r="G55" s="6">
        <v>0.52259036144578297</v>
      </c>
    </row>
    <row r="56" spans="1:7" x14ac:dyDescent="0.25">
      <c r="A56" s="6">
        <v>55</v>
      </c>
      <c r="B56" s="6" t="s">
        <v>2343</v>
      </c>
      <c r="C56" s="6" t="s">
        <v>2555</v>
      </c>
      <c r="D56" s="6">
        <v>244</v>
      </c>
      <c r="E56" s="6">
        <v>156</v>
      </c>
      <c r="F56" s="6">
        <v>88</v>
      </c>
      <c r="G56" s="6">
        <v>0.63934426229508201</v>
      </c>
    </row>
    <row r="57" spans="1:7" x14ac:dyDescent="0.25">
      <c r="A57" s="6">
        <v>56</v>
      </c>
      <c r="B57" s="6" t="s">
        <v>1602</v>
      </c>
      <c r="C57" s="6" t="s">
        <v>2671</v>
      </c>
      <c r="D57" s="6">
        <v>224</v>
      </c>
      <c r="E57" s="6">
        <v>93</v>
      </c>
      <c r="F57" s="6">
        <v>131</v>
      </c>
      <c r="G57" s="6">
        <v>0.41517857142857101</v>
      </c>
    </row>
    <row r="58" spans="1:7" x14ac:dyDescent="0.25">
      <c r="A58" s="6">
        <v>57</v>
      </c>
      <c r="B58" s="6" t="s">
        <v>1577</v>
      </c>
      <c r="C58" s="6" t="s">
        <v>2550</v>
      </c>
      <c r="D58" s="6">
        <v>207</v>
      </c>
      <c r="E58" s="6">
        <v>85</v>
      </c>
      <c r="F58" s="6">
        <v>122</v>
      </c>
      <c r="G58" s="6">
        <v>0.41062801932367099</v>
      </c>
    </row>
    <row r="59" spans="1:7" x14ac:dyDescent="0.25">
      <c r="A59" s="6">
        <v>58</v>
      </c>
      <c r="B59" s="6" t="s">
        <v>1429</v>
      </c>
      <c r="C59" s="6" t="s">
        <v>1150</v>
      </c>
      <c r="D59" s="6">
        <v>439</v>
      </c>
      <c r="E59" s="6">
        <v>197</v>
      </c>
      <c r="F59" s="6">
        <v>242</v>
      </c>
      <c r="G59" s="6">
        <v>0.44874715261958997</v>
      </c>
    </row>
    <row r="60" spans="1:7" x14ac:dyDescent="0.25">
      <c r="A60" s="6">
        <v>59</v>
      </c>
      <c r="B60" s="6" t="s">
        <v>2486</v>
      </c>
      <c r="C60" s="6" t="s">
        <v>2579</v>
      </c>
      <c r="D60" s="6">
        <v>147</v>
      </c>
      <c r="E60" s="6">
        <v>68</v>
      </c>
      <c r="F60" s="6">
        <v>79</v>
      </c>
      <c r="G60" s="6">
        <v>0.46258503401360501</v>
      </c>
    </row>
    <row r="61" spans="1:7" x14ac:dyDescent="0.25">
      <c r="A61" s="6">
        <v>60</v>
      </c>
      <c r="B61" s="6" t="s">
        <v>2227</v>
      </c>
      <c r="C61" s="6" t="s">
        <v>1150</v>
      </c>
      <c r="D61" s="6">
        <v>315</v>
      </c>
      <c r="E61" s="6">
        <v>178</v>
      </c>
      <c r="F61" s="6">
        <v>137</v>
      </c>
      <c r="G61" s="6">
        <v>0.56507936507936496</v>
      </c>
    </row>
    <row r="62" spans="1:7" x14ac:dyDescent="0.25">
      <c r="A62" s="6">
        <v>61</v>
      </c>
      <c r="B62" s="6" t="s">
        <v>1942</v>
      </c>
      <c r="C62" s="6" t="s">
        <v>2617</v>
      </c>
      <c r="D62" s="6">
        <v>182</v>
      </c>
      <c r="E62" s="6">
        <v>70</v>
      </c>
      <c r="F62" s="6">
        <v>112</v>
      </c>
      <c r="G62" s="6">
        <v>0.38461538461538503</v>
      </c>
    </row>
    <row r="63" spans="1:7" x14ac:dyDescent="0.25">
      <c r="A63" s="6">
        <v>62</v>
      </c>
      <c r="B63" s="6" t="s">
        <v>1473</v>
      </c>
      <c r="C63" s="6" t="s">
        <v>1150</v>
      </c>
      <c r="D63" s="6">
        <v>578</v>
      </c>
      <c r="E63" s="6">
        <v>303</v>
      </c>
      <c r="F63" s="6">
        <v>275</v>
      </c>
      <c r="G63" s="6">
        <v>0.52422145328719705</v>
      </c>
    </row>
    <row r="64" spans="1:7" x14ac:dyDescent="0.25">
      <c r="A64" s="6">
        <v>63</v>
      </c>
      <c r="B64" s="6" t="s">
        <v>1291</v>
      </c>
      <c r="C64" s="6" t="s">
        <v>2555</v>
      </c>
      <c r="D64" s="6">
        <v>244</v>
      </c>
      <c r="E64" s="6">
        <v>112</v>
      </c>
      <c r="F64" s="6">
        <v>132</v>
      </c>
      <c r="G64" s="6">
        <v>0.45901639344262302</v>
      </c>
    </row>
    <row r="65" spans="1:7" x14ac:dyDescent="0.25">
      <c r="A65" s="6">
        <v>64</v>
      </c>
      <c r="B65" s="6" t="s">
        <v>1422</v>
      </c>
      <c r="C65" s="6" t="s">
        <v>2565</v>
      </c>
      <c r="D65" s="6">
        <v>101</v>
      </c>
      <c r="E65" s="6">
        <v>25</v>
      </c>
      <c r="F65" s="6">
        <v>76</v>
      </c>
      <c r="G65" s="6">
        <v>0.24752475247524799</v>
      </c>
    </row>
    <row r="66" spans="1:7" x14ac:dyDescent="0.25">
      <c r="A66" s="6">
        <v>65</v>
      </c>
      <c r="B66" s="6" t="s">
        <v>2324</v>
      </c>
      <c r="C66" s="6" t="s">
        <v>1150</v>
      </c>
      <c r="D66" s="6">
        <v>311</v>
      </c>
      <c r="E66" s="6">
        <v>125</v>
      </c>
      <c r="F66" s="6">
        <v>186</v>
      </c>
      <c r="G66" s="6">
        <v>0.40192926045016097</v>
      </c>
    </row>
    <row r="67" spans="1:7" x14ac:dyDescent="0.25">
      <c r="A67" s="6">
        <v>66</v>
      </c>
      <c r="B67" s="6" t="s">
        <v>2211</v>
      </c>
      <c r="C67" s="6" t="s">
        <v>1150</v>
      </c>
      <c r="D67" s="6">
        <v>578</v>
      </c>
      <c r="E67" s="6">
        <v>293</v>
      </c>
      <c r="F67" s="6">
        <v>285</v>
      </c>
      <c r="G67" s="6">
        <v>0.50692041522491305</v>
      </c>
    </row>
    <row r="68" spans="1:7" x14ac:dyDescent="0.25">
      <c r="A68" s="6">
        <v>67</v>
      </c>
      <c r="B68" s="6" t="s">
        <v>2402</v>
      </c>
      <c r="C68" s="6" t="s">
        <v>2626</v>
      </c>
      <c r="D68" s="6">
        <v>208</v>
      </c>
      <c r="E68" s="6">
        <v>81</v>
      </c>
      <c r="F68" s="6">
        <v>127</v>
      </c>
      <c r="G68" s="6">
        <v>0.38942307692307698</v>
      </c>
    </row>
    <row r="69" spans="1:7" x14ac:dyDescent="0.25">
      <c r="A69" s="6">
        <v>68</v>
      </c>
      <c r="B69" s="6" t="s">
        <v>1408</v>
      </c>
      <c r="C69" s="6" t="s">
        <v>1150</v>
      </c>
      <c r="D69" s="6">
        <v>350</v>
      </c>
      <c r="E69" s="6">
        <v>153</v>
      </c>
      <c r="F69" s="6">
        <v>197</v>
      </c>
      <c r="G69" s="6">
        <v>0.437142857142857</v>
      </c>
    </row>
    <row r="70" spans="1:7" x14ac:dyDescent="0.25">
      <c r="A70" s="6">
        <v>69</v>
      </c>
      <c r="B70" s="6" t="s">
        <v>1930</v>
      </c>
      <c r="C70" s="6" t="s">
        <v>1150</v>
      </c>
      <c r="D70" s="6">
        <v>442</v>
      </c>
      <c r="E70" s="6">
        <v>175</v>
      </c>
      <c r="F70" s="6">
        <v>267</v>
      </c>
      <c r="G70" s="6">
        <v>0.39592760180995501</v>
      </c>
    </row>
    <row r="71" spans="1:7" x14ac:dyDescent="0.25">
      <c r="A71" s="6">
        <v>70</v>
      </c>
      <c r="B71" s="6" t="s">
        <v>2360</v>
      </c>
      <c r="C71" s="6" t="s">
        <v>1150</v>
      </c>
      <c r="D71" s="6">
        <v>394</v>
      </c>
      <c r="E71" s="6">
        <v>127</v>
      </c>
      <c r="F71" s="6">
        <v>267</v>
      </c>
      <c r="G71" s="6">
        <v>0.32233502538071102</v>
      </c>
    </row>
    <row r="72" spans="1:7" x14ac:dyDescent="0.25">
      <c r="A72" s="6">
        <v>71</v>
      </c>
      <c r="B72" s="6" t="s">
        <v>1996</v>
      </c>
      <c r="C72" s="6" t="s">
        <v>1150</v>
      </c>
      <c r="D72" s="6">
        <v>331</v>
      </c>
      <c r="E72" s="6">
        <v>144</v>
      </c>
      <c r="F72" s="6">
        <v>187</v>
      </c>
      <c r="G72" s="6">
        <v>0.43504531722054401</v>
      </c>
    </row>
    <row r="73" spans="1:7" x14ac:dyDescent="0.25">
      <c r="A73" s="6">
        <v>72</v>
      </c>
      <c r="B73" s="6" t="s">
        <v>1675</v>
      </c>
      <c r="C73" s="6" t="s">
        <v>2547</v>
      </c>
      <c r="D73" s="6">
        <v>254</v>
      </c>
      <c r="E73" s="6">
        <v>80</v>
      </c>
      <c r="F73" s="6">
        <v>174</v>
      </c>
      <c r="G73" s="6">
        <v>0.31496062992126</v>
      </c>
    </row>
    <row r="74" spans="1:7" x14ac:dyDescent="0.25">
      <c r="A74" s="6">
        <v>73</v>
      </c>
      <c r="B74" s="6" t="s">
        <v>2000</v>
      </c>
      <c r="C74" s="6" t="s">
        <v>1150</v>
      </c>
      <c r="D74" s="6">
        <v>394</v>
      </c>
      <c r="E74" s="6">
        <v>126</v>
      </c>
      <c r="F74" s="6">
        <v>268</v>
      </c>
      <c r="G74" s="6">
        <v>0.31979695431472099</v>
      </c>
    </row>
    <row r="75" spans="1:7" x14ac:dyDescent="0.25">
      <c r="A75" s="6">
        <v>74</v>
      </c>
      <c r="B75" s="6" t="s">
        <v>2050</v>
      </c>
      <c r="C75" s="6" t="s">
        <v>1150</v>
      </c>
      <c r="D75" s="6">
        <v>333</v>
      </c>
      <c r="E75" s="6">
        <v>165</v>
      </c>
      <c r="F75" s="6">
        <v>168</v>
      </c>
      <c r="G75" s="6">
        <v>0.49549549549549499</v>
      </c>
    </row>
    <row r="76" spans="1:7" x14ac:dyDescent="0.25">
      <c r="A76" s="6">
        <v>75</v>
      </c>
      <c r="B76" s="6" t="s">
        <v>1439</v>
      </c>
      <c r="C76" s="6" t="s">
        <v>2557</v>
      </c>
      <c r="D76" s="6">
        <v>137</v>
      </c>
      <c r="E76" s="6">
        <v>44</v>
      </c>
      <c r="F76" s="6">
        <v>93</v>
      </c>
      <c r="G76" s="6">
        <v>0.321167883211679</v>
      </c>
    </row>
    <row r="77" spans="1:7" x14ac:dyDescent="0.25">
      <c r="A77" s="6">
        <v>76</v>
      </c>
      <c r="B77" s="6" t="s">
        <v>2071</v>
      </c>
      <c r="C77" s="6" t="s">
        <v>2546</v>
      </c>
      <c r="D77" s="6">
        <v>194</v>
      </c>
      <c r="E77" s="6">
        <v>72</v>
      </c>
      <c r="F77" s="6">
        <v>122</v>
      </c>
      <c r="G77" s="6">
        <v>0.37113402061855699</v>
      </c>
    </row>
    <row r="78" spans="1:7" x14ac:dyDescent="0.25">
      <c r="A78" s="6">
        <v>77</v>
      </c>
      <c r="B78" s="6" t="s">
        <v>2373</v>
      </c>
      <c r="C78" s="6" t="s">
        <v>1150</v>
      </c>
      <c r="D78" s="6">
        <v>569</v>
      </c>
      <c r="E78" s="6">
        <v>162</v>
      </c>
      <c r="F78" s="6">
        <v>407</v>
      </c>
      <c r="G78" s="6">
        <v>0.284710017574692</v>
      </c>
    </row>
    <row r="79" spans="1:7" x14ac:dyDescent="0.25">
      <c r="A79" s="6">
        <v>78</v>
      </c>
      <c r="B79" s="6" t="s">
        <v>1585</v>
      </c>
      <c r="C79" s="6" t="s">
        <v>1150</v>
      </c>
      <c r="D79" s="6">
        <v>666</v>
      </c>
      <c r="E79" s="6">
        <v>288</v>
      </c>
      <c r="F79" s="6">
        <v>378</v>
      </c>
      <c r="G79" s="6">
        <v>0.43243243243243201</v>
      </c>
    </row>
    <row r="80" spans="1:7" x14ac:dyDescent="0.25">
      <c r="A80" s="6">
        <v>79</v>
      </c>
      <c r="B80" s="6" t="s">
        <v>1651</v>
      </c>
      <c r="C80" s="6" t="s">
        <v>1150</v>
      </c>
      <c r="D80" s="6">
        <v>309</v>
      </c>
      <c r="E80" s="6">
        <v>127</v>
      </c>
      <c r="F80" s="6">
        <v>182</v>
      </c>
      <c r="G80" s="6">
        <v>0.41100323624595497</v>
      </c>
    </row>
    <row r="81" spans="1:7" x14ac:dyDescent="0.25">
      <c r="A81" s="6">
        <v>80</v>
      </c>
      <c r="B81" s="6" t="s">
        <v>1833</v>
      </c>
      <c r="C81" s="6" t="s">
        <v>2594</v>
      </c>
      <c r="D81" s="6">
        <v>166</v>
      </c>
      <c r="E81" s="6">
        <v>56</v>
      </c>
      <c r="F81" s="6">
        <v>110</v>
      </c>
      <c r="G81" s="6">
        <v>0.33734939759036098</v>
      </c>
    </row>
    <row r="82" spans="1:7" x14ac:dyDescent="0.25">
      <c r="A82" s="6">
        <v>81</v>
      </c>
      <c r="B82" s="6" t="s">
        <v>1978</v>
      </c>
      <c r="C82" s="6" t="s">
        <v>1150</v>
      </c>
      <c r="D82" s="6">
        <v>500</v>
      </c>
      <c r="E82" s="6">
        <v>176</v>
      </c>
      <c r="F82" s="6">
        <v>324</v>
      </c>
      <c r="G82" s="6">
        <v>0.35199999999999998</v>
      </c>
    </row>
    <row r="83" spans="1:7" x14ac:dyDescent="0.25">
      <c r="A83" s="6">
        <v>82</v>
      </c>
      <c r="B83" s="6" t="s">
        <v>1531</v>
      </c>
      <c r="C83" s="6" t="s">
        <v>2550</v>
      </c>
      <c r="D83" s="6">
        <v>207</v>
      </c>
      <c r="E83" s="6">
        <v>114</v>
      </c>
      <c r="F83" s="6">
        <v>93</v>
      </c>
      <c r="G83" s="6">
        <v>0.55072463768115898</v>
      </c>
    </row>
    <row r="84" spans="1:7" x14ac:dyDescent="0.25">
      <c r="A84" s="6">
        <v>83</v>
      </c>
      <c r="B84" s="6" t="s">
        <v>2346</v>
      </c>
      <c r="C84" s="6" t="s">
        <v>1150</v>
      </c>
      <c r="D84" s="6">
        <v>339</v>
      </c>
      <c r="E84" s="6">
        <v>121</v>
      </c>
      <c r="F84" s="6">
        <v>218</v>
      </c>
      <c r="G84" s="6">
        <v>0.35693215339232998</v>
      </c>
    </row>
    <row r="85" spans="1:7" x14ac:dyDescent="0.25">
      <c r="A85" s="6">
        <v>84</v>
      </c>
      <c r="B85" s="6" t="s">
        <v>2300</v>
      </c>
      <c r="C85" s="6" t="s">
        <v>2678</v>
      </c>
      <c r="D85" s="6">
        <v>174</v>
      </c>
      <c r="E85" s="6">
        <v>54</v>
      </c>
      <c r="F85" s="6">
        <v>120</v>
      </c>
      <c r="G85" s="6">
        <v>0.31034482758620702</v>
      </c>
    </row>
    <row r="86" spans="1:7" x14ac:dyDescent="0.25">
      <c r="A86" s="6">
        <v>85</v>
      </c>
      <c r="B86" s="6" t="s">
        <v>2274</v>
      </c>
      <c r="C86" s="6" t="s">
        <v>2573</v>
      </c>
      <c r="D86" s="6">
        <v>124</v>
      </c>
      <c r="E86" s="6">
        <v>60</v>
      </c>
      <c r="F86" s="6">
        <v>64</v>
      </c>
      <c r="G86" s="6">
        <v>0.483870967741935</v>
      </c>
    </row>
    <row r="87" spans="1:7" x14ac:dyDescent="0.25">
      <c r="A87" s="6">
        <v>86</v>
      </c>
      <c r="B87" s="6" t="s">
        <v>2136</v>
      </c>
      <c r="C87" s="6" t="s">
        <v>1150</v>
      </c>
      <c r="D87" s="6">
        <v>691</v>
      </c>
      <c r="E87" s="6">
        <v>297</v>
      </c>
      <c r="F87" s="6">
        <v>394</v>
      </c>
      <c r="G87" s="6">
        <v>0.42981186685962403</v>
      </c>
    </row>
    <row r="88" spans="1:7" x14ac:dyDescent="0.25">
      <c r="A88" s="6">
        <v>87</v>
      </c>
      <c r="B88" s="6" t="s">
        <v>2492</v>
      </c>
      <c r="C88" s="6" t="s">
        <v>1150</v>
      </c>
      <c r="D88" s="6">
        <v>562</v>
      </c>
      <c r="E88" s="6">
        <v>268</v>
      </c>
      <c r="F88" s="6">
        <v>294</v>
      </c>
      <c r="G88" s="6">
        <v>0.47686832740213497</v>
      </c>
    </row>
    <row r="89" spans="1:7" x14ac:dyDescent="0.25">
      <c r="A89" s="6">
        <v>88</v>
      </c>
      <c r="B89" s="6" t="s">
        <v>2474</v>
      </c>
      <c r="C89" s="6" t="s">
        <v>2678</v>
      </c>
      <c r="D89" s="6">
        <v>174</v>
      </c>
      <c r="E89" s="6">
        <v>70</v>
      </c>
      <c r="F89" s="6">
        <v>104</v>
      </c>
      <c r="G89" s="6">
        <v>0.40229885057471299</v>
      </c>
    </row>
    <row r="90" spans="1:7" x14ac:dyDescent="0.25">
      <c r="A90" s="6">
        <v>89</v>
      </c>
      <c r="B90" s="6" t="s">
        <v>1817</v>
      </c>
      <c r="C90" s="6" t="s">
        <v>1150</v>
      </c>
      <c r="D90" s="6">
        <v>516</v>
      </c>
      <c r="E90" s="6">
        <v>194</v>
      </c>
      <c r="F90" s="6">
        <v>322</v>
      </c>
      <c r="G90" s="6">
        <v>0.37596899224806202</v>
      </c>
    </row>
    <row r="91" spans="1:7" x14ac:dyDescent="0.25">
      <c r="A91" s="6">
        <v>90</v>
      </c>
      <c r="B91" s="6" t="s">
        <v>1524</v>
      </c>
      <c r="C91" s="6" t="s">
        <v>1150</v>
      </c>
      <c r="D91" s="6">
        <v>285</v>
      </c>
      <c r="E91" s="6">
        <v>105</v>
      </c>
      <c r="F91" s="6">
        <v>180</v>
      </c>
      <c r="G91" s="6">
        <v>0.36842105263157898</v>
      </c>
    </row>
    <row r="92" spans="1:7" x14ac:dyDescent="0.25">
      <c r="A92" s="6">
        <v>91</v>
      </c>
      <c r="B92" s="6" t="s">
        <v>2092</v>
      </c>
      <c r="C92" s="6" t="s">
        <v>1150</v>
      </c>
      <c r="D92" s="6">
        <v>765</v>
      </c>
      <c r="E92" s="6">
        <v>433</v>
      </c>
      <c r="F92" s="6">
        <v>332</v>
      </c>
      <c r="G92" s="6">
        <v>0.56601307189542505</v>
      </c>
    </row>
    <row r="93" spans="1:7" x14ac:dyDescent="0.25">
      <c r="A93" s="6">
        <v>92</v>
      </c>
      <c r="B93" s="6" t="s">
        <v>2461</v>
      </c>
      <c r="C93" s="6" t="s">
        <v>2582</v>
      </c>
      <c r="D93" s="6">
        <v>109</v>
      </c>
      <c r="E93" s="6">
        <v>49</v>
      </c>
      <c r="F93" s="6">
        <v>60</v>
      </c>
      <c r="G93" s="6">
        <v>0.44954128440367003</v>
      </c>
    </row>
    <row r="94" spans="1:7" x14ac:dyDescent="0.25">
      <c r="A94" s="6">
        <v>93</v>
      </c>
      <c r="B94" s="6" t="s">
        <v>1711</v>
      </c>
      <c r="C94" s="6" t="s">
        <v>1150</v>
      </c>
      <c r="D94" s="6">
        <v>464</v>
      </c>
      <c r="E94" s="6">
        <v>202</v>
      </c>
      <c r="F94" s="6">
        <v>262</v>
      </c>
      <c r="G94" s="6">
        <v>0.43534482758620702</v>
      </c>
    </row>
    <row r="95" spans="1:7" x14ac:dyDescent="0.25">
      <c r="A95" s="6">
        <v>94</v>
      </c>
      <c r="B95" s="6" t="s">
        <v>2336</v>
      </c>
      <c r="C95" s="6" t="s">
        <v>1150</v>
      </c>
      <c r="D95" s="6">
        <v>317</v>
      </c>
      <c r="E95" s="6">
        <v>129</v>
      </c>
      <c r="F95" s="6">
        <v>188</v>
      </c>
      <c r="G95" s="6">
        <v>0.40694006309148301</v>
      </c>
    </row>
    <row r="96" spans="1:7" x14ac:dyDescent="0.25">
      <c r="A96" s="6">
        <v>95</v>
      </c>
      <c r="B96" s="6" t="s">
        <v>2267</v>
      </c>
      <c r="C96" s="6" t="s">
        <v>2687</v>
      </c>
      <c r="D96" s="6">
        <v>157</v>
      </c>
      <c r="E96" s="6">
        <v>68</v>
      </c>
      <c r="F96" s="6">
        <v>89</v>
      </c>
      <c r="G96" s="6">
        <v>0.43312101910827999</v>
      </c>
    </row>
    <row r="97" spans="1:7" x14ac:dyDescent="0.25">
      <c r="A97" s="6">
        <v>96</v>
      </c>
      <c r="B97" s="6" t="s">
        <v>2404</v>
      </c>
      <c r="C97" s="6" t="s">
        <v>1150</v>
      </c>
      <c r="D97" s="6">
        <v>308</v>
      </c>
      <c r="E97" s="6">
        <v>128</v>
      </c>
      <c r="F97" s="6">
        <v>180</v>
      </c>
      <c r="G97" s="6">
        <v>0.415584415584416</v>
      </c>
    </row>
    <row r="98" spans="1:7" x14ac:dyDescent="0.25">
      <c r="A98" s="6">
        <v>97</v>
      </c>
      <c r="B98" s="6" t="s">
        <v>1528</v>
      </c>
      <c r="C98" s="6" t="s">
        <v>2560</v>
      </c>
      <c r="D98" s="6">
        <v>235</v>
      </c>
      <c r="E98" s="6">
        <v>117</v>
      </c>
      <c r="F98" s="6">
        <v>118</v>
      </c>
      <c r="G98" s="6">
        <v>0.49787234042553202</v>
      </c>
    </row>
    <row r="99" spans="1:7" x14ac:dyDescent="0.25">
      <c r="A99" s="6">
        <v>98</v>
      </c>
      <c r="B99" s="6" t="s">
        <v>1551</v>
      </c>
      <c r="C99" s="6" t="s">
        <v>2584</v>
      </c>
      <c r="D99" s="6">
        <v>170</v>
      </c>
      <c r="E99" s="6">
        <v>68</v>
      </c>
      <c r="F99" s="6">
        <v>102</v>
      </c>
      <c r="G99" s="6">
        <v>0.4</v>
      </c>
    </row>
    <row r="100" spans="1:7" x14ac:dyDescent="0.25">
      <c r="A100" s="6">
        <v>99</v>
      </c>
      <c r="B100" s="6" t="s">
        <v>2475</v>
      </c>
      <c r="C100" s="6" t="s">
        <v>1150</v>
      </c>
      <c r="D100" s="6">
        <v>391</v>
      </c>
      <c r="E100" s="6">
        <v>161</v>
      </c>
      <c r="F100" s="6">
        <v>230</v>
      </c>
      <c r="G100" s="6">
        <v>0.41176470588235298</v>
      </c>
    </row>
    <row r="101" spans="1:7" x14ac:dyDescent="0.25">
      <c r="A101" s="6">
        <v>100</v>
      </c>
      <c r="B101" s="6" t="s">
        <v>1832</v>
      </c>
      <c r="C101" s="6" t="s">
        <v>1150</v>
      </c>
      <c r="D101" s="6">
        <v>568</v>
      </c>
      <c r="E101" s="6">
        <v>155</v>
      </c>
      <c r="F101" s="6">
        <v>413</v>
      </c>
      <c r="G101" s="6">
        <v>0.272887323943662</v>
      </c>
    </row>
    <row r="102" spans="1:7" x14ac:dyDescent="0.25">
      <c r="A102" s="6">
        <v>101</v>
      </c>
      <c r="B102" s="6" t="s">
        <v>1744</v>
      </c>
      <c r="C102" s="6" t="s">
        <v>1150</v>
      </c>
      <c r="D102" s="6">
        <v>375</v>
      </c>
      <c r="E102" s="6">
        <v>143</v>
      </c>
      <c r="F102" s="6">
        <v>232</v>
      </c>
      <c r="G102" s="6">
        <v>0.38133333333333302</v>
      </c>
    </row>
    <row r="103" spans="1:7" x14ac:dyDescent="0.25">
      <c r="A103" s="6">
        <v>102</v>
      </c>
      <c r="B103" s="6" t="s">
        <v>2149</v>
      </c>
      <c r="C103" s="6" t="s">
        <v>1150</v>
      </c>
      <c r="D103" s="6">
        <v>272</v>
      </c>
      <c r="E103" s="6">
        <v>95</v>
      </c>
      <c r="F103" s="6">
        <v>177</v>
      </c>
      <c r="G103" s="6">
        <v>0.34926470588235298</v>
      </c>
    </row>
    <row r="104" spans="1:7" x14ac:dyDescent="0.25">
      <c r="A104" s="6">
        <v>103</v>
      </c>
      <c r="B104" s="6" t="s">
        <v>1484</v>
      </c>
      <c r="C104" s="6" t="s">
        <v>2689</v>
      </c>
      <c r="D104" s="6">
        <v>236</v>
      </c>
      <c r="E104" s="6">
        <v>134</v>
      </c>
      <c r="F104" s="6">
        <v>102</v>
      </c>
      <c r="G104" s="6">
        <v>0.56779661016949201</v>
      </c>
    </row>
    <row r="105" spans="1:7" x14ac:dyDescent="0.25">
      <c r="A105" s="6">
        <v>104</v>
      </c>
      <c r="B105" s="6" t="s">
        <v>1787</v>
      </c>
      <c r="C105" s="6" t="s">
        <v>2556</v>
      </c>
      <c r="D105" s="6">
        <v>116</v>
      </c>
      <c r="E105" s="6">
        <v>52</v>
      </c>
      <c r="F105" s="6">
        <v>64</v>
      </c>
      <c r="G105" s="6">
        <v>0.44827586206896602</v>
      </c>
    </row>
    <row r="106" spans="1:7" x14ac:dyDescent="0.25">
      <c r="A106" s="6">
        <v>105</v>
      </c>
      <c r="B106" s="6" t="s">
        <v>2376</v>
      </c>
      <c r="C106" s="6" t="s">
        <v>1150</v>
      </c>
      <c r="D106" s="6">
        <v>568</v>
      </c>
      <c r="E106" s="6">
        <v>174</v>
      </c>
      <c r="F106" s="6">
        <v>394</v>
      </c>
      <c r="G106" s="6">
        <v>0.30633802816901401</v>
      </c>
    </row>
    <row r="107" spans="1:7" x14ac:dyDescent="0.25">
      <c r="A107" s="6">
        <v>106</v>
      </c>
      <c r="B107" s="6" t="s">
        <v>1839</v>
      </c>
      <c r="C107" s="6" t="s">
        <v>2692</v>
      </c>
      <c r="D107" s="6">
        <v>97</v>
      </c>
      <c r="E107" s="6">
        <v>41</v>
      </c>
      <c r="F107" s="6">
        <v>56</v>
      </c>
      <c r="G107" s="6">
        <v>0.42268041237113402</v>
      </c>
    </row>
    <row r="108" spans="1:7" x14ac:dyDescent="0.25">
      <c r="A108" s="6">
        <v>107</v>
      </c>
      <c r="B108" s="6" t="s">
        <v>2411</v>
      </c>
      <c r="C108" s="6" t="s">
        <v>2651</v>
      </c>
      <c r="D108" s="6">
        <v>70</v>
      </c>
      <c r="E108" s="6">
        <v>28</v>
      </c>
      <c r="F108" s="6">
        <v>42</v>
      </c>
      <c r="G108" s="6">
        <v>0.4</v>
      </c>
    </row>
    <row r="109" spans="1:7" x14ac:dyDescent="0.25">
      <c r="A109" s="6">
        <v>108</v>
      </c>
      <c r="B109" s="6" t="s">
        <v>2398</v>
      </c>
      <c r="C109" s="6" t="s">
        <v>1150</v>
      </c>
      <c r="D109" s="6">
        <v>341</v>
      </c>
      <c r="E109" s="6">
        <v>134</v>
      </c>
      <c r="F109" s="6">
        <v>207</v>
      </c>
      <c r="G109" s="6">
        <v>0.392961876832845</v>
      </c>
    </row>
    <row r="110" spans="1:7" x14ac:dyDescent="0.25">
      <c r="A110" s="6">
        <v>109</v>
      </c>
      <c r="B110" s="6" t="s">
        <v>1479</v>
      </c>
      <c r="C110" s="6" t="s">
        <v>2602</v>
      </c>
      <c r="D110" s="6">
        <v>129</v>
      </c>
      <c r="E110" s="6">
        <v>56</v>
      </c>
      <c r="F110" s="6">
        <v>73</v>
      </c>
      <c r="G110" s="6">
        <v>0.434108527131783</v>
      </c>
    </row>
    <row r="111" spans="1:7" x14ac:dyDescent="0.25">
      <c r="A111" s="6">
        <v>110</v>
      </c>
      <c r="B111" s="6" t="s">
        <v>1506</v>
      </c>
      <c r="C111" s="6" t="s">
        <v>1150</v>
      </c>
      <c r="D111" s="6">
        <v>550</v>
      </c>
      <c r="E111" s="6">
        <v>222</v>
      </c>
      <c r="F111" s="6">
        <v>328</v>
      </c>
      <c r="G111" s="6">
        <v>0.40363636363636402</v>
      </c>
    </row>
    <row r="112" spans="1:7" x14ac:dyDescent="0.25">
      <c r="A112" s="6">
        <v>111</v>
      </c>
      <c r="B112" s="6" t="s">
        <v>1378</v>
      </c>
      <c r="C112" s="6" t="s">
        <v>1150</v>
      </c>
      <c r="D112" s="6">
        <v>263</v>
      </c>
      <c r="E112" s="6">
        <v>83</v>
      </c>
      <c r="F112" s="6">
        <v>180</v>
      </c>
      <c r="G112" s="6">
        <v>0.315589353612167</v>
      </c>
    </row>
    <row r="113" spans="1:7" x14ac:dyDescent="0.25">
      <c r="A113" s="6">
        <v>112</v>
      </c>
      <c r="B113" s="6" t="s">
        <v>1403</v>
      </c>
      <c r="C113" s="6" t="s">
        <v>2589</v>
      </c>
      <c r="D113" s="6">
        <v>95</v>
      </c>
      <c r="E113" s="6">
        <v>50</v>
      </c>
      <c r="F113" s="6">
        <v>45</v>
      </c>
      <c r="G113" s="6">
        <v>0.52631578947368396</v>
      </c>
    </row>
    <row r="114" spans="1:7" x14ac:dyDescent="0.25">
      <c r="A114" s="6">
        <v>113</v>
      </c>
      <c r="B114" s="6" t="s">
        <v>1918</v>
      </c>
      <c r="C114" s="6" t="s">
        <v>1150</v>
      </c>
      <c r="D114" s="6">
        <v>345</v>
      </c>
      <c r="E114" s="6">
        <v>180</v>
      </c>
      <c r="F114" s="6">
        <v>165</v>
      </c>
      <c r="G114" s="6">
        <v>0.52173913043478304</v>
      </c>
    </row>
    <row r="115" spans="1:7" x14ac:dyDescent="0.25">
      <c r="A115" s="6">
        <v>114</v>
      </c>
      <c r="B115" s="6" t="s">
        <v>1753</v>
      </c>
      <c r="C115" s="6" t="s">
        <v>2563</v>
      </c>
      <c r="D115" s="6">
        <v>198</v>
      </c>
      <c r="E115" s="6">
        <v>72</v>
      </c>
      <c r="F115" s="6">
        <v>126</v>
      </c>
      <c r="G115" s="6">
        <v>0.36363636363636398</v>
      </c>
    </row>
    <row r="116" spans="1:7" x14ac:dyDescent="0.25">
      <c r="A116" s="6">
        <v>115</v>
      </c>
      <c r="B116" s="6" t="s">
        <v>1867</v>
      </c>
      <c r="C116" s="6" t="s">
        <v>2548</v>
      </c>
      <c r="D116" s="6">
        <v>177</v>
      </c>
      <c r="E116" s="6">
        <v>86</v>
      </c>
      <c r="F116" s="6">
        <v>91</v>
      </c>
      <c r="G116" s="6">
        <v>0.48587570621468901</v>
      </c>
    </row>
    <row r="117" spans="1:7" x14ac:dyDescent="0.25">
      <c r="A117" s="6">
        <v>116</v>
      </c>
      <c r="B117" s="6" t="s">
        <v>1275</v>
      </c>
      <c r="C117" s="6" t="s">
        <v>1150</v>
      </c>
      <c r="D117" s="6">
        <v>266</v>
      </c>
      <c r="E117" s="6">
        <v>111</v>
      </c>
      <c r="F117" s="6">
        <v>155</v>
      </c>
      <c r="G117" s="6">
        <v>0.41729323308270699</v>
      </c>
    </row>
    <row r="118" spans="1:7" x14ac:dyDescent="0.25">
      <c r="A118" s="6">
        <v>117</v>
      </c>
      <c r="B118" s="6" t="s">
        <v>1959</v>
      </c>
      <c r="C118" s="6" t="s">
        <v>2606</v>
      </c>
      <c r="D118" s="6">
        <v>250</v>
      </c>
      <c r="E118" s="6">
        <v>96</v>
      </c>
      <c r="F118" s="6">
        <v>154</v>
      </c>
      <c r="G118" s="6">
        <v>0.38400000000000001</v>
      </c>
    </row>
    <row r="119" spans="1:7" x14ac:dyDescent="0.25">
      <c r="A119" s="6">
        <v>118</v>
      </c>
      <c r="B119" s="6" t="s">
        <v>2293</v>
      </c>
      <c r="C119" s="6" t="s">
        <v>2562</v>
      </c>
      <c r="D119" s="6">
        <v>211</v>
      </c>
      <c r="E119" s="6">
        <v>91</v>
      </c>
      <c r="F119" s="6">
        <v>120</v>
      </c>
      <c r="G119" s="6">
        <v>0.43127962085308102</v>
      </c>
    </row>
    <row r="120" spans="1:7" x14ac:dyDescent="0.25">
      <c r="A120" s="6">
        <v>119</v>
      </c>
      <c r="B120" s="6" t="s">
        <v>2334</v>
      </c>
      <c r="C120" s="6" t="s">
        <v>2599</v>
      </c>
      <c r="D120" s="6">
        <v>161</v>
      </c>
      <c r="E120" s="6">
        <v>56</v>
      </c>
      <c r="F120" s="6">
        <v>105</v>
      </c>
      <c r="G120" s="6">
        <v>0.34782608695652201</v>
      </c>
    </row>
    <row r="121" spans="1:7" x14ac:dyDescent="0.25">
      <c r="A121" s="6">
        <v>120</v>
      </c>
      <c r="B121" s="6" t="s">
        <v>2338</v>
      </c>
      <c r="C121" s="6" t="s">
        <v>2663</v>
      </c>
      <c r="D121" s="6">
        <v>187</v>
      </c>
      <c r="E121" s="6">
        <v>29</v>
      </c>
      <c r="F121" s="6">
        <v>158</v>
      </c>
      <c r="G121" s="6">
        <v>0.15508021390374299</v>
      </c>
    </row>
    <row r="122" spans="1:7" x14ac:dyDescent="0.25">
      <c r="A122" s="6">
        <v>121</v>
      </c>
      <c r="B122" s="6" t="s">
        <v>1934</v>
      </c>
      <c r="C122" s="6" t="s">
        <v>2693</v>
      </c>
      <c r="D122" s="6">
        <v>230</v>
      </c>
      <c r="E122" s="6">
        <v>120</v>
      </c>
      <c r="F122" s="6">
        <v>110</v>
      </c>
      <c r="G122" s="6">
        <v>0.52173913043478304</v>
      </c>
    </row>
    <row r="123" spans="1:7" x14ac:dyDescent="0.25">
      <c r="A123" s="6">
        <v>122</v>
      </c>
      <c r="B123" s="6" t="s">
        <v>2065</v>
      </c>
      <c r="C123" s="6" t="s">
        <v>1150</v>
      </c>
      <c r="D123" s="6">
        <v>562</v>
      </c>
      <c r="E123" s="6">
        <v>253</v>
      </c>
      <c r="F123" s="6">
        <v>309</v>
      </c>
      <c r="G123" s="6">
        <v>0.45017793594305999</v>
      </c>
    </row>
    <row r="124" spans="1:7" x14ac:dyDescent="0.25">
      <c r="A124" s="6">
        <v>123</v>
      </c>
      <c r="B124" s="6" t="s">
        <v>2464</v>
      </c>
      <c r="C124" s="6" t="s">
        <v>1150</v>
      </c>
      <c r="D124" s="6">
        <v>423</v>
      </c>
      <c r="E124" s="6">
        <v>150</v>
      </c>
      <c r="F124" s="6">
        <v>273</v>
      </c>
      <c r="G124" s="6">
        <v>0.35460992907801397</v>
      </c>
    </row>
    <row r="125" spans="1:7" x14ac:dyDescent="0.25">
      <c r="A125" s="6">
        <v>124</v>
      </c>
      <c r="B125" s="6" t="s">
        <v>2200</v>
      </c>
      <c r="C125" s="6" t="s">
        <v>1150</v>
      </c>
      <c r="D125" s="6">
        <v>464</v>
      </c>
      <c r="E125" s="6">
        <v>178</v>
      </c>
      <c r="F125" s="6">
        <v>286</v>
      </c>
      <c r="G125" s="6">
        <v>0.38362068965517199</v>
      </c>
    </row>
    <row r="126" spans="1:7" x14ac:dyDescent="0.25">
      <c r="A126" s="6">
        <v>125</v>
      </c>
      <c r="B126" s="6" t="s">
        <v>1429</v>
      </c>
      <c r="C126" s="6" t="s">
        <v>1150</v>
      </c>
      <c r="D126" s="6">
        <v>439</v>
      </c>
      <c r="E126" s="6">
        <v>198</v>
      </c>
      <c r="F126" s="6">
        <v>241</v>
      </c>
      <c r="G126" s="6">
        <v>0.45102505694760803</v>
      </c>
    </row>
    <row r="127" spans="1:7" x14ac:dyDescent="0.25">
      <c r="A127" s="6">
        <v>126</v>
      </c>
      <c r="B127" s="6" t="s">
        <v>2456</v>
      </c>
      <c r="C127" s="6" t="s">
        <v>1150</v>
      </c>
      <c r="D127" s="6">
        <v>496</v>
      </c>
      <c r="E127" s="6">
        <v>201</v>
      </c>
      <c r="F127" s="6">
        <v>295</v>
      </c>
      <c r="G127" s="6">
        <v>0.405241935483871</v>
      </c>
    </row>
    <row r="128" spans="1:7" x14ac:dyDescent="0.25">
      <c r="A128" s="6">
        <v>127</v>
      </c>
      <c r="B128" s="6" t="s">
        <v>1500</v>
      </c>
      <c r="C128" s="6" t="s">
        <v>2552</v>
      </c>
      <c r="D128" s="6">
        <v>69</v>
      </c>
      <c r="E128" s="6">
        <v>16</v>
      </c>
      <c r="F128" s="6">
        <v>53</v>
      </c>
      <c r="G128" s="6">
        <v>0.231884057971014</v>
      </c>
    </row>
    <row r="129" spans="1:7" x14ac:dyDescent="0.25">
      <c r="A129" s="6">
        <v>128</v>
      </c>
      <c r="B129" s="6" t="s">
        <v>1643</v>
      </c>
      <c r="C129" s="6" t="s">
        <v>1150</v>
      </c>
      <c r="D129" s="6">
        <v>434</v>
      </c>
      <c r="E129" s="6">
        <v>182</v>
      </c>
      <c r="F129" s="6">
        <v>252</v>
      </c>
      <c r="G129" s="6">
        <v>0.41935483870967699</v>
      </c>
    </row>
    <row r="130" spans="1:7" x14ac:dyDescent="0.25">
      <c r="A130" s="6">
        <v>129</v>
      </c>
      <c r="B130" s="6" t="s">
        <v>2057</v>
      </c>
      <c r="C130" s="6" t="s">
        <v>1150</v>
      </c>
      <c r="D130" s="6">
        <v>406</v>
      </c>
      <c r="E130" s="6">
        <v>147</v>
      </c>
      <c r="F130" s="6">
        <v>259</v>
      </c>
      <c r="G130" s="6">
        <v>0.36206896551724099</v>
      </c>
    </row>
    <row r="131" spans="1:7" x14ac:dyDescent="0.25">
      <c r="A131" s="6">
        <v>130</v>
      </c>
      <c r="B131" s="6" t="s">
        <v>1701</v>
      </c>
      <c r="C131" s="6" t="s">
        <v>1150</v>
      </c>
      <c r="D131" s="6">
        <v>406</v>
      </c>
      <c r="E131" s="6">
        <v>131</v>
      </c>
      <c r="F131" s="6">
        <v>275</v>
      </c>
      <c r="G131" s="6">
        <v>0.32266009852216698</v>
      </c>
    </row>
    <row r="132" spans="1:7" x14ac:dyDescent="0.25">
      <c r="A132" s="6">
        <v>131</v>
      </c>
      <c r="B132" s="6" t="s">
        <v>1958</v>
      </c>
      <c r="C132" s="6" t="s">
        <v>1150</v>
      </c>
      <c r="D132" s="6">
        <v>259</v>
      </c>
      <c r="E132" s="6">
        <v>102</v>
      </c>
      <c r="F132" s="6">
        <v>157</v>
      </c>
      <c r="G132" s="6">
        <v>0.39382239382239398</v>
      </c>
    </row>
    <row r="133" spans="1:7" x14ac:dyDescent="0.25">
      <c r="A133" s="6">
        <v>132</v>
      </c>
      <c r="B133" s="6" t="s">
        <v>1878</v>
      </c>
      <c r="C133" s="6" t="s">
        <v>1150</v>
      </c>
      <c r="D133" s="6">
        <v>524</v>
      </c>
      <c r="E133" s="6">
        <v>227</v>
      </c>
      <c r="F133" s="6">
        <v>297</v>
      </c>
      <c r="G133" s="6">
        <v>0.43320610687022898</v>
      </c>
    </row>
    <row r="134" spans="1:7" x14ac:dyDescent="0.25">
      <c r="A134" s="6">
        <v>133</v>
      </c>
      <c r="B134" s="6" t="s">
        <v>2009</v>
      </c>
      <c r="C134" s="6" t="s">
        <v>1150</v>
      </c>
      <c r="D134" s="6">
        <v>314</v>
      </c>
      <c r="E134" s="6">
        <v>119</v>
      </c>
      <c r="F134" s="6">
        <v>195</v>
      </c>
      <c r="G134" s="6">
        <v>0.37898089171974503</v>
      </c>
    </row>
    <row r="135" spans="1:7" x14ac:dyDescent="0.25">
      <c r="A135" s="6">
        <v>134</v>
      </c>
      <c r="B135" s="6" t="s">
        <v>1547</v>
      </c>
      <c r="C135" s="6" t="s">
        <v>2568</v>
      </c>
      <c r="D135" s="6">
        <v>158</v>
      </c>
      <c r="E135" s="6">
        <v>68</v>
      </c>
      <c r="F135" s="6">
        <v>90</v>
      </c>
      <c r="G135" s="6">
        <v>0.430379746835443</v>
      </c>
    </row>
    <row r="136" spans="1:7" x14ac:dyDescent="0.25">
      <c r="A136" s="6">
        <v>135</v>
      </c>
      <c r="B136" s="6" t="s">
        <v>1836</v>
      </c>
      <c r="C136" s="6" t="s">
        <v>1150</v>
      </c>
      <c r="D136" s="6">
        <v>568</v>
      </c>
      <c r="E136" s="6">
        <v>167</v>
      </c>
      <c r="F136" s="6">
        <v>401</v>
      </c>
      <c r="G136" s="6">
        <v>0.29401408450704197</v>
      </c>
    </row>
    <row r="137" spans="1:7" x14ac:dyDescent="0.25">
      <c r="A137" s="6">
        <v>136</v>
      </c>
      <c r="B137" s="6" t="s">
        <v>1337</v>
      </c>
      <c r="C137" s="6" t="s">
        <v>2626</v>
      </c>
      <c r="D137" s="6">
        <v>208</v>
      </c>
      <c r="E137" s="6">
        <v>68</v>
      </c>
      <c r="F137" s="6">
        <v>140</v>
      </c>
      <c r="G137" s="6">
        <v>0.32692307692307698</v>
      </c>
    </row>
    <row r="138" spans="1:7" x14ac:dyDescent="0.25">
      <c r="A138" s="6">
        <v>137</v>
      </c>
      <c r="B138" s="6" t="s">
        <v>2500</v>
      </c>
      <c r="C138" s="6" t="s">
        <v>2673</v>
      </c>
      <c r="D138" s="6">
        <v>120</v>
      </c>
      <c r="E138" s="6">
        <v>50</v>
      </c>
      <c r="F138" s="6">
        <v>70</v>
      </c>
      <c r="G138" s="6">
        <v>0.41666666666666702</v>
      </c>
    </row>
    <row r="139" spans="1:7" x14ac:dyDescent="0.25">
      <c r="A139" s="6">
        <v>138</v>
      </c>
      <c r="B139" s="6" t="s">
        <v>1374</v>
      </c>
      <c r="C139" s="6" t="s">
        <v>2686</v>
      </c>
      <c r="D139" s="6">
        <v>180</v>
      </c>
      <c r="E139" s="6">
        <v>84</v>
      </c>
      <c r="F139" s="6">
        <v>96</v>
      </c>
      <c r="G139" s="6">
        <v>0.46666666666666701</v>
      </c>
    </row>
    <row r="140" spans="1:7" x14ac:dyDescent="0.25">
      <c r="A140" s="6">
        <v>139</v>
      </c>
      <c r="B140" s="6" t="s">
        <v>2248</v>
      </c>
      <c r="C140" s="6" t="s">
        <v>1150</v>
      </c>
      <c r="D140" s="6">
        <v>327</v>
      </c>
      <c r="E140" s="6">
        <v>114</v>
      </c>
      <c r="F140" s="6">
        <v>213</v>
      </c>
      <c r="G140" s="6">
        <v>0.34862385321100903</v>
      </c>
    </row>
    <row r="141" spans="1:7" x14ac:dyDescent="0.25">
      <c r="A141" s="6">
        <v>140</v>
      </c>
      <c r="B141" s="6" t="s">
        <v>1401</v>
      </c>
      <c r="C141" s="6" t="s">
        <v>1150</v>
      </c>
      <c r="D141" s="6">
        <v>568</v>
      </c>
      <c r="E141" s="6">
        <v>167</v>
      </c>
      <c r="F141" s="6">
        <v>401</v>
      </c>
      <c r="G141" s="6">
        <v>0.29401408450704197</v>
      </c>
    </row>
    <row r="142" spans="1:7" x14ac:dyDescent="0.25">
      <c r="A142" s="6">
        <v>141</v>
      </c>
      <c r="B142" s="6" t="s">
        <v>2063</v>
      </c>
      <c r="C142" s="6" t="s">
        <v>2694</v>
      </c>
      <c r="D142" s="6">
        <v>245</v>
      </c>
      <c r="E142" s="6">
        <v>79</v>
      </c>
      <c r="F142" s="6">
        <v>166</v>
      </c>
      <c r="G142" s="6">
        <v>0.32244897959183699</v>
      </c>
    </row>
    <row r="143" spans="1:7" x14ac:dyDescent="0.25">
      <c r="A143" s="6">
        <v>142</v>
      </c>
      <c r="B143" s="6" t="s">
        <v>2212</v>
      </c>
      <c r="C143" s="6" t="s">
        <v>1150</v>
      </c>
      <c r="D143" s="6">
        <v>367</v>
      </c>
      <c r="E143" s="6">
        <v>162</v>
      </c>
      <c r="F143" s="6">
        <v>205</v>
      </c>
      <c r="G143" s="6">
        <v>0.44141689373296999</v>
      </c>
    </row>
    <row r="144" spans="1:7" x14ac:dyDescent="0.25">
      <c r="A144" s="6">
        <v>143</v>
      </c>
      <c r="B144" s="6" t="s">
        <v>2243</v>
      </c>
      <c r="C144" s="6" t="s">
        <v>1150</v>
      </c>
      <c r="D144" s="6">
        <v>278</v>
      </c>
      <c r="E144" s="6">
        <v>123</v>
      </c>
      <c r="F144" s="6">
        <v>155</v>
      </c>
      <c r="G144" s="6">
        <v>0.44244604316546798</v>
      </c>
    </row>
    <row r="145" spans="1:7" x14ac:dyDescent="0.25">
      <c r="A145" s="6">
        <v>144</v>
      </c>
      <c r="B145" s="6" t="s">
        <v>1928</v>
      </c>
      <c r="C145" s="6" t="s">
        <v>1150</v>
      </c>
      <c r="D145" s="6">
        <v>516</v>
      </c>
      <c r="E145" s="6">
        <v>200</v>
      </c>
      <c r="F145" s="6">
        <v>316</v>
      </c>
      <c r="G145" s="6">
        <v>0.387596899224806</v>
      </c>
    </row>
    <row r="146" spans="1:7" x14ac:dyDescent="0.25">
      <c r="A146" s="6">
        <v>145</v>
      </c>
      <c r="B146" s="6" t="s">
        <v>1344</v>
      </c>
      <c r="C146" s="6" t="s">
        <v>2623</v>
      </c>
      <c r="D146" s="6">
        <v>181</v>
      </c>
      <c r="E146" s="6">
        <v>94</v>
      </c>
      <c r="F146" s="6">
        <v>87</v>
      </c>
      <c r="G146" s="6">
        <v>0.51933701657458597</v>
      </c>
    </row>
    <row r="147" spans="1:7" x14ac:dyDescent="0.25">
      <c r="A147" s="6">
        <v>146</v>
      </c>
      <c r="B147" s="6" t="s">
        <v>2473</v>
      </c>
      <c r="C147" s="6" t="s">
        <v>2555</v>
      </c>
      <c r="D147" s="6">
        <v>244</v>
      </c>
      <c r="E147" s="6">
        <v>84</v>
      </c>
      <c r="F147" s="6">
        <v>160</v>
      </c>
      <c r="G147" s="6">
        <v>0.34426229508196698</v>
      </c>
    </row>
    <row r="148" spans="1:7" x14ac:dyDescent="0.25">
      <c r="A148" s="6">
        <v>147</v>
      </c>
      <c r="B148" s="6" t="s">
        <v>2220</v>
      </c>
      <c r="C148" s="6" t="s">
        <v>1150</v>
      </c>
      <c r="D148" s="6">
        <v>691</v>
      </c>
      <c r="E148" s="6">
        <v>346</v>
      </c>
      <c r="F148" s="6">
        <v>345</v>
      </c>
      <c r="G148" s="6">
        <v>0.50072358900144698</v>
      </c>
    </row>
    <row r="149" spans="1:7" x14ac:dyDescent="0.25">
      <c r="A149" s="6">
        <v>148</v>
      </c>
      <c r="B149" s="6" t="s">
        <v>1946</v>
      </c>
      <c r="C149" s="6" t="s">
        <v>2617</v>
      </c>
      <c r="D149" s="6">
        <v>182</v>
      </c>
      <c r="E149" s="6">
        <v>79</v>
      </c>
      <c r="F149" s="6">
        <v>103</v>
      </c>
      <c r="G149" s="6">
        <v>0.43406593406593402</v>
      </c>
    </row>
    <row r="150" spans="1:7" x14ac:dyDescent="0.25">
      <c r="A150" s="6">
        <v>149</v>
      </c>
      <c r="B150" s="6" t="s">
        <v>1771</v>
      </c>
      <c r="C150" s="6" t="s">
        <v>2569</v>
      </c>
      <c r="D150" s="6">
        <v>165</v>
      </c>
      <c r="E150" s="6">
        <v>51</v>
      </c>
      <c r="F150" s="6">
        <v>114</v>
      </c>
      <c r="G150" s="6">
        <v>0.30909090909090903</v>
      </c>
    </row>
    <row r="151" spans="1:7" x14ac:dyDescent="0.25">
      <c r="A151" s="6">
        <v>150</v>
      </c>
      <c r="B151" s="6" t="s">
        <v>1429</v>
      </c>
      <c r="C151" s="6" t="s">
        <v>1150</v>
      </c>
      <c r="D151" s="6">
        <v>439</v>
      </c>
      <c r="E151" s="6">
        <v>197</v>
      </c>
      <c r="F151" s="6">
        <v>242</v>
      </c>
      <c r="G151" s="6">
        <v>0.44874715261958997</v>
      </c>
    </row>
    <row r="152" spans="1:7" x14ac:dyDescent="0.25">
      <c r="A152" s="6">
        <v>151</v>
      </c>
      <c r="B152" s="6" t="s">
        <v>1655</v>
      </c>
      <c r="C152" s="6" t="s">
        <v>1150</v>
      </c>
      <c r="D152" s="6">
        <v>286</v>
      </c>
      <c r="E152" s="6">
        <v>116</v>
      </c>
      <c r="F152" s="6">
        <v>170</v>
      </c>
      <c r="G152" s="6">
        <v>0.40559440559440602</v>
      </c>
    </row>
    <row r="153" spans="1:7" x14ac:dyDescent="0.25">
      <c r="A153" s="6">
        <v>152</v>
      </c>
      <c r="B153" s="6" t="s">
        <v>1709</v>
      </c>
      <c r="C153" s="6" t="s">
        <v>1150</v>
      </c>
      <c r="D153" s="6">
        <v>878</v>
      </c>
      <c r="E153" s="6">
        <v>416</v>
      </c>
      <c r="F153" s="6">
        <v>462</v>
      </c>
      <c r="G153" s="6">
        <v>0.47380410022779001</v>
      </c>
    </row>
    <row r="154" spans="1:7" x14ac:dyDescent="0.25">
      <c r="A154" s="6">
        <v>153</v>
      </c>
      <c r="B154" s="6" t="s">
        <v>1803</v>
      </c>
      <c r="C154" s="6" t="s">
        <v>1150</v>
      </c>
      <c r="D154" s="6">
        <v>381</v>
      </c>
      <c r="E154" s="6">
        <v>160</v>
      </c>
      <c r="F154" s="6">
        <v>221</v>
      </c>
      <c r="G154" s="6">
        <v>0.41994750656168001</v>
      </c>
    </row>
    <row r="155" spans="1:7" x14ac:dyDescent="0.25">
      <c r="A155" s="6">
        <v>154</v>
      </c>
      <c r="B155" s="6" t="s">
        <v>1986</v>
      </c>
      <c r="C155" s="6" t="s">
        <v>1150</v>
      </c>
      <c r="D155" s="6">
        <v>311</v>
      </c>
      <c r="E155" s="6">
        <v>115</v>
      </c>
      <c r="F155" s="6">
        <v>196</v>
      </c>
      <c r="G155" s="6">
        <v>0.36977491961414799</v>
      </c>
    </row>
    <row r="156" spans="1:7" x14ac:dyDescent="0.25">
      <c r="A156" s="6">
        <v>155</v>
      </c>
      <c r="B156" s="6" t="s">
        <v>1692</v>
      </c>
      <c r="C156" s="6" t="s">
        <v>1150</v>
      </c>
      <c r="D156" s="6">
        <v>568</v>
      </c>
      <c r="E156" s="6">
        <v>177</v>
      </c>
      <c r="F156" s="6">
        <v>391</v>
      </c>
      <c r="G156" s="6">
        <v>0.31161971830985902</v>
      </c>
    </row>
    <row r="157" spans="1:7" x14ac:dyDescent="0.25">
      <c r="A157" s="6">
        <v>156</v>
      </c>
      <c r="B157" s="6" t="s">
        <v>1399</v>
      </c>
      <c r="C157" s="6" t="s">
        <v>1150</v>
      </c>
      <c r="D157" s="6">
        <v>303</v>
      </c>
      <c r="E157" s="6">
        <v>113</v>
      </c>
      <c r="F157" s="6">
        <v>190</v>
      </c>
      <c r="G157" s="6">
        <v>0.37293729372937301</v>
      </c>
    </row>
    <row r="158" spans="1:7" x14ac:dyDescent="0.25">
      <c r="A158" s="6">
        <v>157</v>
      </c>
      <c r="B158" s="6" t="s">
        <v>1638</v>
      </c>
      <c r="C158" s="6" t="s">
        <v>2695</v>
      </c>
      <c r="D158" s="6">
        <v>144</v>
      </c>
      <c r="E158" s="6">
        <v>97</v>
      </c>
      <c r="F158" s="6">
        <v>47</v>
      </c>
      <c r="G158" s="6">
        <v>0.67361111111111105</v>
      </c>
    </row>
    <row r="159" spans="1:7" x14ac:dyDescent="0.25">
      <c r="A159" s="6">
        <v>158</v>
      </c>
      <c r="B159" s="6" t="s">
        <v>1284</v>
      </c>
      <c r="C159" s="6" t="s">
        <v>1150</v>
      </c>
      <c r="D159" s="6">
        <v>381</v>
      </c>
      <c r="E159" s="6">
        <v>149</v>
      </c>
      <c r="F159" s="6">
        <v>232</v>
      </c>
      <c r="G159" s="6">
        <v>0.39107611548556398</v>
      </c>
    </row>
    <row r="160" spans="1:7" x14ac:dyDescent="0.25">
      <c r="A160" s="6">
        <v>159</v>
      </c>
      <c r="B160" s="6" t="s">
        <v>1429</v>
      </c>
      <c r="C160" s="6" t="s">
        <v>1150</v>
      </c>
      <c r="D160" s="6">
        <v>439</v>
      </c>
      <c r="E160" s="6">
        <v>198</v>
      </c>
      <c r="F160" s="6">
        <v>241</v>
      </c>
      <c r="G160" s="6">
        <v>0.45102505694760803</v>
      </c>
    </row>
    <row r="161" spans="1:7" x14ac:dyDescent="0.25">
      <c r="A161" s="6">
        <v>160</v>
      </c>
      <c r="B161" s="6" t="s">
        <v>1765</v>
      </c>
      <c r="C161" s="6" t="s">
        <v>1150</v>
      </c>
      <c r="D161" s="6">
        <v>323</v>
      </c>
      <c r="E161" s="6">
        <v>98</v>
      </c>
      <c r="F161" s="6">
        <v>225</v>
      </c>
      <c r="G161" s="6">
        <v>0.30340557275541802</v>
      </c>
    </row>
    <row r="162" spans="1:7" x14ac:dyDescent="0.25">
      <c r="A162" s="6">
        <v>161</v>
      </c>
      <c r="B162" s="6" t="s">
        <v>1261</v>
      </c>
      <c r="C162" s="6" t="s">
        <v>1150</v>
      </c>
      <c r="D162" s="6">
        <v>400</v>
      </c>
      <c r="E162" s="6">
        <v>149</v>
      </c>
      <c r="F162" s="6">
        <v>251</v>
      </c>
      <c r="G162" s="6">
        <v>0.3725</v>
      </c>
    </row>
    <row r="163" spans="1:7" x14ac:dyDescent="0.25">
      <c r="A163" s="6">
        <v>162</v>
      </c>
      <c r="B163" s="6" t="s">
        <v>1973</v>
      </c>
      <c r="C163" s="6" t="s">
        <v>2583</v>
      </c>
      <c r="D163" s="6">
        <v>178</v>
      </c>
      <c r="E163" s="6">
        <v>24</v>
      </c>
      <c r="F163" s="6">
        <v>154</v>
      </c>
      <c r="G163" s="6">
        <v>0.13483146067415699</v>
      </c>
    </row>
    <row r="164" spans="1:7" x14ac:dyDescent="0.25">
      <c r="A164" s="6">
        <v>163</v>
      </c>
      <c r="B164" s="6" t="s">
        <v>1543</v>
      </c>
      <c r="C164" s="6" t="s">
        <v>1150</v>
      </c>
      <c r="D164" s="6">
        <v>420</v>
      </c>
      <c r="E164" s="6">
        <v>179</v>
      </c>
      <c r="F164" s="6">
        <v>241</v>
      </c>
      <c r="G164" s="6">
        <v>0.42619047619047601</v>
      </c>
    </row>
    <row r="165" spans="1:7" x14ac:dyDescent="0.25">
      <c r="A165" s="6">
        <v>164</v>
      </c>
      <c r="B165" s="6" t="s">
        <v>1777</v>
      </c>
      <c r="C165" s="6" t="s">
        <v>1150</v>
      </c>
      <c r="D165" s="6">
        <v>421</v>
      </c>
      <c r="E165" s="6">
        <v>176</v>
      </c>
      <c r="F165" s="6">
        <v>245</v>
      </c>
      <c r="G165" s="6">
        <v>0.41805225653206701</v>
      </c>
    </row>
    <row r="166" spans="1:7" x14ac:dyDescent="0.25">
      <c r="A166" s="6">
        <v>165</v>
      </c>
      <c r="B166" s="6" t="s">
        <v>1974</v>
      </c>
      <c r="C166" s="6" t="s">
        <v>2696</v>
      </c>
      <c r="D166" s="6">
        <v>153</v>
      </c>
      <c r="E166" s="6">
        <v>63</v>
      </c>
      <c r="F166" s="6">
        <v>90</v>
      </c>
      <c r="G166" s="6">
        <v>0.41176470588235298</v>
      </c>
    </row>
    <row r="167" spans="1:7" x14ac:dyDescent="0.25">
      <c r="A167" s="6">
        <v>166</v>
      </c>
      <c r="B167" s="6" t="s">
        <v>2396</v>
      </c>
      <c r="C167" s="6" t="s">
        <v>2646</v>
      </c>
      <c r="D167" s="6">
        <v>110</v>
      </c>
      <c r="E167" s="6">
        <v>43</v>
      </c>
      <c r="F167" s="6">
        <v>67</v>
      </c>
      <c r="G167" s="6">
        <v>0.39090909090909098</v>
      </c>
    </row>
    <row r="168" spans="1:7" x14ac:dyDescent="0.25">
      <c r="A168" s="6">
        <v>167</v>
      </c>
      <c r="B168" s="6" t="s">
        <v>1776</v>
      </c>
      <c r="C168" s="6" t="s">
        <v>2586</v>
      </c>
      <c r="D168" s="6">
        <v>227</v>
      </c>
      <c r="E168" s="6">
        <v>92</v>
      </c>
      <c r="F168" s="6">
        <v>135</v>
      </c>
      <c r="G168" s="6">
        <v>0.40528634361233501</v>
      </c>
    </row>
    <row r="169" spans="1:7" x14ac:dyDescent="0.25">
      <c r="A169" s="6">
        <v>168</v>
      </c>
      <c r="B169" s="6" t="s">
        <v>2100</v>
      </c>
      <c r="C169" s="6" t="s">
        <v>2687</v>
      </c>
      <c r="D169" s="6">
        <v>157</v>
      </c>
      <c r="E169" s="6">
        <v>60</v>
      </c>
      <c r="F169" s="6">
        <v>97</v>
      </c>
      <c r="G169" s="6">
        <v>0.38216560509554098</v>
      </c>
    </row>
    <row r="170" spans="1:7" x14ac:dyDescent="0.25">
      <c r="A170" s="6">
        <v>169</v>
      </c>
      <c r="B170" s="6" t="s">
        <v>1434</v>
      </c>
      <c r="C170" s="6" t="s">
        <v>2638</v>
      </c>
      <c r="D170" s="6">
        <v>190</v>
      </c>
      <c r="E170" s="6">
        <v>42</v>
      </c>
      <c r="F170" s="6">
        <v>148</v>
      </c>
      <c r="G170" s="6">
        <v>0.221052631578947</v>
      </c>
    </row>
    <row r="171" spans="1:7" x14ac:dyDescent="0.25">
      <c r="A171" s="6">
        <v>170</v>
      </c>
      <c r="B171" s="6" t="s">
        <v>1587</v>
      </c>
      <c r="C171" s="6" t="s">
        <v>1150</v>
      </c>
      <c r="D171" s="6">
        <v>382</v>
      </c>
      <c r="E171" s="6">
        <v>127</v>
      </c>
      <c r="F171" s="6">
        <v>255</v>
      </c>
      <c r="G171" s="6">
        <v>0.33246073298429302</v>
      </c>
    </row>
    <row r="172" spans="1:7" x14ac:dyDescent="0.25">
      <c r="A172" s="6">
        <v>171</v>
      </c>
      <c r="B172" s="6" t="s">
        <v>2111</v>
      </c>
      <c r="C172" s="6" t="s">
        <v>1150</v>
      </c>
      <c r="D172" s="6">
        <v>265</v>
      </c>
      <c r="E172" s="6">
        <v>109</v>
      </c>
      <c r="F172" s="6">
        <v>156</v>
      </c>
      <c r="G172" s="6">
        <v>0.41132075471698099</v>
      </c>
    </row>
    <row r="173" spans="1:7" x14ac:dyDescent="0.25">
      <c r="A173" s="6">
        <v>172</v>
      </c>
      <c r="B173" s="6" t="s">
        <v>1520</v>
      </c>
      <c r="C173" s="6" t="s">
        <v>1150</v>
      </c>
      <c r="D173" s="6">
        <v>397</v>
      </c>
      <c r="E173" s="6">
        <v>122</v>
      </c>
      <c r="F173" s="6">
        <v>275</v>
      </c>
      <c r="G173" s="6">
        <v>0.30730478589420701</v>
      </c>
    </row>
    <row r="174" spans="1:7" x14ac:dyDescent="0.25">
      <c r="A174" s="6">
        <v>173</v>
      </c>
      <c r="B174" s="6" t="s">
        <v>2265</v>
      </c>
      <c r="C174" s="6" t="s">
        <v>1150</v>
      </c>
      <c r="D174" s="6">
        <v>322</v>
      </c>
      <c r="E174" s="6">
        <v>118</v>
      </c>
      <c r="F174" s="6">
        <v>204</v>
      </c>
      <c r="G174" s="6">
        <v>0.36645962732919302</v>
      </c>
    </row>
    <row r="175" spans="1:7" x14ac:dyDescent="0.25">
      <c r="A175" s="6">
        <v>174</v>
      </c>
      <c r="B175" s="6" t="s">
        <v>2512</v>
      </c>
      <c r="C175" s="6" t="s">
        <v>2548</v>
      </c>
      <c r="D175" s="6">
        <v>177</v>
      </c>
      <c r="E175" s="6">
        <v>84</v>
      </c>
      <c r="F175" s="6">
        <v>93</v>
      </c>
      <c r="G175" s="6">
        <v>0.47457627118644102</v>
      </c>
    </row>
    <row r="176" spans="1:7" x14ac:dyDescent="0.25">
      <c r="A176" s="6">
        <v>175</v>
      </c>
      <c r="B176" s="6" t="s">
        <v>1880</v>
      </c>
      <c r="C176" s="6" t="s">
        <v>1150</v>
      </c>
      <c r="D176" s="6">
        <v>541</v>
      </c>
      <c r="E176" s="6">
        <v>268</v>
      </c>
      <c r="F176" s="6">
        <v>273</v>
      </c>
      <c r="G176" s="6">
        <v>0.49537892791127502</v>
      </c>
    </row>
    <row r="177" spans="1:7" x14ac:dyDescent="0.25">
      <c r="A177" s="6">
        <v>176</v>
      </c>
      <c r="B177" s="6" t="s">
        <v>1510</v>
      </c>
      <c r="C177" s="6" t="s">
        <v>2566</v>
      </c>
      <c r="D177" s="6">
        <v>94</v>
      </c>
      <c r="E177" s="6">
        <v>20</v>
      </c>
      <c r="F177" s="6">
        <v>74</v>
      </c>
      <c r="G177" s="6">
        <v>0.21276595744680901</v>
      </c>
    </row>
    <row r="178" spans="1:7" x14ac:dyDescent="0.25">
      <c r="A178" s="6">
        <v>177</v>
      </c>
      <c r="B178" s="6" t="s">
        <v>2427</v>
      </c>
      <c r="C178" s="6" t="s">
        <v>2600</v>
      </c>
      <c r="D178" s="6">
        <v>88</v>
      </c>
      <c r="E178" s="6">
        <v>56</v>
      </c>
      <c r="F178" s="6">
        <v>32</v>
      </c>
      <c r="G178" s="6">
        <v>0.63636363636363602</v>
      </c>
    </row>
    <row r="179" spans="1:7" x14ac:dyDescent="0.25">
      <c r="A179" s="6">
        <v>178</v>
      </c>
      <c r="B179" s="6" t="s">
        <v>2073</v>
      </c>
      <c r="C179" s="6" t="s">
        <v>2550</v>
      </c>
      <c r="D179" s="6">
        <v>207</v>
      </c>
      <c r="E179" s="6">
        <v>80</v>
      </c>
      <c r="F179" s="6">
        <v>127</v>
      </c>
      <c r="G179" s="6">
        <v>0.38647342995169098</v>
      </c>
    </row>
    <row r="180" spans="1:7" x14ac:dyDescent="0.25">
      <c r="A180" s="6">
        <v>179</v>
      </c>
      <c r="B180" s="6" t="s">
        <v>2285</v>
      </c>
      <c r="C180" s="6" t="s">
        <v>2564</v>
      </c>
      <c r="D180" s="6">
        <v>131</v>
      </c>
      <c r="E180" s="6">
        <v>62</v>
      </c>
      <c r="F180" s="6">
        <v>69</v>
      </c>
      <c r="G180" s="6">
        <v>0.473282442748092</v>
      </c>
    </row>
    <row r="181" spans="1:7" x14ac:dyDescent="0.25">
      <c r="A181" s="6">
        <v>180</v>
      </c>
      <c r="B181" s="6" t="s">
        <v>1624</v>
      </c>
      <c r="C181" s="6" t="s">
        <v>2613</v>
      </c>
      <c r="D181" s="6">
        <v>212</v>
      </c>
      <c r="E181" s="6">
        <v>76</v>
      </c>
      <c r="F181" s="6">
        <v>136</v>
      </c>
      <c r="G181" s="6">
        <v>0.35849056603773599</v>
      </c>
    </row>
    <row r="182" spans="1:7" x14ac:dyDescent="0.25">
      <c r="A182" s="6">
        <v>181</v>
      </c>
      <c r="B182" s="6" t="s">
        <v>1546</v>
      </c>
      <c r="C182" s="6" t="s">
        <v>1150</v>
      </c>
      <c r="D182" s="6">
        <v>329</v>
      </c>
      <c r="E182" s="6">
        <v>117</v>
      </c>
      <c r="F182" s="6">
        <v>212</v>
      </c>
      <c r="G182" s="6">
        <v>0.355623100303951</v>
      </c>
    </row>
    <row r="183" spans="1:7" x14ac:dyDescent="0.25">
      <c r="A183" s="6">
        <v>182</v>
      </c>
      <c r="B183" s="6" t="s">
        <v>2222</v>
      </c>
      <c r="C183" s="6" t="s">
        <v>1150</v>
      </c>
      <c r="D183" s="6">
        <v>502</v>
      </c>
      <c r="E183" s="6">
        <v>163</v>
      </c>
      <c r="F183" s="6">
        <v>339</v>
      </c>
      <c r="G183" s="6">
        <v>0.324701195219123</v>
      </c>
    </row>
    <row r="184" spans="1:7" x14ac:dyDescent="0.25">
      <c r="A184" s="6">
        <v>183</v>
      </c>
      <c r="B184" s="6" t="s">
        <v>2311</v>
      </c>
      <c r="C184" s="6" t="s">
        <v>1150</v>
      </c>
      <c r="D184" s="6">
        <v>385</v>
      </c>
      <c r="E184" s="6">
        <v>150</v>
      </c>
      <c r="F184" s="6">
        <v>235</v>
      </c>
      <c r="G184" s="6">
        <v>0.38961038961039002</v>
      </c>
    </row>
    <row r="185" spans="1:7" x14ac:dyDescent="0.25">
      <c r="A185" s="6">
        <v>184</v>
      </c>
      <c r="B185" s="6" t="s">
        <v>1708</v>
      </c>
      <c r="C185" s="6" t="s">
        <v>2563</v>
      </c>
      <c r="D185" s="6">
        <v>198</v>
      </c>
      <c r="E185" s="6">
        <v>75</v>
      </c>
      <c r="F185" s="6">
        <v>123</v>
      </c>
      <c r="G185" s="6">
        <v>0.37878787878787901</v>
      </c>
    </row>
    <row r="186" spans="1:7" x14ac:dyDescent="0.25">
      <c r="A186" s="6">
        <v>185</v>
      </c>
      <c r="B186" s="6" t="s">
        <v>1773</v>
      </c>
      <c r="C186" s="6" t="s">
        <v>1150</v>
      </c>
      <c r="D186" s="6">
        <v>423</v>
      </c>
      <c r="E186" s="6">
        <v>156</v>
      </c>
      <c r="F186" s="6">
        <v>267</v>
      </c>
      <c r="G186" s="6">
        <v>0.36879432624113501</v>
      </c>
    </row>
    <row r="187" spans="1:7" x14ac:dyDescent="0.25">
      <c r="A187" s="6">
        <v>186</v>
      </c>
      <c r="B187" s="6" t="s">
        <v>1679</v>
      </c>
      <c r="C187" s="6" t="s">
        <v>1150</v>
      </c>
      <c r="D187" s="6">
        <v>500</v>
      </c>
      <c r="E187" s="6">
        <v>166</v>
      </c>
      <c r="F187" s="6">
        <v>334</v>
      </c>
      <c r="G187" s="6">
        <v>0.33200000000000002</v>
      </c>
    </row>
    <row r="188" spans="1:7" x14ac:dyDescent="0.25">
      <c r="A188" s="6">
        <v>187</v>
      </c>
      <c r="B188" s="6" t="s">
        <v>2145</v>
      </c>
      <c r="C188" s="6" t="s">
        <v>2628</v>
      </c>
      <c r="D188" s="6">
        <v>64</v>
      </c>
      <c r="E188" s="6">
        <v>28</v>
      </c>
      <c r="F188" s="6">
        <v>36</v>
      </c>
      <c r="G188" s="6">
        <v>0.4375</v>
      </c>
    </row>
    <row r="189" spans="1:7" x14ac:dyDescent="0.25">
      <c r="A189" s="6">
        <v>188</v>
      </c>
      <c r="B189" s="6" t="s">
        <v>1609</v>
      </c>
      <c r="C189" s="6" t="s">
        <v>1150</v>
      </c>
      <c r="D189" s="6">
        <v>351</v>
      </c>
      <c r="E189" s="6">
        <v>133</v>
      </c>
      <c r="F189" s="6">
        <v>218</v>
      </c>
      <c r="G189" s="6">
        <v>0.37891737891737898</v>
      </c>
    </row>
    <row r="190" spans="1:7" x14ac:dyDescent="0.25">
      <c r="A190" s="6">
        <v>189</v>
      </c>
      <c r="B190" s="6" t="s">
        <v>1429</v>
      </c>
      <c r="C190" s="6" t="s">
        <v>1150</v>
      </c>
      <c r="D190" s="6">
        <v>439</v>
      </c>
      <c r="E190" s="6">
        <v>197</v>
      </c>
      <c r="F190" s="6">
        <v>242</v>
      </c>
      <c r="G190" s="6">
        <v>0.44874715261958997</v>
      </c>
    </row>
    <row r="191" spans="1:7" x14ac:dyDescent="0.25">
      <c r="A191" s="6">
        <v>190</v>
      </c>
      <c r="B191" s="6" t="s">
        <v>1891</v>
      </c>
      <c r="C191" s="6" t="s">
        <v>1150</v>
      </c>
      <c r="D191" s="6">
        <v>405</v>
      </c>
      <c r="E191" s="6">
        <v>176</v>
      </c>
      <c r="F191" s="6">
        <v>229</v>
      </c>
      <c r="G191" s="6">
        <v>0.43456790123456801</v>
      </c>
    </row>
    <row r="192" spans="1:7" x14ac:dyDescent="0.25">
      <c r="A192" s="6">
        <v>191</v>
      </c>
      <c r="B192" s="6" t="s">
        <v>1565</v>
      </c>
      <c r="C192" s="6" t="s">
        <v>1150</v>
      </c>
      <c r="D192" s="6">
        <v>499</v>
      </c>
      <c r="E192" s="6">
        <v>261</v>
      </c>
      <c r="F192" s="6">
        <v>238</v>
      </c>
      <c r="G192" s="6">
        <v>0.52304609218436904</v>
      </c>
    </row>
    <row r="193" spans="1:7" x14ac:dyDescent="0.25">
      <c r="A193" s="6">
        <v>192</v>
      </c>
      <c r="B193" s="6" t="s">
        <v>1722</v>
      </c>
      <c r="C193" s="6" t="s">
        <v>2556</v>
      </c>
      <c r="D193" s="6">
        <v>116</v>
      </c>
      <c r="E193" s="6">
        <v>44</v>
      </c>
      <c r="F193" s="6">
        <v>72</v>
      </c>
      <c r="G193" s="6">
        <v>0.37931034482758602</v>
      </c>
    </row>
    <row r="194" spans="1:7" x14ac:dyDescent="0.25">
      <c r="A194" s="6">
        <v>193</v>
      </c>
      <c r="B194" s="6" t="s">
        <v>2310</v>
      </c>
      <c r="C194" s="6" t="s">
        <v>1150</v>
      </c>
      <c r="D194" s="6">
        <v>568</v>
      </c>
      <c r="E194" s="6">
        <v>158</v>
      </c>
      <c r="F194" s="6">
        <v>410</v>
      </c>
      <c r="G194" s="6">
        <v>0.278169014084507</v>
      </c>
    </row>
    <row r="195" spans="1:7" x14ac:dyDescent="0.25">
      <c r="A195" s="6">
        <v>194</v>
      </c>
      <c r="B195" s="6" t="s">
        <v>1474</v>
      </c>
      <c r="C195" s="6" t="s">
        <v>2663</v>
      </c>
      <c r="D195" s="6">
        <v>187</v>
      </c>
      <c r="E195" s="6">
        <v>48</v>
      </c>
      <c r="F195" s="6">
        <v>139</v>
      </c>
      <c r="G195" s="6">
        <v>0.25668449197860999</v>
      </c>
    </row>
    <row r="196" spans="1:7" x14ac:dyDescent="0.25">
      <c r="A196" s="6">
        <v>195</v>
      </c>
      <c r="B196" s="6" t="s">
        <v>1920</v>
      </c>
      <c r="C196" s="6" t="s">
        <v>2694</v>
      </c>
      <c r="D196" s="6">
        <v>245</v>
      </c>
      <c r="E196" s="6">
        <v>89</v>
      </c>
      <c r="F196" s="6">
        <v>156</v>
      </c>
      <c r="G196" s="6">
        <v>0.36326530612244901</v>
      </c>
    </row>
    <row r="197" spans="1:7" x14ac:dyDescent="0.25">
      <c r="A197" s="6">
        <v>196</v>
      </c>
      <c r="B197" s="6" t="s">
        <v>2049</v>
      </c>
      <c r="C197" s="6" t="s">
        <v>1150</v>
      </c>
      <c r="D197" s="6">
        <v>569</v>
      </c>
      <c r="E197" s="6">
        <v>157</v>
      </c>
      <c r="F197" s="6">
        <v>412</v>
      </c>
      <c r="G197" s="6">
        <v>0.27592267135325099</v>
      </c>
    </row>
    <row r="198" spans="1:7" x14ac:dyDescent="0.25">
      <c r="A198" s="6">
        <v>197</v>
      </c>
      <c r="B198" s="6" t="s">
        <v>1532</v>
      </c>
      <c r="C198" s="6" t="s">
        <v>1150</v>
      </c>
      <c r="D198" s="6">
        <v>397</v>
      </c>
      <c r="E198" s="6">
        <v>140</v>
      </c>
      <c r="F198" s="6">
        <v>257</v>
      </c>
      <c r="G198" s="6">
        <v>0.35264483627204002</v>
      </c>
    </row>
    <row r="199" spans="1:7" x14ac:dyDescent="0.25">
      <c r="A199" s="6">
        <v>198</v>
      </c>
      <c r="B199" s="6" t="s">
        <v>2328</v>
      </c>
      <c r="C199" s="6" t="s">
        <v>1150</v>
      </c>
      <c r="D199" s="6">
        <v>409</v>
      </c>
      <c r="E199" s="6">
        <v>154</v>
      </c>
      <c r="F199" s="6">
        <v>255</v>
      </c>
      <c r="G199" s="6">
        <v>0.37652811735941299</v>
      </c>
    </row>
    <row r="200" spans="1:7" x14ac:dyDescent="0.25">
      <c r="A200" s="6">
        <v>199</v>
      </c>
      <c r="B200" s="6" t="s">
        <v>1710</v>
      </c>
      <c r="C200" s="6" t="s">
        <v>2697</v>
      </c>
      <c r="D200" s="6">
        <v>102</v>
      </c>
      <c r="E200" s="6">
        <v>26</v>
      </c>
      <c r="F200" s="6">
        <v>76</v>
      </c>
      <c r="G200" s="6">
        <v>0.25490196078431399</v>
      </c>
    </row>
    <row r="201" spans="1:7" x14ac:dyDescent="0.25">
      <c r="A201" s="6">
        <v>200</v>
      </c>
      <c r="B201" s="6" t="s">
        <v>2254</v>
      </c>
      <c r="C201" s="6" t="s">
        <v>1150</v>
      </c>
      <c r="D201" s="6">
        <v>473</v>
      </c>
      <c r="E201" s="6">
        <v>153</v>
      </c>
      <c r="F201" s="6">
        <v>320</v>
      </c>
      <c r="G201" s="6">
        <v>0.32346723044397502</v>
      </c>
    </row>
    <row r="202" spans="1:7" x14ac:dyDescent="0.25">
      <c r="A202" s="6">
        <v>201</v>
      </c>
      <c r="B202" s="6" t="s">
        <v>1336</v>
      </c>
      <c r="C202" s="6" t="s">
        <v>2552</v>
      </c>
      <c r="D202" s="6">
        <v>69</v>
      </c>
      <c r="E202" s="6">
        <v>18</v>
      </c>
      <c r="F202" s="6">
        <v>51</v>
      </c>
      <c r="G202" s="6">
        <v>0.26086956521739102</v>
      </c>
    </row>
    <row r="203" spans="1:7" x14ac:dyDescent="0.25">
      <c r="A203" s="6">
        <v>202</v>
      </c>
      <c r="B203" s="6" t="s">
        <v>1391</v>
      </c>
      <c r="C203" s="6" t="s">
        <v>2693</v>
      </c>
      <c r="D203" s="6">
        <v>230</v>
      </c>
      <c r="E203" s="6">
        <v>118</v>
      </c>
      <c r="F203" s="6">
        <v>112</v>
      </c>
      <c r="G203" s="6">
        <v>0.51304347826087005</v>
      </c>
    </row>
    <row r="204" spans="1:7" x14ac:dyDescent="0.25">
      <c r="A204" s="6">
        <v>203</v>
      </c>
      <c r="B204" s="6" t="s">
        <v>1897</v>
      </c>
      <c r="C204" s="6" t="s">
        <v>2547</v>
      </c>
      <c r="D204" s="6">
        <v>254</v>
      </c>
      <c r="E204" s="6">
        <v>82</v>
      </c>
      <c r="F204" s="6">
        <v>172</v>
      </c>
      <c r="G204" s="6">
        <v>0.32283464566929099</v>
      </c>
    </row>
    <row r="205" spans="1:7" x14ac:dyDescent="0.25">
      <c r="A205" s="6">
        <v>204</v>
      </c>
      <c r="B205" s="6" t="s">
        <v>1847</v>
      </c>
      <c r="C205" s="6" t="s">
        <v>1150</v>
      </c>
      <c r="D205" s="6">
        <v>400</v>
      </c>
      <c r="E205" s="6">
        <v>140</v>
      </c>
      <c r="F205" s="6">
        <v>260</v>
      </c>
      <c r="G205" s="6">
        <v>0.35</v>
      </c>
    </row>
    <row r="206" spans="1:7" x14ac:dyDescent="0.25">
      <c r="A206" s="6">
        <v>205</v>
      </c>
      <c r="B206" s="6" t="s">
        <v>1875</v>
      </c>
      <c r="C206" s="6" t="s">
        <v>2599</v>
      </c>
      <c r="D206" s="6">
        <v>161</v>
      </c>
      <c r="E206" s="6">
        <v>65</v>
      </c>
      <c r="F206" s="6">
        <v>96</v>
      </c>
      <c r="G206" s="6">
        <v>0.40372670807453398</v>
      </c>
    </row>
    <row r="207" spans="1:7" x14ac:dyDescent="0.25">
      <c r="A207" s="6">
        <v>206</v>
      </c>
      <c r="B207" s="6" t="s">
        <v>1979</v>
      </c>
      <c r="C207" s="6" t="s">
        <v>1150</v>
      </c>
      <c r="D207" s="6">
        <v>261</v>
      </c>
      <c r="E207" s="6">
        <v>91</v>
      </c>
      <c r="F207" s="6">
        <v>170</v>
      </c>
      <c r="G207" s="6">
        <v>0.34865900383141801</v>
      </c>
    </row>
    <row r="208" spans="1:7" x14ac:dyDescent="0.25">
      <c r="A208" s="6">
        <v>207</v>
      </c>
      <c r="B208" s="6" t="s">
        <v>1588</v>
      </c>
      <c r="C208" s="6" t="s">
        <v>1150</v>
      </c>
      <c r="D208" s="6">
        <v>315</v>
      </c>
      <c r="E208" s="6">
        <v>229</v>
      </c>
      <c r="F208" s="6">
        <v>86</v>
      </c>
      <c r="G208" s="6">
        <v>0.72698412698412695</v>
      </c>
    </row>
    <row r="209" spans="1:7" x14ac:dyDescent="0.25">
      <c r="A209" s="6">
        <v>208</v>
      </c>
      <c r="B209" s="6" t="s">
        <v>2460</v>
      </c>
      <c r="C209" s="6" t="s">
        <v>1150</v>
      </c>
      <c r="D209" s="6">
        <v>477</v>
      </c>
      <c r="E209" s="6">
        <v>180</v>
      </c>
      <c r="F209" s="6">
        <v>297</v>
      </c>
      <c r="G209" s="6">
        <v>0.37735849056603799</v>
      </c>
    </row>
    <row r="210" spans="1:7" x14ac:dyDescent="0.25">
      <c r="A210" s="6">
        <v>209</v>
      </c>
      <c r="B210" s="6" t="s">
        <v>2355</v>
      </c>
      <c r="C210" s="6" t="s">
        <v>2550</v>
      </c>
      <c r="D210" s="6">
        <v>207</v>
      </c>
      <c r="E210" s="6">
        <v>83</v>
      </c>
      <c r="F210" s="6">
        <v>124</v>
      </c>
      <c r="G210" s="6">
        <v>0.40096618357487901</v>
      </c>
    </row>
    <row r="211" spans="1:7" x14ac:dyDescent="0.25">
      <c r="A211" s="6">
        <v>210</v>
      </c>
      <c r="B211" s="6" t="s">
        <v>1724</v>
      </c>
      <c r="C211" s="6" t="s">
        <v>2617</v>
      </c>
      <c r="D211" s="6">
        <v>182</v>
      </c>
      <c r="E211" s="6">
        <v>76</v>
      </c>
      <c r="F211" s="6">
        <v>106</v>
      </c>
      <c r="G211" s="6">
        <v>0.41758241758241799</v>
      </c>
    </row>
    <row r="212" spans="1:7" x14ac:dyDescent="0.25">
      <c r="A212" s="6">
        <v>211</v>
      </c>
      <c r="B212" s="6" t="s">
        <v>2291</v>
      </c>
      <c r="C212" s="6" t="s">
        <v>2698</v>
      </c>
      <c r="D212" s="6">
        <v>168</v>
      </c>
      <c r="E212" s="6">
        <v>63</v>
      </c>
      <c r="F212" s="6">
        <v>105</v>
      </c>
      <c r="G212" s="6">
        <v>0.375</v>
      </c>
    </row>
    <row r="213" spans="1:7" x14ac:dyDescent="0.25">
      <c r="A213" s="6">
        <v>212</v>
      </c>
      <c r="B213" s="6" t="s">
        <v>1919</v>
      </c>
      <c r="C213" s="6" t="s">
        <v>1150</v>
      </c>
      <c r="D213" s="6">
        <v>260</v>
      </c>
      <c r="E213" s="6">
        <v>99</v>
      </c>
      <c r="F213" s="6">
        <v>161</v>
      </c>
      <c r="G213" s="6">
        <v>0.38076923076923103</v>
      </c>
    </row>
    <row r="214" spans="1:7" x14ac:dyDescent="0.25">
      <c r="A214" s="6">
        <v>213</v>
      </c>
      <c r="B214" s="6" t="s">
        <v>1685</v>
      </c>
      <c r="C214" s="6" t="s">
        <v>2566</v>
      </c>
      <c r="D214" s="6">
        <v>94</v>
      </c>
      <c r="E214" s="6">
        <v>19</v>
      </c>
      <c r="F214" s="6">
        <v>75</v>
      </c>
      <c r="G214" s="6">
        <v>0.20212765957446799</v>
      </c>
    </row>
    <row r="215" spans="1:7" x14ac:dyDescent="0.25">
      <c r="A215" s="6">
        <v>214</v>
      </c>
      <c r="B215" s="6" t="s">
        <v>2493</v>
      </c>
      <c r="C215" s="6" t="s">
        <v>1150</v>
      </c>
      <c r="D215" s="6">
        <v>271</v>
      </c>
      <c r="E215" s="6">
        <v>116</v>
      </c>
      <c r="F215" s="6">
        <v>155</v>
      </c>
      <c r="G215" s="6">
        <v>0.42804428044280401</v>
      </c>
    </row>
    <row r="216" spans="1:7" x14ac:dyDescent="0.25">
      <c r="A216" s="6">
        <v>215</v>
      </c>
      <c r="B216" s="6" t="s">
        <v>1429</v>
      </c>
      <c r="C216" s="6" t="s">
        <v>1150</v>
      </c>
      <c r="D216" s="6">
        <v>439</v>
      </c>
      <c r="E216" s="6">
        <v>200</v>
      </c>
      <c r="F216" s="6">
        <v>239</v>
      </c>
      <c r="G216" s="6">
        <v>0.45558086560364502</v>
      </c>
    </row>
    <row r="217" spans="1:7" x14ac:dyDescent="0.25">
      <c r="A217" s="6">
        <v>216</v>
      </c>
      <c r="B217" s="6" t="s">
        <v>1830</v>
      </c>
      <c r="C217" s="6" t="s">
        <v>1150</v>
      </c>
      <c r="D217" s="6">
        <v>529</v>
      </c>
      <c r="E217" s="6">
        <v>228</v>
      </c>
      <c r="F217" s="6">
        <v>301</v>
      </c>
      <c r="G217" s="6">
        <v>0.43100189035916803</v>
      </c>
    </row>
    <row r="218" spans="1:7" x14ac:dyDescent="0.25">
      <c r="A218" s="6">
        <v>217</v>
      </c>
      <c r="B218" s="6" t="s">
        <v>2208</v>
      </c>
      <c r="C218" s="6" t="s">
        <v>2560</v>
      </c>
      <c r="D218" s="6">
        <v>235</v>
      </c>
      <c r="E218" s="6">
        <v>81</v>
      </c>
      <c r="F218" s="6">
        <v>154</v>
      </c>
      <c r="G218" s="6">
        <v>0.34468085106383001</v>
      </c>
    </row>
    <row r="219" spans="1:7" x14ac:dyDescent="0.25">
      <c r="A219" s="6">
        <v>218</v>
      </c>
      <c r="B219" s="6" t="s">
        <v>1429</v>
      </c>
      <c r="C219" s="6" t="s">
        <v>1150</v>
      </c>
      <c r="D219" s="6">
        <v>439</v>
      </c>
      <c r="E219" s="6">
        <v>198</v>
      </c>
      <c r="F219" s="6">
        <v>241</v>
      </c>
      <c r="G219" s="6">
        <v>0.45102505694760803</v>
      </c>
    </row>
    <row r="220" spans="1:7" x14ac:dyDescent="0.25">
      <c r="A220" s="6">
        <v>219</v>
      </c>
      <c r="B220" s="6" t="s">
        <v>2388</v>
      </c>
      <c r="C220" s="6" t="s">
        <v>2652</v>
      </c>
      <c r="D220" s="6">
        <v>191</v>
      </c>
      <c r="E220" s="6">
        <v>110</v>
      </c>
      <c r="F220" s="6">
        <v>81</v>
      </c>
      <c r="G220" s="6">
        <v>0.57591623036649198</v>
      </c>
    </row>
    <row r="221" spans="1:7" x14ac:dyDescent="0.25">
      <c r="A221" s="6">
        <v>220</v>
      </c>
      <c r="B221" s="6" t="s">
        <v>1487</v>
      </c>
      <c r="C221" s="6" t="s">
        <v>1150</v>
      </c>
      <c r="D221" s="6">
        <v>878</v>
      </c>
      <c r="E221" s="6">
        <v>379</v>
      </c>
      <c r="F221" s="6">
        <v>499</v>
      </c>
      <c r="G221" s="6">
        <v>0.43166287015945298</v>
      </c>
    </row>
    <row r="222" spans="1:7" x14ac:dyDescent="0.25">
      <c r="A222" s="6">
        <v>221</v>
      </c>
      <c r="B222" s="6" t="s">
        <v>1571</v>
      </c>
      <c r="C222" s="6" t="s">
        <v>1150</v>
      </c>
      <c r="D222" s="6">
        <v>424</v>
      </c>
      <c r="E222" s="6">
        <v>171</v>
      </c>
      <c r="F222" s="6">
        <v>253</v>
      </c>
      <c r="G222" s="6">
        <v>0.40330188679245299</v>
      </c>
    </row>
    <row r="223" spans="1:7" x14ac:dyDescent="0.25">
      <c r="A223" s="6">
        <v>222</v>
      </c>
      <c r="B223" s="6" t="s">
        <v>1751</v>
      </c>
      <c r="C223" s="6" t="s">
        <v>1150</v>
      </c>
      <c r="D223" s="6">
        <v>568</v>
      </c>
      <c r="E223" s="6">
        <v>167</v>
      </c>
      <c r="F223" s="6">
        <v>401</v>
      </c>
      <c r="G223" s="6">
        <v>0.29401408450704197</v>
      </c>
    </row>
    <row r="224" spans="1:7" x14ac:dyDescent="0.25">
      <c r="A224" s="6">
        <v>223</v>
      </c>
      <c r="B224" s="6" t="s">
        <v>2043</v>
      </c>
      <c r="C224" s="6" t="s">
        <v>1150</v>
      </c>
      <c r="D224" s="6">
        <v>294</v>
      </c>
      <c r="E224" s="6">
        <v>143</v>
      </c>
      <c r="F224" s="6">
        <v>151</v>
      </c>
      <c r="G224" s="6">
        <v>0.48639455782312901</v>
      </c>
    </row>
    <row r="225" spans="1:7" x14ac:dyDescent="0.25">
      <c r="A225" s="6">
        <v>224</v>
      </c>
      <c r="B225" s="6" t="s">
        <v>1660</v>
      </c>
      <c r="C225" s="6" t="s">
        <v>2579</v>
      </c>
      <c r="D225" s="6">
        <v>147</v>
      </c>
      <c r="E225" s="6">
        <v>71</v>
      </c>
      <c r="F225" s="6">
        <v>76</v>
      </c>
      <c r="G225" s="6">
        <v>0.48299319727891199</v>
      </c>
    </row>
    <row r="226" spans="1:7" x14ac:dyDescent="0.25">
      <c r="A226" s="6">
        <v>225</v>
      </c>
      <c r="B226" s="6" t="s">
        <v>1937</v>
      </c>
      <c r="C226" s="6" t="s">
        <v>2687</v>
      </c>
      <c r="D226" s="6">
        <v>157</v>
      </c>
      <c r="E226" s="6">
        <v>62</v>
      </c>
      <c r="F226" s="6">
        <v>95</v>
      </c>
      <c r="G226" s="6">
        <v>0.39490445859872603</v>
      </c>
    </row>
    <row r="227" spans="1:7" x14ac:dyDescent="0.25">
      <c r="A227" s="6">
        <v>226</v>
      </c>
      <c r="B227" s="6" t="s">
        <v>1801</v>
      </c>
      <c r="C227" s="6" t="s">
        <v>1150</v>
      </c>
      <c r="D227" s="6">
        <v>327</v>
      </c>
      <c r="E227" s="6">
        <v>122</v>
      </c>
      <c r="F227" s="6">
        <v>205</v>
      </c>
      <c r="G227" s="6">
        <v>0.37308868501529102</v>
      </c>
    </row>
    <row r="228" spans="1:7" x14ac:dyDescent="0.25">
      <c r="A228" s="6">
        <v>227</v>
      </c>
      <c r="B228" s="6" t="s">
        <v>1425</v>
      </c>
      <c r="C228" s="6" t="s">
        <v>2548</v>
      </c>
      <c r="D228" s="6">
        <v>177</v>
      </c>
      <c r="E228" s="6">
        <v>87</v>
      </c>
      <c r="F228" s="6">
        <v>90</v>
      </c>
      <c r="G228" s="6">
        <v>0.49152542372881403</v>
      </c>
    </row>
    <row r="229" spans="1:7" x14ac:dyDescent="0.25">
      <c r="A229" s="6">
        <v>228</v>
      </c>
      <c r="B229" s="6" t="s">
        <v>1704</v>
      </c>
      <c r="C229" s="6" t="s">
        <v>2676</v>
      </c>
      <c r="D229" s="6">
        <v>232</v>
      </c>
      <c r="E229" s="6">
        <v>97</v>
      </c>
      <c r="F229" s="6">
        <v>135</v>
      </c>
      <c r="G229" s="6">
        <v>0.41810344827586199</v>
      </c>
    </row>
    <row r="230" spans="1:7" x14ac:dyDescent="0.25">
      <c r="A230" s="6">
        <v>229</v>
      </c>
      <c r="B230" s="6" t="s">
        <v>2247</v>
      </c>
      <c r="C230" s="6" t="s">
        <v>1150</v>
      </c>
      <c r="D230" s="6">
        <v>385</v>
      </c>
      <c r="E230" s="6">
        <v>140</v>
      </c>
      <c r="F230" s="6">
        <v>245</v>
      </c>
      <c r="G230" s="6">
        <v>0.36363636363636398</v>
      </c>
    </row>
    <row r="231" spans="1:7" x14ac:dyDescent="0.25">
      <c r="A231" s="6">
        <v>230</v>
      </c>
      <c r="B231" s="6" t="s">
        <v>1306</v>
      </c>
      <c r="C231" s="6" t="s">
        <v>2693</v>
      </c>
      <c r="D231" s="6">
        <v>230</v>
      </c>
      <c r="E231" s="6">
        <v>93</v>
      </c>
      <c r="F231" s="6">
        <v>137</v>
      </c>
      <c r="G231" s="6">
        <v>0.40434782608695702</v>
      </c>
    </row>
    <row r="232" spans="1:7" x14ac:dyDescent="0.25">
      <c r="A232" s="6">
        <v>231</v>
      </c>
      <c r="B232" s="6" t="s">
        <v>1465</v>
      </c>
      <c r="C232" s="6" t="s">
        <v>2585</v>
      </c>
      <c r="D232" s="6">
        <v>90</v>
      </c>
      <c r="E232" s="6">
        <v>36</v>
      </c>
      <c r="F232" s="6">
        <v>54</v>
      </c>
      <c r="G232" s="6">
        <v>0.4</v>
      </c>
    </row>
    <row r="233" spans="1:7" x14ac:dyDescent="0.25">
      <c r="A233" s="6">
        <v>232</v>
      </c>
      <c r="B233" s="6" t="s">
        <v>1478</v>
      </c>
      <c r="C233" s="6" t="s">
        <v>2550</v>
      </c>
      <c r="D233" s="6">
        <v>207</v>
      </c>
      <c r="E233" s="6">
        <v>86</v>
      </c>
      <c r="F233" s="6">
        <v>121</v>
      </c>
      <c r="G233" s="6">
        <v>0.41545893719806798</v>
      </c>
    </row>
    <row r="234" spans="1:7" x14ac:dyDescent="0.25">
      <c r="A234" s="6">
        <v>233</v>
      </c>
      <c r="B234" s="6" t="s">
        <v>2366</v>
      </c>
      <c r="C234" s="6" t="s">
        <v>1150</v>
      </c>
      <c r="D234" s="6">
        <v>310</v>
      </c>
      <c r="E234" s="6">
        <v>85</v>
      </c>
      <c r="F234" s="6">
        <v>225</v>
      </c>
      <c r="G234" s="6">
        <v>0.27419354838709697</v>
      </c>
    </row>
    <row r="235" spans="1:7" x14ac:dyDescent="0.25">
      <c r="A235" s="6">
        <v>234</v>
      </c>
      <c r="B235" s="6" t="s">
        <v>1917</v>
      </c>
      <c r="C235" s="6" t="s">
        <v>1150</v>
      </c>
      <c r="D235" s="6">
        <v>365</v>
      </c>
      <c r="E235" s="6">
        <v>150</v>
      </c>
      <c r="F235" s="6">
        <v>215</v>
      </c>
      <c r="G235" s="6">
        <v>0.41095890410958902</v>
      </c>
    </row>
    <row r="236" spans="1:7" x14ac:dyDescent="0.25">
      <c r="A236" s="6">
        <v>235</v>
      </c>
      <c r="B236" s="6" t="s">
        <v>1703</v>
      </c>
      <c r="C236" s="6" t="s">
        <v>1150</v>
      </c>
      <c r="D236" s="6">
        <v>503</v>
      </c>
      <c r="E236" s="6">
        <v>226</v>
      </c>
      <c r="F236" s="6">
        <v>277</v>
      </c>
      <c r="G236" s="6">
        <v>0.44930417495029801</v>
      </c>
    </row>
    <row r="237" spans="1:7" x14ac:dyDescent="0.25">
      <c r="A237" s="6">
        <v>236</v>
      </c>
      <c r="B237" s="6" t="s">
        <v>1752</v>
      </c>
      <c r="C237" s="6" t="s">
        <v>1150</v>
      </c>
      <c r="D237" s="6">
        <v>404</v>
      </c>
      <c r="E237" s="6">
        <v>169</v>
      </c>
      <c r="F237" s="6">
        <v>235</v>
      </c>
      <c r="G237" s="6">
        <v>0.41831683168316802</v>
      </c>
    </row>
    <row r="238" spans="1:7" x14ac:dyDescent="0.25">
      <c r="A238" s="6">
        <v>237</v>
      </c>
      <c r="B238" s="6" t="s">
        <v>1266</v>
      </c>
      <c r="C238" s="6" t="s">
        <v>2572</v>
      </c>
      <c r="D238" s="6">
        <v>119</v>
      </c>
      <c r="E238" s="6">
        <v>43</v>
      </c>
      <c r="F238" s="6">
        <v>76</v>
      </c>
      <c r="G238" s="6">
        <v>0.36134453781512599</v>
      </c>
    </row>
    <row r="239" spans="1:7" x14ac:dyDescent="0.25">
      <c r="A239" s="6">
        <v>238</v>
      </c>
      <c r="B239" s="6" t="s">
        <v>2178</v>
      </c>
      <c r="C239" s="6" t="s">
        <v>1150</v>
      </c>
      <c r="D239" s="6">
        <v>464</v>
      </c>
      <c r="E239" s="6">
        <v>174</v>
      </c>
      <c r="F239" s="6">
        <v>290</v>
      </c>
      <c r="G239" s="6">
        <v>0.375</v>
      </c>
    </row>
    <row r="240" spans="1:7" x14ac:dyDescent="0.25">
      <c r="A240" s="6">
        <v>239</v>
      </c>
      <c r="B240" s="6" t="s">
        <v>1598</v>
      </c>
      <c r="C240" s="6" t="s">
        <v>1150</v>
      </c>
      <c r="D240" s="6">
        <v>878</v>
      </c>
      <c r="E240" s="6">
        <v>378</v>
      </c>
      <c r="F240" s="6">
        <v>500</v>
      </c>
      <c r="G240" s="6">
        <v>0.43052391799544398</v>
      </c>
    </row>
    <row r="241" spans="1:7" x14ac:dyDescent="0.25">
      <c r="A241" s="6">
        <v>240</v>
      </c>
      <c r="B241" s="6" t="s">
        <v>2190</v>
      </c>
      <c r="C241" s="6" t="s">
        <v>1150</v>
      </c>
      <c r="D241" s="6">
        <v>401</v>
      </c>
      <c r="E241" s="6">
        <v>155</v>
      </c>
      <c r="F241" s="6">
        <v>246</v>
      </c>
      <c r="G241" s="6">
        <v>0.38653366583541099</v>
      </c>
    </row>
    <row r="242" spans="1:7" x14ac:dyDescent="0.25">
      <c r="A242" s="6">
        <v>241</v>
      </c>
      <c r="B242" s="6" t="s">
        <v>1977</v>
      </c>
      <c r="C242" s="6" t="s">
        <v>2594</v>
      </c>
      <c r="D242" s="6">
        <v>166</v>
      </c>
      <c r="E242" s="6">
        <v>54</v>
      </c>
      <c r="F242" s="6">
        <v>112</v>
      </c>
      <c r="G242" s="6">
        <v>0.32530120481927699</v>
      </c>
    </row>
    <row r="243" spans="1:7" x14ac:dyDescent="0.25">
      <c r="A243" s="6">
        <v>242</v>
      </c>
      <c r="B243" s="6" t="s">
        <v>2021</v>
      </c>
      <c r="C243" s="6" t="s">
        <v>1150</v>
      </c>
      <c r="D243" s="6">
        <v>308</v>
      </c>
      <c r="E243" s="6">
        <v>133</v>
      </c>
      <c r="F243" s="6">
        <v>175</v>
      </c>
      <c r="G243" s="6">
        <v>0.43181818181818199</v>
      </c>
    </row>
    <row r="244" spans="1:7" x14ac:dyDescent="0.25">
      <c r="A244" s="6">
        <v>243</v>
      </c>
      <c r="B244" s="6" t="s">
        <v>2034</v>
      </c>
      <c r="C244" s="6" t="s">
        <v>2550</v>
      </c>
      <c r="D244" s="6">
        <v>207</v>
      </c>
      <c r="E244" s="6">
        <v>84</v>
      </c>
      <c r="F244" s="6">
        <v>123</v>
      </c>
      <c r="G244" s="6">
        <v>0.405797101449275</v>
      </c>
    </row>
    <row r="245" spans="1:7" x14ac:dyDescent="0.25">
      <c r="A245" s="6">
        <v>244</v>
      </c>
      <c r="B245" s="6" t="s">
        <v>1947</v>
      </c>
      <c r="C245" s="6" t="s">
        <v>1150</v>
      </c>
      <c r="D245" s="6">
        <v>405</v>
      </c>
      <c r="E245" s="6">
        <v>189</v>
      </c>
      <c r="F245" s="6">
        <v>216</v>
      </c>
      <c r="G245" s="6">
        <v>0.46666666666666701</v>
      </c>
    </row>
    <row r="246" spans="1:7" x14ac:dyDescent="0.25">
      <c r="A246" s="6">
        <v>245</v>
      </c>
      <c r="B246" s="6" t="s">
        <v>1824</v>
      </c>
      <c r="C246" s="6" t="s">
        <v>1150</v>
      </c>
      <c r="D246" s="6">
        <v>765</v>
      </c>
      <c r="E246" s="6">
        <v>430</v>
      </c>
      <c r="F246" s="6">
        <v>335</v>
      </c>
      <c r="G246" s="6">
        <v>0.56209150326797397</v>
      </c>
    </row>
    <row r="247" spans="1:7" x14ac:dyDescent="0.25">
      <c r="A247" s="6">
        <v>246</v>
      </c>
      <c r="B247" s="6" t="s">
        <v>2276</v>
      </c>
      <c r="C247" s="6" t="s">
        <v>1150</v>
      </c>
      <c r="D247" s="6">
        <v>259</v>
      </c>
      <c r="E247" s="6">
        <v>114</v>
      </c>
      <c r="F247" s="6">
        <v>145</v>
      </c>
      <c r="G247" s="6">
        <v>0.44015444015444</v>
      </c>
    </row>
    <row r="248" spans="1:7" x14ac:dyDescent="0.25">
      <c r="A248" s="6">
        <v>247</v>
      </c>
      <c r="B248" s="6" t="s">
        <v>2112</v>
      </c>
      <c r="C248" s="6" t="s">
        <v>2689</v>
      </c>
      <c r="D248" s="6">
        <v>236</v>
      </c>
      <c r="E248" s="6">
        <v>123</v>
      </c>
      <c r="F248" s="6">
        <v>113</v>
      </c>
      <c r="G248" s="6">
        <v>0.52118644067796605</v>
      </c>
    </row>
    <row r="249" spans="1:7" x14ac:dyDescent="0.25">
      <c r="A249" s="6">
        <v>248</v>
      </c>
      <c r="B249" s="6" t="s">
        <v>1713</v>
      </c>
      <c r="C249" s="6" t="s">
        <v>1150</v>
      </c>
      <c r="D249" s="6">
        <v>345</v>
      </c>
      <c r="E249" s="6">
        <v>117</v>
      </c>
      <c r="F249" s="6">
        <v>228</v>
      </c>
      <c r="G249" s="6">
        <v>0.33913043478260901</v>
      </c>
    </row>
    <row r="250" spans="1:7" x14ac:dyDescent="0.25">
      <c r="A250" s="6">
        <v>249</v>
      </c>
      <c r="B250" s="6" t="s">
        <v>2349</v>
      </c>
      <c r="C250" s="6" t="s">
        <v>2652</v>
      </c>
      <c r="D250" s="6">
        <v>191</v>
      </c>
      <c r="E250" s="6">
        <v>75</v>
      </c>
      <c r="F250" s="6">
        <v>116</v>
      </c>
      <c r="G250" s="6">
        <v>0.39267015706806302</v>
      </c>
    </row>
    <row r="251" spans="1:7" x14ac:dyDescent="0.25">
      <c r="A251" s="6">
        <v>250</v>
      </c>
      <c r="B251" s="6" t="s">
        <v>1992</v>
      </c>
      <c r="C251" s="6" t="s">
        <v>1150</v>
      </c>
      <c r="D251" s="6">
        <v>297</v>
      </c>
      <c r="E251" s="6">
        <v>128</v>
      </c>
      <c r="F251" s="6">
        <v>169</v>
      </c>
      <c r="G251" s="6">
        <v>0.43097643097643101</v>
      </c>
    </row>
    <row r="252" spans="1:7" x14ac:dyDescent="0.25">
      <c r="A252" s="6">
        <v>251</v>
      </c>
      <c r="B252" s="6" t="s">
        <v>1975</v>
      </c>
      <c r="C252" s="6" t="s">
        <v>2698</v>
      </c>
      <c r="D252" s="6">
        <v>168</v>
      </c>
      <c r="E252" s="6">
        <v>51</v>
      </c>
      <c r="F252" s="6">
        <v>117</v>
      </c>
      <c r="G252" s="6">
        <v>0.30357142857142899</v>
      </c>
    </row>
    <row r="253" spans="1:7" x14ac:dyDescent="0.25">
      <c r="A253" s="6">
        <v>252</v>
      </c>
      <c r="B253" s="6" t="s">
        <v>1458</v>
      </c>
      <c r="C253" s="6" t="s">
        <v>1150</v>
      </c>
      <c r="D253" s="6">
        <v>297</v>
      </c>
      <c r="E253" s="6">
        <v>157</v>
      </c>
      <c r="F253" s="6">
        <v>140</v>
      </c>
      <c r="G253" s="6">
        <v>0.52861952861952899</v>
      </c>
    </row>
    <row r="254" spans="1:7" x14ac:dyDescent="0.25">
      <c r="A254" s="6">
        <v>253</v>
      </c>
      <c r="B254" s="6" t="s">
        <v>2023</v>
      </c>
      <c r="C254" s="6" t="s">
        <v>2616</v>
      </c>
      <c r="D254" s="6">
        <v>220</v>
      </c>
      <c r="E254" s="6">
        <v>83</v>
      </c>
      <c r="F254" s="6">
        <v>137</v>
      </c>
      <c r="G254" s="6">
        <v>0.37727272727272698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5"/>
  <sheetViews>
    <sheetView topLeftCell="D234" workbookViewId="0">
      <selection activeCell="G2" sqref="G2:G255"/>
    </sheetView>
  </sheetViews>
  <sheetFormatPr defaultRowHeight="15" x14ac:dyDescent="0.25"/>
  <sheetData>
    <row r="1" spans="1:9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5">
      <c r="A2" s="2">
        <v>1</v>
      </c>
      <c r="B2" s="2" t="s">
        <v>6</v>
      </c>
      <c r="C2" s="2" t="s">
        <v>7</v>
      </c>
      <c r="D2" s="2">
        <v>406</v>
      </c>
      <c r="E2" s="2">
        <v>184</v>
      </c>
      <c r="F2" s="2">
        <v>222</v>
      </c>
      <c r="G2" s="2">
        <v>0.45320197044334998</v>
      </c>
      <c r="I2">
        <f>_xlfn.STDEV.S(G2:G255)</f>
        <v>0.13542611635328014</v>
      </c>
    </row>
    <row r="3" spans="1:9" x14ac:dyDescent="0.25">
      <c r="A3" s="2">
        <v>2</v>
      </c>
      <c r="B3" s="2" t="s">
        <v>6</v>
      </c>
      <c r="C3" s="2" t="s">
        <v>7</v>
      </c>
      <c r="D3" s="2">
        <v>406</v>
      </c>
      <c r="E3" s="2">
        <v>186</v>
      </c>
      <c r="F3" s="2">
        <v>220</v>
      </c>
      <c r="G3" s="2">
        <v>0.45812807881773399</v>
      </c>
    </row>
    <row r="4" spans="1:9" x14ac:dyDescent="0.25">
      <c r="A4" s="2">
        <v>3</v>
      </c>
      <c r="B4" s="2" t="s">
        <v>8</v>
      </c>
      <c r="C4" s="2" t="s">
        <v>7</v>
      </c>
      <c r="D4" s="2">
        <v>691</v>
      </c>
      <c r="E4" s="2">
        <v>157</v>
      </c>
      <c r="F4" s="2">
        <v>534</v>
      </c>
      <c r="G4" s="2">
        <v>0.227206946454414</v>
      </c>
    </row>
    <row r="5" spans="1:9" x14ac:dyDescent="0.25">
      <c r="A5" s="2">
        <v>4</v>
      </c>
      <c r="B5" s="2" t="s">
        <v>9</v>
      </c>
      <c r="C5" s="2" t="e">
        <v>#NAME?</v>
      </c>
      <c r="D5" s="2">
        <v>77</v>
      </c>
      <c r="E5" s="2">
        <v>33</v>
      </c>
      <c r="F5" s="2">
        <v>44</v>
      </c>
      <c r="G5" s="2">
        <v>0.42857142857142899</v>
      </c>
    </row>
    <row r="6" spans="1:9" x14ac:dyDescent="0.25">
      <c r="A6" s="2">
        <v>5</v>
      </c>
      <c r="B6" s="2" t="s">
        <v>10</v>
      </c>
      <c r="C6" s="2" t="e">
        <v>#NAME?</v>
      </c>
      <c r="D6" s="2">
        <v>207</v>
      </c>
      <c r="E6" s="2">
        <v>92</v>
      </c>
      <c r="F6" s="2">
        <v>115</v>
      </c>
      <c r="G6" s="2">
        <v>0.44444444444444398</v>
      </c>
    </row>
    <row r="7" spans="1:9" x14ac:dyDescent="0.25">
      <c r="A7" s="2">
        <v>6</v>
      </c>
      <c r="B7" s="2" t="s">
        <v>11</v>
      </c>
      <c r="C7" s="2" t="s">
        <v>7</v>
      </c>
      <c r="D7" s="2">
        <v>303</v>
      </c>
      <c r="E7" s="2">
        <v>171</v>
      </c>
      <c r="F7" s="2">
        <v>132</v>
      </c>
      <c r="G7" s="2">
        <v>0.56435643564356397</v>
      </c>
    </row>
    <row r="8" spans="1:9" x14ac:dyDescent="0.25">
      <c r="A8" s="2">
        <v>7</v>
      </c>
      <c r="B8" s="2" t="s">
        <v>12</v>
      </c>
      <c r="C8" s="2" t="s">
        <v>7</v>
      </c>
      <c r="D8" s="2">
        <v>500</v>
      </c>
      <c r="E8" s="2">
        <v>198</v>
      </c>
      <c r="F8" s="2">
        <v>302</v>
      </c>
      <c r="G8" s="2">
        <v>0.39600000000000002</v>
      </c>
    </row>
    <row r="9" spans="1:9" x14ac:dyDescent="0.25">
      <c r="A9" s="2">
        <v>8</v>
      </c>
      <c r="B9" s="2" t="s">
        <v>13</v>
      </c>
      <c r="C9" s="2" t="e">
        <v>#NAME?</v>
      </c>
      <c r="D9" s="2">
        <v>69</v>
      </c>
      <c r="E9" s="2">
        <v>17</v>
      </c>
      <c r="F9" s="2">
        <v>52</v>
      </c>
      <c r="G9" s="2">
        <v>0.24637681159420299</v>
      </c>
    </row>
    <row r="10" spans="1:9" x14ac:dyDescent="0.25">
      <c r="A10" s="2">
        <v>9</v>
      </c>
      <c r="B10" s="2" t="s">
        <v>14</v>
      </c>
      <c r="C10" s="2" t="s">
        <v>7</v>
      </c>
      <c r="D10" s="2">
        <v>405</v>
      </c>
      <c r="E10" s="2">
        <v>89</v>
      </c>
      <c r="F10" s="2">
        <v>316</v>
      </c>
      <c r="G10" s="2">
        <v>0.219753086419753</v>
      </c>
    </row>
    <row r="11" spans="1:9" x14ac:dyDescent="0.25">
      <c r="A11" s="2">
        <v>10</v>
      </c>
      <c r="B11" s="2" t="s">
        <v>15</v>
      </c>
      <c r="C11" s="2" t="e">
        <v>#NAME?</v>
      </c>
      <c r="D11" s="2">
        <v>177</v>
      </c>
      <c r="E11" s="2">
        <v>53</v>
      </c>
      <c r="F11" s="2">
        <v>124</v>
      </c>
      <c r="G11" s="2">
        <v>0.29943502824858798</v>
      </c>
    </row>
    <row r="12" spans="1:9" x14ac:dyDescent="0.25">
      <c r="A12" s="2">
        <v>11</v>
      </c>
      <c r="B12" s="2" t="s">
        <v>16</v>
      </c>
      <c r="C12" s="2" t="e">
        <v>#NAME?</v>
      </c>
      <c r="D12" s="2">
        <v>236</v>
      </c>
      <c r="E12" s="2">
        <v>19</v>
      </c>
      <c r="F12" s="2">
        <v>217</v>
      </c>
      <c r="G12" s="2">
        <v>8.0508474576271194E-2</v>
      </c>
    </row>
    <row r="13" spans="1:9" x14ac:dyDescent="0.25">
      <c r="A13" s="2">
        <v>12</v>
      </c>
      <c r="B13" s="2" t="s">
        <v>17</v>
      </c>
      <c r="C13" s="2" t="s">
        <v>7</v>
      </c>
      <c r="D13" s="2">
        <v>821</v>
      </c>
      <c r="E13" s="2">
        <v>321</v>
      </c>
      <c r="F13" s="2">
        <v>500</v>
      </c>
      <c r="G13" s="2">
        <v>0.39098660170523802</v>
      </c>
    </row>
    <row r="14" spans="1:9" x14ac:dyDescent="0.25">
      <c r="A14" s="2">
        <v>13</v>
      </c>
      <c r="B14" s="2" t="s">
        <v>18</v>
      </c>
      <c r="C14" s="2" t="e">
        <v>#NAME?</v>
      </c>
      <c r="D14" s="2">
        <v>181</v>
      </c>
      <c r="E14" s="2">
        <v>45</v>
      </c>
      <c r="F14" s="2">
        <v>136</v>
      </c>
      <c r="G14" s="2">
        <v>0.24861878453038699</v>
      </c>
    </row>
    <row r="15" spans="1:9" x14ac:dyDescent="0.25">
      <c r="A15" s="2">
        <v>14</v>
      </c>
      <c r="B15" s="2" t="s">
        <v>19</v>
      </c>
      <c r="C15" s="2" t="e">
        <v>#NAME?</v>
      </c>
      <c r="D15" s="2">
        <v>90</v>
      </c>
      <c r="E15" s="2">
        <v>33</v>
      </c>
      <c r="F15" s="2">
        <v>57</v>
      </c>
      <c r="G15" s="2">
        <v>0.36666666666666697</v>
      </c>
    </row>
    <row r="16" spans="1:9" x14ac:dyDescent="0.25">
      <c r="A16" s="2">
        <v>15</v>
      </c>
      <c r="B16" s="2" t="s">
        <v>20</v>
      </c>
      <c r="C16" s="2" t="s">
        <v>21</v>
      </c>
      <c r="D16" s="2">
        <v>271</v>
      </c>
      <c r="E16" s="2">
        <v>105</v>
      </c>
      <c r="F16" s="2">
        <v>166</v>
      </c>
      <c r="G16" s="2">
        <v>0.38745387453874502</v>
      </c>
    </row>
    <row r="17" spans="1:7" x14ac:dyDescent="0.25">
      <c r="A17" s="2">
        <v>16</v>
      </c>
      <c r="B17" s="2" t="s">
        <v>22</v>
      </c>
      <c r="C17" s="2" t="s">
        <v>7</v>
      </c>
      <c r="D17" s="2">
        <v>315</v>
      </c>
      <c r="E17" s="2">
        <v>45</v>
      </c>
      <c r="F17" s="2">
        <v>270</v>
      </c>
      <c r="G17" s="2">
        <v>0.14285714285714299</v>
      </c>
    </row>
    <row r="18" spans="1:7" x14ac:dyDescent="0.25">
      <c r="A18" s="2">
        <v>17</v>
      </c>
      <c r="B18" s="2" t="s">
        <v>23</v>
      </c>
      <c r="C18" s="2" t="s">
        <v>7</v>
      </c>
      <c r="D18" s="2">
        <v>344</v>
      </c>
      <c r="E18" s="2">
        <v>135</v>
      </c>
      <c r="F18" s="2">
        <v>209</v>
      </c>
      <c r="G18" s="2">
        <v>0.39244186046511598</v>
      </c>
    </row>
    <row r="19" spans="1:7" x14ac:dyDescent="0.25">
      <c r="A19" s="2">
        <v>18</v>
      </c>
      <c r="B19" s="2" t="s">
        <v>24</v>
      </c>
      <c r="C19" s="2" t="s">
        <v>25</v>
      </c>
      <c r="D19" s="2">
        <v>286</v>
      </c>
      <c r="E19" s="2">
        <v>121</v>
      </c>
      <c r="F19" s="2">
        <v>165</v>
      </c>
      <c r="G19" s="2">
        <v>0.42307692307692302</v>
      </c>
    </row>
    <row r="20" spans="1:7" x14ac:dyDescent="0.25">
      <c r="A20" s="2">
        <v>19</v>
      </c>
      <c r="B20" s="2" t="s">
        <v>26</v>
      </c>
      <c r="C20" s="2" t="s">
        <v>7</v>
      </c>
      <c r="D20" s="2">
        <v>315</v>
      </c>
      <c r="E20" s="2">
        <v>43</v>
      </c>
      <c r="F20" s="2">
        <v>272</v>
      </c>
      <c r="G20" s="2">
        <v>0.136507936507936</v>
      </c>
    </row>
    <row r="21" spans="1:7" x14ac:dyDescent="0.25">
      <c r="A21" s="2">
        <v>20</v>
      </c>
      <c r="B21" s="2" t="s">
        <v>27</v>
      </c>
      <c r="C21" s="2" t="s">
        <v>7</v>
      </c>
      <c r="D21" s="2">
        <v>442</v>
      </c>
      <c r="E21" s="2">
        <v>127</v>
      </c>
      <c r="F21" s="2">
        <v>315</v>
      </c>
      <c r="G21" s="2">
        <v>0.28733031674208098</v>
      </c>
    </row>
    <row r="22" spans="1:7" x14ac:dyDescent="0.25">
      <c r="A22" s="2">
        <v>21</v>
      </c>
      <c r="B22" s="2" t="s">
        <v>28</v>
      </c>
      <c r="C22" s="2" t="s">
        <v>7</v>
      </c>
      <c r="D22" s="2">
        <v>315</v>
      </c>
      <c r="E22" s="2">
        <v>45</v>
      </c>
      <c r="F22" s="2">
        <v>270</v>
      </c>
      <c r="G22" s="2">
        <v>0.14285714285714299</v>
      </c>
    </row>
    <row r="23" spans="1:7" x14ac:dyDescent="0.25">
      <c r="A23" s="2">
        <v>22</v>
      </c>
      <c r="B23" s="2" t="s">
        <v>29</v>
      </c>
      <c r="C23" s="2" t="s">
        <v>7</v>
      </c>
      <c r="D23" s="2">
        <v>341</v>
      </c>
      <c r="E23" s="2">
        <v>137</v>
      </c>
      <c r="F23" s="2">
        <v>204</v>
      </c>
      <c r="G23" s="2">
        <v>0.401759530791789</v>
      </c>
    </row>
    <row r="24" spans="1:7" x14ac:dyDescent="0.25">
      <c r="A24" s="2">
        <v>23</v>
      </c>
      <c r="B24" s="2" t="s">
        <v>30</v>
      </c>
      <c r="C24" s="2" t="e">
        <v>#NAME?</v>
      </c>
      <c r="D24" s="2">
        <v>204</v>
      </c>
      <c r="E24" s="2">
        <v>152</v>
      </c>
      <c r="F24" s="2">
        <v>52</v>
      </c>
      <c r="G24" s="2">
        <v>0.74509803921568596</v>
      </c>
    </row>
    <row r="25" spans="1:7" x14ac:dyDescent="0.25">
      <c r="A25" s="2">
        <v>24</v>
      </c>
      <c r="B25" s="2" t="s">
        <v>31</v>
      </c>
      <c r="C25" s="2" t="e">
        <v>#NAME?</v>
      </c>
      <c r="D25" s="2">
        <v>101</v>
      </c>
      <c r="E25" s="2">
        <v>29</v>
      </c>
      <c r="F25" s="2">
        <v>72</v>
      </c>
      <c r="G25" s="2">
        <v>0.287128712871287</v>
      </c>
    </row>
    <row r="26" spans="1:7" x14ac:dyDescent="0.25">
      <c r="A26" s="2">
        <v>25</v>
      </c>
      <c r="B26" s="2" t="s">
        <v>32</v>
      </c>
      <c r="C26" s="2" t="s">
        <v>33</v>
      </c>
      <c r="D26" s="2">
        <v>353</v>
      </c>
      <c r="E26" s="2">
        <v>153</v>
      </c>
      <c r="F26" s="2">
        <v>200</v>
      </c>
      <c r="G26" s="2">
        <v>0.43342776203965999</v>
      </c>
    </row>
    <row r="27" spans="1:7" x14ac:dyDescent="0.25">
      <c r="A27" s="2">
        <v>26</v>
      </c>
      <c r="B27" s="2" t="s">
        <v>34</v>
      </c>
      <c r="C27" s="2" t="s">
        <v>7</v>
      </c>
      <c r="D27" s="2">
        <v>289</v>
      </c>
      <c r="E27" s="2">
        <v>143</v>
      </c>
      <c r="F27" s="2">
        <v>146</v>
      </c>
      <c r="G27" s="2">
        <v>0.49480968858131502</v>
      </c>
    </row>
    <row r="28" spans="1:7" x14ac:dyDescent="0.25">
      <c r="A28" s="2">
        <v>27</v>
      </c>
      <c r="B28" s="2" t="s">
        <v>35</v>
      </c>
      <c r="C28" s="2" t="e">
        <v>#NAME?</v>
      </c>
      <c r="D28" s="2">
        <v>227</v>
      </c>
      <c r="E28" s="2">
        <v>65</v>
      </c>
      <c r="F28" s="2">
        <v>162</v>
      </c>
      <c r="G28" s="2">
        <v>0.28634361233480199</v>
      </c>
    </row>
    <row r="29" spans="1:7" x14ac:dyDescent="0.25">
      <c r="A29" s="2">
        <v>28</v>
      </c>
      <c r="B29" s="2" t="s">
        <v>36</v>
      </c>
      <c r="C29" s="2" t="s">
        <v>7</v>
      </c>
      <c r="D29" s="2">
        <v>400</v>
      </c>
      <c r="E29" s="2">
        <v>191</v>
      </c>
      <c r="F29" s="2">
        <v>209</v>
      </c>
      <c r="G29" s="2">
        <v>0.47749999999999998</v>
      </c>
    </row>
    <row r="30" spans="1:7" x14ac:dyDescent="0.25">
      <c r="A30" s="2">
        <v>29</v>
      </c>
      <c r="B30" s="2" t="s">
        <v>37</v>
      </c>
      <c r="C30" s="2" t="s">
        <v>7</v>
      </c>
      <c r="D30" s="2">
        <v>350</v>
      </c>
      <c r="E30" s="2">
        <v>69</v>
      </c>
      <c r="F30" s="2">
        <v>281</v>
      </c>
      <c r="G30" s="2">
        <v>0.19714285714285701</v>
      </c>
    </row>
    <row r="31" spans="1:7" x14ac:dyDescent="0.25">
      <c r="A31" s="2">
        <v>30</v>
      </c>
      <c r="B31" s="2" t="s">
        <v>38</v>
      </c>
      <c r="C31" s="2" t="s">
        <v>7</v>
      </c>
      <c r="D31" s="2">
        <v>345</v>
      </c>
      <c r="E31" s="2">
        <v>142</v>
      </c>
      <c r="F31" s="2">
        <v>203</v>
      </c>
      <c r="G31" s="2">
        <v>0.41159420289855098</v>
      </c>
    </row>
    <row r="32" spans="1:7" x14ac:dyDescent="0.25">
      <c r="A32" s="2">
        <v>31</v>
      </c>
      <c r="B32" s="2" t="s">
        <v>39</v>
      </c>
      <c r="C32" s="2" t="s">
        <v>40</v>
      </c>
      <c r="D32" s="2">
        <v>294</v>
      </c>
      <c r="E32" s="2">
        <v>122</v>
      </c>
      <c r="F32" s="2">
        <v>172</v>
      </c>
      <c r="G32" s="2">
        <v>0.41496598639455801</v>
      </c>
    </row>
    <row r="33" spans="1:7" x14ac:dyDescent="0.25">
      <c r="A33" s="2">
        <v>32</v>
      </c>
      <c r="B33" s="2" t="s">
        <v>41</v>
      </c>
      <c r="C33" s="2" t="e">
        <v>#NAME?</v>
      </c>
      <c r="D33" s="2">
        <v>198</v>
      </c>
      <c r="E33" s="2">
        <v>61</v>
      </c>
      <c r="F33" s="2">
        <v>137</v>
      </c>
      <c r="G33" s="2">
        <v>0.30808080808080801</v>
      </c>
    </row>
    <row r="34" spans="1:7" x14ac:dyDescent="0.25">
      <c r="A34" s="2">
        <v>33</v>
      </c>
      <c r="B34" s="2" t="s">
        <v>42</v>
      </c>
      <c r="C34" s="2" t="s">
        <v>7</v>
      </c>
      <c r="D34" s="2">
        <v>350</v>
      </c>
      <c r="E34" s="2">
        <v>67</v>
      </c>
      <c r="F34" s="2">
        <v>283</v>
      </c>
      <c r="G34" s="2">
        <v>0.191428571428571</v>
      </c>
    </row>
    <row r="35" spans="1:7" x14ac:dyDescent="0.25">
      <c r="A35" s="2">
        <v>34</v>
      </c>
      <c r="B35" s="2" t="s">
        <v>43</v>
      </c>
      <c r="C35" s="2" t="e">
        <v>#NAME?</v>
      </c>
      <c r="D35" s="2">
        <v>157</v>
      </c>
      <c r="E35" s="2">
        <v>48</v>
      </c>
      <c r="F35" s="2">
        <v>109</v>
      </c>
      <c r="G35" s="2">
        <v>0.305732484076433</v>
      </c>
    </row>
    <row r="36" spans="1:7" x14ac:dyDescent="0.25">
      <c r="A36" s="2">
        <v>35</v>
      </c>
      <c r="B36" s="2" t="s">
        <v>44</v>
      </c>
      <c r="C36" s="2" t="e">
        <v>#NAME?</v>
      </c>
      <c r="D36" s="2">
        <v>158</v>
      </c>
      <c r="E36" s="2">
        <v>45</v>
      </c>
      <c r="F36" s="2">
        <v>113</v>
      </c>
      <c r="G36" s="2">
        <v>0.284810126582278</v>
      </c>
    </row>
    <row r="37" spans="1:7" x14ac:dyDescent="0.25">
      <c r="A37" s="2">
        <v>36</v>
      </c>
      <c r="B37" s="2" t="s">
        <v>45</v>
      </c>
      <c r="C37" s="2" t="s">
        <v>7</v>
      </c>
      <c r="D37" s="2">
        <v>529</v>
      </c>
      <c r="E37" s="2">
        <v>131</v>
      </c>
      <c r="F37" s="2">
        <v>398</v>
      </c>
      <c r="G37" s="2">
        <v>0.24763705103969799</v>
      </c>
    </row>
    <row r="38" spans="1:7" x14ac:dyDescent="0.25">
      <c r="A38" s="2">
        <v>37</v>
      </c>
      <c r="B38" s="2" t="s">
        <v>46</v>
      </c>
      <c r="C38" s="2" t="s">
        <v>40</v>
      </c>
      <c r="D38" s="2">
        <v>540</v>
      </c>
      <c r="E38" s="2">
        <v>247</v>
      </c>
      <c r="F38" s="2">
        <v>293</v>
      </c>
      <c r="G38" s="2">
        <v>0.45740740740740699</v>
      </c>
    </row>
    <row r="39" spans="1:7" x14ac:dyDescent="0.25">
      <c r="A39" s="2">
        <v>38</v>
      </c>
      <c r="B39" s="2" t="s">
        <v>47</v>
      </c>
      <c r="C39" s="2" t="e">
        <v>#NAME?</v>
      </c>
      <c r="D39" s="2">
        <v>124</v>
      </c>
      <c r="E39" s="2">
        <v>56</v>
      </c>
      <c r="F39" s="2">
        <v>68</v>
      </c>
      <c r="G39" s="2">
        <v>0.45161290322580599</v>
      </c>
    </row>
    <row r="40" spans="1:7" x14ac:dyDescent="0.25">
      <c r="A40" s="2">
        <v>39</v>
      </c>
      <c r="B40" s="2" t="s">
        <v>48</v>
      </c>
      <c r="C40" s="2" t="s">
        <v>7</v>
      </c>
      <c r="D40" s="2">
        <v>691</v>
      </c>
      <c r="E40" s="2">
        <v>166</v>
      </c>
      <c r="F40" s="2">
        <v>525</v>
      </c>
      <c r="G40" s="2">
        <v>0.24023154848046299</v>
      </c>
    </row>
    <row r="41" spans="1:7" x14ac:dyDescent="0.25">
      <c r="A41" s="2">
        <v>40</v>
      </c>
      <c r="B41" s="2" t="s">
        <v>49</v>
      </c>
      <c r="C41" s="2" t="s">
        <v>7</v>
      </c>
      <c r="D41" s="2">
        <v>368</v>
      </c>
      <c r="E41" s="2">
        <v>157</v>
      </c>
      <c r="F41" s="2">
        <v>211</v>
      </c>
      <c r="G41" s="2">
        <v>0.42663043478260898</v>
      </c>
    </row>
    <row r="42" spans="1:7" x14ac:dyDescent="0.25">
      <c r="A42" s="2">
        <v>41</v>
      </c>
      <c r="B42" s="2" t="s">
        <v>50</v>
      </c>
      <c r="C42" s="2" t="s">
        <v>7</v>
      </c>
      <c r="D42" s="2">
        <v>303</v>
      </c>
      <c r="E42" s="2">
        <v>175</v>
      </c>
      <c r="F42" s="2">
        <v>128</v>
      </c>
      <c r="G42" s="2">
        <v>0.577557755775578</v>
      </c>
    </row>
    <row r="43" spans="1:7" x14ac:dyDescent="0.25">
      <c r="A43" s="2">
        <v>42</v>
      </c>
      <c r="B43" s="2" t="s">
        <v>51</v>
      </c>
      <c r="C43" s="2" t="s">
        <v>7</v>
      </c>
      <c r="D43" s="2">
        <v>346</v>
      </c>
      <c r="E43" s="2">
        <v>149</v>
      </c>
      <c r="F43" s="2">
        <v>197</v>
      </c>
      <c r="G43" s="2">
        <v>0.430635838150289</v>
      </c>
    </row>
    <row r="44" spans="1:7" x14ac:dyDescent="0.25">
      <c r="A44" s="2">
        <v>43</v>
      </c>
      <c r="B44" s="2" t="s">
        <v>52</v>
      </c>
      <c r="C44" s="2" t="s">
        <v>7</v>
      </c>
      <c r="D44" s="2">
        <v>376</v>
      </c>
      <c r="E44" s="2">
        <v>168</v>
      </c>
      <c r="F44" s="2">
        <v>208</v>
      </c>
      <c r="G44" s="2">
        <v>0.44680851063829802</v>
      </c>
    </row>
    <row r="45" spans="1:7" x14ac:dyDescent="0.25">
      <c r="A45" s="2">
        <v>44</v>
      </c>
      <c r="B45" s="2" t="s">
        <v>53</v>
      </c>
      <c r="C45" s="2" t="e">
        <v>#NAME?</v>
      </c>
      <c r="D45" s="2">
        <v>207</v>
      </c>
      <c r="E45" s="2">
        <v>90</v>
      </c>
      <c r="F45" s="2">
        <v>117</v>
      </c>
      <c r="G45" s="2">
        <v>0.434782608695652</v>
      </c>
    </row>
    <row r="46" spans="1:7" x14ac:dyDescent="0.25">
      <c r="A46" s="2">
        <v>45</v>
      </c>
      <c r="B46" s="2" t="s">
        <v>54</v>
      </c>
      <c r="C46" s="2" t="s">
        <v>55</v>
      </c>
      <c r="D46" s="2">
        <v>440</v>
      </c>
      <c r="E46" s="2">
        <v>192</v>
      </c>
      <c r="F46" s="2">
        <v>248</v>
      </c>
      <c r="G46" s="2">
        <v>0.43636363636363601</v>
      </c>
    </row>
    <row r="47" spans="1:7" x14ac:dyDescent="0.25">
      <c r="A47" s="2">
        <v>46</v>
      </c>
      <c r="B47" s="2" t="s">
        <v>56</v>
      </c>
      <c r="C47" s="2" t="e">
        <v>#NAME?</v>
      </c>
      <c r="D47" s="2">
        <v>177</v>
      </c>
      <c r="E47" s="2">
        <v>54</v>
      </c>
      <c r="F47" s="2">
        <v>123</v>
      </c>
      <c r="G47" s="2">
        <v>0.305084745762712</v>
      </c>
    </row>
    <row r="48" spans="1:7" x14ac:dyDescent="0.25">
      <c r="A48" s="2">
        <v>47</v>
      </c>
      <c r="B48" s="2" t="s">
        <v>57</v>
      </c>
      <c r="C48" s="2" t="s">
        <v>21</v>
      </c>
      <c r="D48" s="2">
        <v>312</v>
      </c>
      <c r="E48" s="2">
        <v>106</v>
      </c>
      <c r="F48" s="2">
        <v>206</v>
      </c>
      <c r="G48" s="2">
        <v>0.33974358974358998</v>
      </c>
    </row>
    <row r="49" spans="1:7" x14ac:dyDescent="0.25">
      <c r="A49" s="2">
        <v>48</v>
      </c>
      <c r="B49" s="2" t="s">
        <v>58</v>
      </c>
      <c r="C49" s="2" t="s">
        <v>59</v>
      </c>
      <c r="D49" s="2">
        <v>568</v>
      </c>
      <c r="E49" s="2">
        <v>382</v>
      </c>
      <c r="F49" s="2">
        <v>186</v>
      </c>
      <c r="G49" s="2">
        <v>0.67253521126760596</v>
      </c>
    </row>
    <row r="50" spans="1:7" x14ac:dyDescent="0.25">
      <c r="A50" s="2">
        <v>49</v>
      </c>
      <c r="B50" s="2" t="s">
        <v>60</v>
      </c>
      <c r="C50" s="2" t="s">
        <v>21</v>
      </c>
      <c r="D50" s="2">
        <v>516</v>
      </c>
      <c r="E50" s="2">
        <v>197</v>
      </c>
      <c r="F50" s="2">
        <v>319</v>
      </c>
      <c r="G50" s="2">
        <v>0.38178294573643401</v>
      </c>
    </row>
    <row r="51" spans="1:7" x14ac:dyDescent="0.25">
      <c r="A51" s="2">
        <v>50</v>
      </c>
      <c r="B51" s="2" t="s">
        <v>61</v>
      </c>
      <c r="C51" s="2" t="s">
        <v>25</v>
      </c>
      <c r="D51" s="2">
        <v>286</v>
      </c>
      <c r="E51" s="2">
        <v>125</v>
      </c>
      <c r="F51" s="2">
        <v>161</v>
      </c>
      <c r="G51" s="2">
        <v>0.43706293706293697</v>
      </c>
    </row>
    <row r="52" spans="1:7" x14ac:dyDescent="0.25">
      <c r="A52" s="2">
        <v>51</v>
      </c>
      <c r="B52" s="2" t="s">
        <v>62</v>
      </c>
      <c r="C52" s="2" t="e">
        <v>#NAME?</v>
      </c>
      <c r="D52" s="2">
        <v>254</v>
      </c>
      <c r="E52" s="2">
        <v>116</v>
      </c>
      <c r="F52" s="2">
        <v>138</v>
      </c>
      <c r="G52" s="2">
        <v>0.45669291338582702</v>
      </c>
    </row>
    <row r="53" spans="1:7" x14ac:dyDescent="0.25">
      <c r="A53" s="2">
        <v>52</v>
      </c>
      <c r="B53" s="2" t="s">
        <v>63</v>
      </c>
      <c r="C53" s="2" t="e">
        <v>#NAME?</v>
      </c>
      <c r="D53" s="2">
        <v>239</v>
      </c>
      <c r="E53" s="2">
        <v>52</v>
      </c>
      <c r="F53" s="2">
        <v>187</v>
      </c>
      <c r="G53" s="2">
        <v>0.21757322175732199</v>
      </c>
    </row>
    <row r="54" spans="1:7" x14ac:dyDescent="0.25">
      <c r="A54" s="2">
        <v>53</v>
      </c>
      <c r="B54" s="2" t="s">
        <v>64</v>
      </c>
      <c r="C54" s="2" t="e">
        <v>#NAME?</v>
      </c>
      <c r="D54" s="2">
        <v>210</v>
      </c>
      <c r="E54" s="2">
        <v>62</v>
      </c>
      <c r="F54" s="2">
        <v>148</v>
      </c>
      <c r="G54" s="2">
        <v>0.29523809523809502</v>
      </c>
    </row>
    <row r="55" spans="1:7" x14ac:dyDescent="0.25">
      <c r="A55" s="2">
        <v>54</v>
      </c>
      <c r="B55" s="2" t="s">
        <v>65</v>
      </c>
      <c r="C55" s="2" t="s">
        <v>7</v>
      </c>
      <c r="D55" s="2">
        <v>365</v>
      </c>
      <c r="E55" s="2">
        <v>146</v>
      </c>
      <c r="F55" s="2">
        <v>219</v>
      </c>
      <c r="G55" s="2">
        <v>0.4</v>
      </c>
    </row>
    <row r="56" spans="1:7" x14ac:dyDescent="0.25">
      <c r="A56" s="2">
        <v>55</v>
      </c>
      <c r="B56" s="2" t="s">
        <v>66</v>
      </c>
      <c r="C56" s="2" t="s">
        <v>67</v>
      </c>
      <c r="D56" s="2">
        <v>439</v>
      </c>
      <c r="E56" s="2">
        <v>24</v>
      </c>
      <c r="F56" s="2">
        <v>415</v>
      </c>
      <c r="G56" s="2">
        <v>5.46697038724374E-2</v>
      </c>
    </row>
    <row r="57" spans="1:7" x14ac:dyDescent="0.25">
      <c r="A57" s="2">
        <v>56</v>
      </c>
      <c r="B57" s="2" t="s">
        <v>68</v>
      </c>
      <c r="C57" s="2" t="s">
        <v>7</v>
      </c>
      <c r="D57" s="2">
        <v>417</v>
      </c>
      <c r="E57" s="2">
        <v>125</v>
      </c>
      <c r="F57" s="2">
        <v>292</v>
      </c>
      <c r="G57" s="2">
        <v>0.29976019184652303</v>
      </c>
    </row>
    <row r="58" spans="1:7" x14ac:dyDescent="0.25">
      <c r="A58" s="2">
        <v>57</v>
      </c>
      <c r="B58" s="2" t="s">
        <v>69</v>
      </c>
      <c r="C58" s="2" t="e">
        <v>#NAME?</v>
      </c>
      <c r="D58" s="2">
        <v>208</v>
      </c>
      <c r="E58" s="2">
        <v>83</v>
      </c>
      <c r="F58" s="2">
        <v>125</v>
      </c>
      <c r="G58" s="2">
        <v>0.39903846153846201</v>
      </c>
    </row>
    <row r="59" spans="1:7" x14ac:dyDescent="0.25">
      <c r="A59" s="2">
        <v>58</v>
      </c>
      <c r="B59" s="2" t="s">
        <v>70</v>
      </c>
      <c r="C59" s="2" t="e">
        <v>#NAME?</v>
      </c>
      <c r="D59" s="2">
        <v>218</v>
      </c>
      <c r="E59" s="2">
        <v>98</v>
      </c>
      <c r="F59" s="2">
        <v>120</v>
      </c>
      <c r="G59" s="2">
        <v>0.44954128440367003</v>
      </c>
    </row>
    <row r="60" spans="1:7" x14ac:dyDescent="0.25">
      <c r="A60" s="2">
        <v>59</v>
      </c>
      <c r="B60" s="2" t="s">
        <v>71</v>
      </c>
      <c r="C60" s="2" t="e">
        <v>#NAME?</v>
      </c>
      <c r="D60" s="2">
        <v>37</v>
      </c>
      <c r="E60" s="2">
        <v>1</v>
      </c>
      <c r="F60" s="2">
        <v>36</v>
      </c>
      <c r="G60" s="2">
        <v>2.7027027027027001E-2</v>
      </c>
    </row>
    <row r="61" spans="1:7" x14ac:dyDescent="0.25">
      <c r="A61" s="2">
        <v>60</v>
      </c>
      <c r="B61" s="2" t="s">
        <v>72</v>
      </c>
      <c r="C61" s="2" t="s">
        <v>7</v>
      </c>
      <c r="D61" s="2">
        <v>330</v>
      </c>
      <c r="E61" s="2">
        <v>128</v>
      </c>
      <c r="F61" s="2">
        <v>202</v>
      </c>
      <c r="G61" s="2">
        <v>0.38787878787878799</v>
      </c>
    </row>
    <row r="62" spans="1:7" x14ac:dyDescent="0.25">
      <c r="A62" s="2">
        <v>61</v>
      </c>
      <c r="B62" s="2" t="s">
        <v>73</v>
      </c>
      <c r="C62" s="2" t="s">
        <v>7</v>
      </c>
      <c r="D62" s="2">
        <v>477</v>
      </c>
      <c r="E62" s="2">
        <v>160</v>
      </c>
      <c r="F62" s="2">
        <v>317</v>
      </c>
      <c r="G62" s="2">
        <v>0.33542976939203401</v>
      </c>
    </row>
    <row r="63" spans="1:7" x14ac:dyDescent="0.25">
      <c r="A63" s="2">
        <v>62</v>
      </c>
      <c r="B63" s="2" t="s">
        <v>74</v>
      </c>
      <c r="C63" s="2" t="s">
        <v>7</v>
      </c>
      <c r="D63" s="2">
        <v>400</v>
      </c>
      <c r="E63" s="2">
        <v>166</v>
      </c>
      <c r="F63" s="2">
        <v>234</v>
      </c>
      <c r="G63" s="2">
        <v>0.41499999999999998</v>
      </c>
    </row>
    <row r="64" spans="1:7" x14ac:dyDescent="0.25">
      <c r="A64" s="2">
        <v>63</v>
      </c>
      <c r="B64" s="2" t="s">
        <v>75</v>
      </c>
      <c r="C64" s="2" t="e">
        <v>#NAME?</v>
      </c>
      <c r="D64" s="2">
        <v>88</v>
      </c>
      <c r="E64" s="2">
        <v>58</v>
      </c>
      <c r="F64" s="2">
        <v>30</v>
      </c>
      <c r="G64" s="2">
        <v>0.65909090909090895</v>
      </c>
    </row>
    <row r="65" spans="1:7" x14ac:dyDescent="0.25">
      <c r="A65" s="2">
        <v>64</v>
      </c>
      <c r="B65" s="2" t="s">
        <v>76</v>
      </c>
      <c r="C65" s="2" t="e">
        <v>#NAME?</v>
      </c>
      <c r="D65" s="2">
        <v>170</v>
      </c>
      <c r="E65" s="2">
        <v>37</v>
      </c>
      <c r="F65" s="2">
        <v>133</v>
      </c>
      <c r="G65" s="2">
        <v>0.217647058823529</v>
      </c>
    </row>
    <row r="66" spans="1:7" x14ac:dyDescent="0.25">
      <c r="A66" s="2">
        <v>65</v>
      </c>
      <c r="B66" s="2" t="s">
        <v>77</v>
      </c>
      <c r="C66" s="2" t="e">
        <v>#NAME?</v>
      </c>
      <c r="D66" s="2">
        <v>170</v>
      </c>
      <c r="E66" s="2">
        <v>37</v>
      </c>
      <c r="F66" s="2">
        <v>133</v>
      </c>
      <c r="G66" s="2">
        <v>0.217647058823529</v>
      </c>
    </row>
    <row r="67" spans="1:7" x14ac:dyDescent="0.25">
      <c r="A67" s="2">
        <v>66</v>
      </c>
      <c r="B67" s="2" t="s">
        <v>78</v>
      </c>
      <c r="C67" s="2" t="e">
        <v>#NAME?</v>
      </c>
      <c r="D67" s="2">
        <v>69</v>
      </c>
      <c r="E67" s="2">
        <v>17</v>
      </c>
      <c r="F67" s="2">
        <v>52</v>
      </c>
      <c r="G67" s="2">
        <v>0.24637681159420299</v>
      </c>
    </row>
    <row r="68" spans="1:7" x14ac:dyDescent="0.25">
      <c r="A68" s="2">
        <v>67</v>
      </c>
      <c r="B68" s="2" t="s">
        <v>79</v>
      </c>
      <c r="C68" s="2" t="e">
        <v>#NAME?</v>
      </c>
      <c r="D68" s="2">
        <v>116</v>
      </c>
      <c r="E68" s="2">
        <v>26</v>
      </c>
      <c r="F68" s="2">
        <v>90</v>
      </c>
      <c r="G68" s="2">
        <v>0.22413793103448301</v>
      </c>
    </row>
    <row r="69" spans="1:7" x14ac:dyDescent="0.25">
      <c r="A69" s="2">
        <v>68</v>
      </c>
      <c r="B69" s="2" t="s">
        <v>80</v>
      </c>
      <c r="C69" s="2" t="s">
        <v>7</v>
      </c>
      <c r="D69" s="2">
        <v>311</v>
      </c>
      <c r="E69" s="2">
        <v>140</v>
      </c>
      <c r="F69" s="2">
        <v>171</v>
      </c>
      <c r="G69" s="2">
        <v>0.45016077170418001</v>
      </c>
    </row>
    <row r="70" spans="1:7" x14ac:dyDescent="0.25">
      <c r="A70" s="2">
        <v>69</v>
      </c>
      <c r="B70" s="2" t="s">
        <v>81</v>
      </c>
      <c r="C70" s="2" t="e">
        <v>#NAME?</v>
      </c>
      <c r="D70" s="2">
        <v>211</v>
      </c>
      <c r="E70" s="2">
        <v>71</v>
      </c>
      <c r="F70" s="2">
        <v>140</v>
      </c>
      <c r="G70" s="2">
        <v>0.33649289099526097</v>
      </c>
    </row>
    <row r="71" spans="1:7" x14ac:dyDescent="0.25">
      <c r="A71" s="2">
        <v>70</v>
      </c>
      <c r="B71" s="2" t="s">
        <v>82</v>
      </c>
      <c r="C71" s="2" t="e">
        <v>#NAME?</v>
      </c>
      <c r="D71" s="2">
        <v>244</v>
      </c>
      <c r="E71" s="2">
        <v>92</v>
      </c>
      <c r="F71" s="2">
        <v>152</v>
      </c>
      <c r="G71" s="2">
        <v>0.37704918032786899</v>
      </c>
    </row>
    <row r="72" spans="1:7" x14ac:dyDescent="0.25">
      <c r="A72" s="2">
        <v>71</v>
      </c>
      <c r="B72" s="2" t="s">
        <v>83</v>
      </c>
      <c r="C72" s="2" t="e">
        <v>#NAME?</v>
      </c>
      <c r="D72" s="2">
        <v>191</v>
      </c>
      <c r="E72" s="2">
        <v>46</v>
      </c>
      <c r="F72" s="2">
        <v>145</v>
      </c>
      <c r="G72" s="2">
        <v>0.24083769633507901</v>
      </c>
    </row>
    <row r="73" spans="1:7" x14ac:dyDescent="0.25">
      <c r="A73" s="2">
        <v>72</v>
      </c>
      <c r="B73" s="2" t="s">
        <v>84</v>
      </c>
      <c r="C73" s="2" t="s">
        <v>7</v>
      </c>
      <c r="D73" s="2">
        <v>422</v>
      </c>
      <c r="E73" s="2">
        <v>113</v>
      </c>
      <c r="F73" s="2">
        <v>309</v>
      </c>
      <c r="G73" s="2">
        <v>0.267772511848341</v>
      </c>
    </row>
    <row r="74" spans="1:7" x14ac:dyDescent="0.25">
      <c r="A74" s="2">
        <v>73</v>
      </c>
      <c r="B74" s="2" t="s">
        <v>85</v>
      </c>
      <c r="C74" s="2" t="s">
        <v>7</v>
      </c>
      <c r="D74" s="2">
        <v>327</v>
      </c>
      <c r="E74" s="2">
        <v>136</v>
      </c>
      <c r="F74" s="2">
        <v>191</v>
      </c>
      <c r="G74" s="2">
        <v>0.41590214067278303</v>
      </c>
    </row>
    <row r="75" spans="1:7" x14ac:dyDescent="0.25">
      <c r="A75" s="2">
        <v>74</v>
      </c>
      <c r="B75" s="2" t="s">
        <v>86</v>
      </c>
      <c r="C75" s="2" t="s">
        <v>7</v>
      </c>
      <c r="D75" s="2">
        <v>304</v>
      </c>
      <c r="E75" s="2">
        <v>110</v>
      </c>
      <c r="F75" s="2">
        <v>194</v>
      </c>
      <c r="G75" s="2">
        <v>0.36184210526315802</v>
      </c>
    </row>
    <row r="76" spans="1:7" x14ac:dyDescent="0.25">
      <c r="A76" s="2">
        <v>75</v>
      </c>
      <c r="B76" s="2" t="s">
        <v>87</v>
      </c>
      <c r="C76" s="2" t="s">
        <v>88</v>
      </c>
      <c r="D76" s="2">
        <v>330</v>
      </c>
      <c r="E76" s="2">
        <v>247</v>
      </c>
      <c r="F76" s="2">
        <v>83</v>
      </c>
      <c r="G76" s="2">
        <v>0.74848484848484897</v>
      </c>
    </row>
    <row r="77" spans="1:7" x14ac:dyDescent="0.25">
      <c r="A77" s="2">
        <v>76</v>
      </c>
      <c r="B77" s="2" t="s">
        <v>89</v>
      </c>
      <c r="C77" s="2" t="e">
        <v>#NAME?</v>
      </c>
      <c r="D77" s="2">
        <v>198</v>
      </c>
      <c r="E77" s="2">
        <v>90</v>
      </c>
      <c r="F77" s="2">
        <v>108</v>
      </c>
      <c r="G77" s="2">
        <v>0.45454545454545497</v>
      </c>
    </row>
    <row r="78" spans="1:7" x14ac:dyDescent="0.25">
      <c r="A78" s="2">
        <v>77</v>
      </c>
      <c r="B78" s="2" t="s">
        <v>90</v>
      </c>
      <c r="C78" s="2" t="e">
        <v>#NAME?</v>
      </c>
      <c r="D78" s="2">
        <v>243</v>
      </c>
      <c r="E78" s="2">
        <v>73</v>
      </c>
      <c r="F78" s="2">
        <v>170</v>
      </c>
      <c r="G78" s="2">
        <v>0.30041152263374499</v>
      </c>
    </row>
    <row r="79" spans="1:7" x14ac:dyDescent="0.25">
      <c r="A79" s="2">
        <v>78</v>
      </c>
      <c r="B79" s="2" t="s">
        <v>91</v>
      </c>
      <c r="C79" s="2" t="e">
        <v>#NAME?</v>
      </c>
      <c r="D79" s="2">
        <v>161</v>
      </c>
      <c r="E79" s="2">
        <v>72</v>
      </c>
      <c r="F79" s="2">
        <v>89</v>
      </c>
      <c r="G79" s="2">
        <v>0.447204968944099</v>
      </c>
    </row>
    <row r="80" spans="1:7" x14ac:dyDescent="0.25">
      <c r="A80" s="2">
        <v>79</v>
      </c>
      <c r="B80" s="2" t="s">
        <v>92</v>
      </c>
      <c r="C80" s="2" t="e">
        <v>#NAME?</v>
      </c>
      <c r="D80" s="2">
        <v>211</v>
      </c>
      <c r="E80" s="2">
        <v>91</v>
      </c>
      <c r="F80" s="2">
        <v>120</v>
      </c>
      <c r="G80" s="2">
        <v>0.43127962085308102</v>
      </c>
    </row>
    <row r="81" spans="1:7" x14ac:dyDescent="0.25">
      <c r="A81" s="2">
        <v>80</v>
      </c>
      <c r="B81" s="2" t="s">
        <v>93</v>
      </c>
      <c r="C81" s="2" t="s">
        <v>40</v>
      </c>
      <c r="D81" s="2">
        <v>294</v>
      </c>
      <c r="E81" s="2">
        <v>123</v>
      </c>
      <c r="F81" s="2">
        <v>171</v>
      </c>
      <c r="G81" s="2">
        <v>0.41836734693877597</v>
      </c>
    </row>
    <row r="82" spans="1:7" x14ac:dyDescent="0.25">
      <c r="A82" s="2">
        <v>81</v>
      </c>
      <c r="B82" s="2" t="s">
        <v>94</v>
      </c>
      <c r="C82" s="2" t="s">
        <v>7</v>
      </c>
      <c r="D82" s="2">
        <v>382</v>
      </c>
      <c r="E82" s="2">
        <v>107</v>
      </c>
      <c r="F82" s="2">
        <v>275</v>
      </c>
      <c r="G82" s="2">
        <v>0.28010471204188497</v>
      </c>
    </row>
    <row r="83" spans="1:7" x14ac:dyDescent="0.25">
      <c r="A83" s="2">
        <v>82</v>
      </c>
      <c r="B83" s="2" t="s">
        <v>95</v>
      </c>
      <c r="C83" s="2" t="s">
        <v>59</v>
      </c>
      <c r="D83" s="2">
        <v>438</v>
      </c>
      <c r="E83" s="2">
        <v>160</v>
      </c>
      <c r="F83" s="2">
        <v>278</v>
      </c>
      <c r="G83" s="2">
        <v>0.36529680365296802</v>
      </c>
    </row>
    <row r="84" spans="1:7" x14ac:dyDescent="0.25">
      <c r="A84" s="2">
        <v>83</v>
      </c>
      <c r="B84" s="2" t="s">
        <v>96</v>
      </c>
      <c r="C84" s="2" t="s">
        <v>7</v>
      </c>
      <c r="D84" s="2">
        <v>377</v>
      </c>
      <c r="E84" s="2">
        <v>216</v>
      </c>
      <c r="F84" s="2">
        <v>161</v>
      </c>
      <c r="G84" s="2">
        <v>0.57294429708222805</v>
      </c>
    </row>
    <row r="85" spans="1:7" x14ac:dyDescent="0.25">
      <c r="A85" s="2">
        <v>84</v>
      </c>
      <c r="B85" s="2" t="s">
        <v>97</v>
      </c>
      <c r="C85" s="2" t="s">
        <v>21</v>
      </c>
      <c r="D85" s="2">
        <v>368</v>
      </c>
      <c r="E85" s="2">
        <v>140</v>
      </c>
      <c r="F85" s="2">
        <v>228</v>
      </c>
      <c r="G85" s="2">
        <v>0.38043478260869601</v>
      </c>
    </row>
    <row r="86" spans="1:7" x14ac:dyDescent="0.25">
      <c r="A86" s="2">
        <v>85</v>
      </c>
      <c r="B86" s="2" t="s">
        <v>98</v>
      </c>
      <c r="C86" s="2" t="s">
        <v>7</v>
      </c>
      <c r="D86" s="2">
        <v>345</v>
      </c>
      <c r="E86" s="2">
        <v>147</v>
      </c>
      <c r="F86" s="2">
        <v>198</v>
      </c>
      <c r="G86" s="2">
        <v>0.426086956521739</v>
      </c>
    </row>
    <row r="87" spans="1:7" x14ac:dyDescent="0.25">
      <c r="A87" s="2">
        <v>86</v>
      </c>
      <c r="B87" s="2" t="s">
        <v>99</v>
      </c>
      <c r="C87" s="2" t="s">
        <v>100</v>
      </c>
      <c r="D87" s="2">
        <v>290</v>
      </c>
      <c r="E87" s="2">
        <v>110</v>
      </c>
      <c r="F87" s="2">
        <v>180</v>
      </c>
      <c r="G87" s="2">
        <v>0.37931034482758602</v>
      </c>
    </row>
    <row r="88" spans="1:7" x14ac:dyDescent="0.25">
      <c r="A88" s="2">
        <v>87</v>
      </c>
      <c r="B88" s="2" t="s">
        <v>101</v>
      </c>
      <c r="C88" s="2" t="s">
        <v>7</v>
      </c>
      <c r="D88" s="2">
        <v>390</v>
      </c>
      <c r="E88" s="2">
        <v>132</v>
      </c>
      <c r="F88" s="2">
        <v>258</v>
      </c>
      <c r="G88" s="2">
        <v>0.33846153846153798</v>
      </c>
    </row>
    <row r="89" spans="1:7" x14ac:dyDescent="0.25">
      <c r="A89" s="2">
        <v>88</v>
      </c>
      <c r="B89" s="2" t="s">
        <v>102</v>
      </c>
      <c r="C89" s="2" t="s">
        <v>21</v>
      </c>
      <c r="D89" s="2">
        <v>270</v>
      </c>
      <c r="E89" s="2">
        <v>108</v>
      </c>
      <c r="F89" s="2">
        <v>162</v>
      </c>
      <c r="G89" s="2">
        <v>0.4</v>
      </c>
    </row>
    <row r="90" spans="1:7" x14ac:dyDescent="0.25">
      <c r="A90" s="2">
        <v>89</v>
      </c>
      <c r="B90" s="2" t="s">
        <v>35</v>
      </c>
      <c r="C90" s="2" t="e">
        <v>#NAME?</v>
      </c>
      <c r="D90" s="2">
        <v>227</v>
      </c>
      <c r="E90" s="2">
        <v>65</v>
      </c>
      <c r="F90" s="2">
        <v>162</v>
      </c>
      <c r="G90" s="2">
        <v>0.28634361233480199</v>
      </c>
    </row>
    <row r="91" spans="1:7" x14ac:dyDescent="0.25">
      <c r="A91" s="2">
        <v>90</v>
      </c>
      <c r="B91" s="2" t="s">
        <v>103</v>
      </c>
      <c r="C91" s="2" t="e">
        <v>#NAME?</v>
      </c>
      <c r="D91" s="2">
        <v>250</v>
      </c>
      <c r="E91" s="2">
        <v>92</v>
      </c>
      <c r="F91" s="2">
        <v>158</v>
      </c>
      <c r="G91" s="2">
        <v>0.36799999999999999</v>
      </c>
    </row>
    <row r="92" spans="1:7" x14ac:dyDescent="0.25">
      <c r="A92" s="2">
        <v>91</v>
      </c>
      <c r="B92" s="2" t="s">
        <v>104</v>
      </c>
      <c r="C92" s="2" t="e">
        <v>#NAME?</v>
      </c>
      <c r="D92" s="2">
        <v>136</v>
      </c>
      <c r="E92" s="2">
        <v>56</v>
      </c>
      <c r="F92" s="2">
        <v>80</v>
      </c>
      <c r="G92" s="2">
        <v>0.41176470588235298</v>
      </c>
    </row>
    <row r="93" spans="1:7" x14ac:dyDescent="0.25">
      <c r="A93" s="2">
        <v>92</v>
      </c>
      <c r="B93" s="2" t="s">
        <v>105</v>
      </c>
      <c r="C93" s="2" t="e">
        <v>#NAME?</v>
      </c>
      <c r="D93" s="2">
        <v>163</v>
      </c>
      <c r="E93" s="2">
        <v>61</v>
      </c>
      <c r="F93" s="2">
        <v>102</v>
      </c>
      <c r="G93" s="2">
        <v>0.374233128834356</v>
      </c>
    </row>
    <row r="94" spans="1:7" x14ac:dyDescent="0.25">
      <c r="A94" s="2">
        <v>93</v>
      </c>
      <c r="B94" s="2" t="s">
        <v>106</v>
      </c>
      <c r="C94" s="2" t="s">
        <v>88</v>
      </c>
      <c r="D94" s="2">
        <v>420</v>
      </c>
      <c r="E94" s="2">
        <v>208</v>
      </c>
      <c r="F94" s="2">
        <v>212</v>
      </c>
      <c r="G94" s="2">
        <v>0.49523809523809498</v>
      </c>
    </row>
    <row r="95" spans="1:7" x14ac:dyDescent="0.25">
      <c r="A95" s="2">
        <v>94</v>
      </c>
      <c r="B95" s="2" t="s">
        <v>107</v>
      </c>
      <c r="C95" s="2" t="e">
        <v>#NAME?</v>
      </c>
      <c r="D95" s="2">
        <v>207</v>
      </c>
      <c r="E95" s="2">
        <v>63</v>
      </c>
      <c r="F95" s="2">
        <v>144</v>
      </c>
      <c r="G95" s="2">
        <v>0.30434782608695699</v>
      </c>
    </row>
    <row r="96" spans="1:7" x14ac:dyDescent="0.25">
      <c r="A96" s="2">
        <v>95</v>
      </c>
      <c r="B96" s="2" t="s">
        <v>108</v>
      </c>
      <c r="C96" s="2" t="s">
        <v>7</v>
      </c>
      <c r="D96" s="2">
        <v>376</v>
      </c>
      <c r="E96" s="2">
        <v>148</v>
      </c>
      <c r="F96" s="2">
        <v>228</v>
      </c>
      <c r="G96" s="2">
        <v>0.39361702127659598</v>
      </c>
    </row>
    <row r="97" spans="1:7" x14ac:dyDescent="0.25">
      <c r="A97" s="2">
        <v>96</v>
      </c>
      <c r="B97" s="2" t="s">
        <v>109</v>
      </c>
      <c r="C97" s="2" t="s">
        <v>88</v>
      </c>
      <c r="D97" s="2">
        <v>665</v>
      </c>
      <c r="E97" s="2">
        <v>183</v>
      </c>
      <c r="F97" s="2">
        <v>482</v>
      </c>
      <c r="G97" s="2">
        <v>0.27518796992481198</v>
      </c>
    </row>
    <row r="98" spans="1:7" x14ac:dyDescent="0.25">
      <c r="A98" s="2">
        <v>97</v>
      </c>
      <c r="B98" s="2" t="s">
        <v>110</v>
      </c>
      <c r="C98" s="2" t="s">
        <v>21</v>
      </c>
      <c r="D98" s="2">
        <v>516</v>
      </c>
      <c r="E98" s="2">
        <v>199</v>
      </c>
      <c r="F98" s="2">
        <v>317</v>
      </c>
      <c r="G98" s="2">
        <v>0.38565891472868202</v>
      </c>
    </row>
    <row r="99" spans="1:7" x14ac:dyDescent="0.25">
      <c r="A99" s="2">
        <v>98</v>
      </c>
      <c r="B99" s="2" t="s">
        <v>111</v>
      </c>
      <c r="C99" s="2" t="s">
        <v>7</v>
      </c>
      <c r="D99" s="2">
        <v>350</v>
      </c>
      <c r="E99" s="2">
        <v>68</v>
      </c>
      <c r="F99" s="2">
        <v>282</v>
      </c>
      <c r="G99" s="2">
        <v>0.19428571428571401</v>
      </c>
    </row>
    <row r="100" spans="1:7" x14ac:dyDescent="0.25">
      <c r="A100" s="2">
        <v>99</v>
      </c>
      <c r="B100" s="2" t="s">
        <v>112</v>
      </c>
      <c r="C100" s="2" t="s">
        <v>88</v>
      </c>
      <c r="D100" s="2">
        <v>335</v>
      </c>
      <c r="E100" s="2">
        <v>164</v>
      </c>
      <c r="F100" s="2">
        <v>171</v>
      </c>
      <c r="G100" s="2">
        <v>0.48955223880596999</v>
      </c>
    </row>
    <row r="101" spans="1:7" x14ac:dyDescent="0.25">
      <c r="A101" s="2">
        <v>100</v>
      </c>
      <c r="B101" s="2" t="s">
        <v>113</v>
      </c>
      <c r="C101" s="2" t="s">
        <v>7</v>
      </c>
      <c r="D101" s="2">
        <v>329</v>
      </c>
      <c r="E101" s="2">
        <v>142</v>
      </c>
      <c r="F101" s="2">
        <v>187</v>
      </c>
      <c r="G101" s="2">
        <v>0.43161094224924001</v>
      </c>
    </row>
    <row r="102" spans="1:7" x14ac:dyDescent="0.25">
      <c r="A102" s="2">
        <v>101</v>
      </c>
      <c r="B102" s="2" t="s">
        <v>114</v>
      </c>
      <c r="C102" s="2" t="s">
        <v>7</v>
      </c>
      <c r="D102" s="2">
        <v>272</v>
      </c>
      <c r="E102" s="2">
        <v>112</v>
      </c>
      <c r="F102" s="2">
        <v>160</v>
      </c>
      <c r="G102" s="2">
        <v>0.41176470588235298</v>
      </c>
    </row>
    <row r="103" spans="1:7" x14ac:dyDescent="0.25">
      <c r="A103" s="2">
        <v>102</v>
      </c>
      <c r="B103" s="2" t="s">
        <v>115</v>
      </c>
      <c r="C103" s="2" t="s">
        <v>116</v>
      </c>
      <c r="D103" s="2">
        <v>317</v>
      </c>
      <c r="E103" s="2">
        <v>145</v>
      </c>
      <c r="F103" s="2">
        <v>172</v>
      </c>
      <c r="G103" s="2">
        <v>0.45741324921135601</v>
      </c>
    </row>
    <row r="104" spans="1:7" x14ac:dyDescent="0.25">
      <c r="A104" s="2">
        <v>103</v>
      </c>
      <c r="B104" s="2" t="s">
        <v>117</v>
      </c>
      <c r="C104" s="2" t="e">
        <v>#NAME?</v>
      </c>
      <c r="D104" s="2">
        <v>249</v>
      </c>
      <c r="E104" s="2">
        <v>95</v>
      </c>
      <c r="F104" s="2">
        <v>154</v>
      </c>
      <c r="G104" s="2">
        <v>0.38152610441767099</v>
      </c>
    </row>
    <row r="105" spans="1:7" x14ac:dyDescent="0.25">
      <c r="A105" s="2">
        <v>104</v>
      </c>
      <c r="B105" s="2" t="s">
        <v>118</v>
      </c>
      <c r="C105" s="2" t="s">
        <v>7</v>
      </c>
      <c r="D105" s="2">
        <v>382</v>
      </c>
      <c r="E105" s="2">
        <v>128</v>
      </c>
      <c r="F105" s="2">
        <v>254</v>
      </c>
      <c r="G105" s="2">
        <v>0.33507853403141402</v>
      </c>
    </row>
    <row r="106" spans="1:7" x14ac:dyDescent="0.25">
      <c r="A106" s="2">
        <v>105</v>
      </c>
      <c r="B106" s="2" t="s">
        <v>119</v>
      </c>
      <c r="C106" s="2" t="s">
        <v>7</v>
      </c>
      <c r="D106" s="2">
        <v>315</v>
      </c>
      <c r="E106" s="2">
        <v>45</v>
      </c>
      <c r="F106" s="2">
        <v>270</v>
      </c>
      <c r="G106" s="2">
        <v>0.14285714285714299</v>
      </c>
    </row>
    <row r="107" spans="1:7" x14ac:dyDescent="0.25">
      <c r="A107" s="2">
        <v>106</v>
      </c>
      <c r="B107" s="2" t="s">
        <v>120</v>
      </c>
      <c r="C107" s="2" t="s">
        <v>21</v>
      </c>
      <c r="D107" s="2">
        <v>516</v>
      </c>
      <c r="E107" s="2">
        <v>198</v>
      </c>
      <c r="F107" s="2">
        <v>318</v>
      </c>
      <c r="G107" s="2">
        <v>0.38372093023255799</v>
      </c>
    </row>
    <row r="108" spans="1:7" x14ac:dyDescent="0.25">
      <c r="A108" s="2">
        <v>107</v>
      </c>
      <c r="B108" s="2" t="s">
        <v>121</v>
      </c>
      <c r="C108" s="2" t="e">
        <v>#NAME?</v>
      </c>
      <c r="D108" s="2">
        <v>198</v>
      </c>
      <c r="E108" s="2">
        <v>64</v>
      </c>
      <c r="F108" s="2">
        <v>134</v>
      </c>
      <c r="G108" s="2">
        <v>0.32323232323232298</v>
      </c>
    </row>
    <row r="109" spans="1:7" x14ac:dyDescent="0.25">
      <c r="A109" s="2">
        <v>108</v>
      </c>
      <c r="B109" s="2" t="s">
        <v>122</v>
      </c>
      <c r="C109" s="2" t="s">
        <v>7</v>
      </c>
      <c r="D109" s="2">
        <v>691</v>
      </c>
      <c r="E109" s="2">
        <v>172</v>
      </c>
      <c r="F109" s="2">
        <v>519</v>
      </c>
      <c r="G109" s="2">
        <v>0.24891461649782901</v>
      </c>
    </row>
    <row r="110" spans="1:7" x14ac:dyDescent="0.25">
      <c r="A110" s="2">
        <v>109</v>
      </c>
      <c r="B110" s="2" t="s">
        <v>123</v>
      </c>
      <c r="C110" s="2" t="s">
        <v>7</v>
      </c>
      <c r="D110" s="2">
        <v>765</v>
      </c>
      <c r="E110" s="2">
        <v>194</v>
      </c>
      <c r="F110" s="2">
        <v>571</v>
      </c>
      <c r="G110" s="2">
        <v>0.25359477124183</v>
      </c>
    </row>
    <row r="111" spans="1:7" x14ac:dyDescent="0.25">
      <c r="A111" s="2">
        <v>110</v>
      </c>
      <c r="B111" s="2" t="s">
        <v>124</v>
      </c>
      <c r="C111" s="2" t="e">
        <v>#NAME?</v>
      </c>
      <c r="D111" s="2">
        <v>94</v>
      </c>
      <c r="E111" s="2">
        <v>1</v>
      </c>
      <c r="F111" s="2">
        <v>93</v>
      </c>
      <c r="G111" s="2">
        <v>1.0638297872340399E-2</v>
      </c>
    </row>
    <row r="112" spans="1:7" x14ac:dyDescent="0.25">
      <c r="A112" s="2">
        <v>111</v>
      </c>
      <c r="B112" s="2" t="s">
        <v>125</v>
      </c>
      <c r="C112" s="2" t="e">
        <v>#NAME?</v>
      </c>
      <c r="D112" s="2">
        <v>120</v>
      </c>
      <c r="E112" s="2">
        <v>2</v>
      </c>
      <c r="F112" s="2">
        <v>118</v>
      </c>
      <c r="G112" s="2">
        <v>1.6666666666666701E-2</v>
      </c>
    </row>
    <row r="113" spans="1:7" x14ac:dyDescent="0.25">
      <c r="A113" s="2">
        <v>112</v>
      </c>
      <c r="B113" s="2" t="s">
        <v>126</v>
      </c>
      <c r="C113" s="2" t="s">
        <v>7</v>
      </c>
      <c r="D113" s="2">
        <v>391</v>
      </c>
      <c r="E113" s="2">
        <v>166</v>
      </c>
      <c r="F113" s="2">
        <v>225</v>
      </c>
      <c r="G113" s="2">
        <v>0.42455242966751899</v>
      </c>
    </row>
    <row r="114" spans="1:7" x14ac:dyDescent="0.25">
      <c r="A114" s="2">
        <v>113</v>
      </c>
      <c r="B114" s="2" t="s">
        <v>127</v>
      </c>
      <c r="C114" s="2" t="e">
        <v>#NAME?</v>
      </c>
      <c r="D114" s="2">
        <v>164</v>
      </c>
      <c r="E114" s="2">
        <v>61</v>
      </c>
      <c r="F114" s="2">
        <v>103</v>
      </c>
      <c r="G114" s="2">
        <v>0.37195121951219501</v>
      </c>
    </row>
    <row r="115" spans="1:7" x14ac:dyDescent="0.25">
      <c r="A115" s="2">
        <v>114</v>
      </c>
      <c r="B115" s="2" t="s">
        <v>128</v>
      </c>
      <c r="C115" s="2" t="s">
        <v>7</v>
      </c>
      <c r="D115" s="2">
        <v>363</v>
      </c>
      <c r="E115" s="2">
        <v>115</v>
      </c>
      <c r="F115" s="2">
        <v>248</v>
      </c>
      <c r="G115" s="2">
        <v>0.31680440771349899</v>
      </c>
    </row>
    <row r="116" spans="1:7" x14ac:dyDescent="0.25">
      <c r="A116" s="2">
        <v>115</v>
      </c>
      <c r="B116" s="2" t="s">
        <v>129</v>
      </c>
      <c r="C116" s="2" t="e">
        <v>#NAME?</v>
      </c>
      <c r="D116" s="2">
        <v>165</v>
      </c>
      <c r="E116" s="2">
        <v>5</v>
      </c>
      <c r="F116" s="2">
        <v>160</v>
      </c>
      <c r="G116" s="2">
        <v>3.03030303030303E-2</v>
      </c>
    </row>
    <row r="117" spans="1:7" x14ac:dyDescent="0.25">
      <c r="A117" s="2">
        <v>116</v>
      </c>
      <c r="B117" s="2" t="s">
        <v>130</v>
      </c>
      <c r="C117" s="2" t="s">
        <v>7</v>
      </c>
      <c r="D117" s="2">
        <v>415</v>
      </c>
      <c r="E117" s="2">
        <v>184</v>
      </c>
      <c r="F117" s="2">
        <v>231</v>
      </c>
      <c r="G117" s="2">
        <v>0.44337349397590398</v>
      </c>
    </row>
    <row r="118" spans="1:7" x14ac:dyDescent="0.25">
      <c r="A118" s="2">
        <v>117</v>
      </c>
      <c r="B118" s="2" t="s">
        <v>131</v>
      </c>
      <c r="C118" s="2" t="e">
        <v>#NAME?</v>
      </c>
      <c r="D118" s="2">
        <v>205</v>
      </c>
      <c r="E118" s="2">
        <v>79</v>
      </c>
      <c r="F118" s="2">
        <v>126</v>
      </c>
      <c r="G118" s="2">
        <v>0.38536585365853698</v>
      </c>
    </row>
    <row r="119" spans="1:7" x14ac:dyDescent="0.25">
      <c r="A119" s="2">
        <v>118</v>
      </c>
      <c r="B119" s="2" t="s">
        <v>132</v>
      </c>
      <c r="C119" s="2" t="e">
        <v>#NAME?</v>
      </c>
      <c r="D119" s="2">
        <v>177</v>
      </c>
      <c r="E119" s="2">
        <v>57</v>
      </c>
      <c r="F119" s="2">
        <v>120</v>
      </c>
      <c r="G119" s="2">
        <v>0.322033898305085</v>
      </c>
    </row>
    <row r="120" spans="1:7" x14ac:dyDescent="0.25">
      <c r="A120" s="2">
        <v>119</v>
      </c>
      <c r="B120" s="2" t="s">
        <v>133</v>
      </c>
      <c r="C120" s="2" t="s">
        <v>21</v>
      </c>
      <c r="D120" s="2">
        <v>271</v>
      </c>
      <c r="E120" s="2">
        <v>105</v>
      </c>
      <c r="F120" s="2">
        <v>166</v>
      </c>
      <c r="G120" s="2">
        <v>0.38745387453874502</v>
      </c>
    </row>
    <row r="121" spans="1:7" x14ac:dyDescent="0.25">
      <c r="A121" s="2">
        <v>120</v>
      </c>
      <c r="B121" s="2" t="s">
        <v>134</v>
      </c>
      <c r="C121" s="2" t="s">
        <v>7</v>
      </c>
      <c r="D121" s="2">
        <v>337</v>
      </c>
      <c r="E121" s="2">
        <v>99</v>
      </c>
      <c r="F121" s="2">
        <v>238</v>
      </c>
      <c r="G121" s="2">
        <v>0.29376854599406499</v>
      </c>
    </row>
    <row r="122" spans="1:7" x14ac:dyDescent="0.25">
      <c r="A122" s="2">
        <v>121</v>
      </c>
      <c r="B122" s="2" t="s">
        <v>135</v>
      </c>
      <c r="C122" s="2" t="s">
        <v>21</v>
      </c>
      <c r="D122" s="2">
        <v>516</v>
      </c>
      <c r="E122" s="2">
        <v>196</v>
      </c>
      <c r="F122" s="2">
        <v>320</v>
      </c>
      <c r="G122" s="2">
        <v>0.37984496124030998</v>
      </c>
    </row>
    <row r="123" spans="1:7" x14ac:dyDescent="0.25">
      <c r="A123" s="2">
        <v>122</v>
      </c>
      <c r="B123" s="2" t="s">
        <v>136</v>
      </c>
      <c r="C123" s="2" t="s">
        <v>7</v>
      </c>
      <c r="D123" s="2">
        <v>487</v>
      </c>
      <c r="E123" s="2">
        <v>137</v>
      </c>
      <c r="F123" s="2">
        <v>350</v>
      </c>
      <c r="G123" s="2">
        <v>0.28131416837782303</v>
      </c>
    </row>
    <row r="124" spans="1:7" x14ac:dyDescent="0.25">
      <c r="A124" s="2">
        <v>123</v>
      </c>
      <c r="B124" s="2" t="s">
        <v>137</v>
      </c>
      <c r="C124" s="2" t="s">
        <v>7</v>
      </c>
      <c r="D124" s="2">
        <v>308</v>
      </c>
      <c r="E124" s="2">
        <v>133</v>
      </c>
      <c r="F124" s="2">
        <v>175</v>
      </c>
      <c r="G124" s="2">
        <v>0.43181818181818199</v>
      </c>
    </row>
    <row r="125" spans="1:7" x14ac:dyDescent="0.25">
      <c r="A125" s="2">
        <v>124</v>
      </c>
      <c r="B125" s="2" t="s">
        <v>138</v>
      </c>
      <c r="C125" s="2" t="e">
        <v>#NAME?</v>
      </c>
      <c r="D125" s="2">
        <v>94</v>
      </c>
      <c r="E125" s="2">
        <v>33</v>
      </c>
      <c r="F125" s="2">
        <v>61</v>
      </c>
      <c r="G125" s="2">
        <v>0.35106382978723399</v>
      </c>
    </row>
    <row r="126" spans="1:7" x14ac:dyDescent="0.25">
      <c r="A126" s="2">
        <v>125</v>
      </c>
      <c r="B126" s="2" t="s">
        <v>139</v>
      </c>
      <c r="C126" s="2" t="e">
        <v>#NAME?</v>
      </c>
      <c r="D126" s="2">
        <v>228</v>
      </c>
      <c r="E126" s="2">
        <v>65</v>
      </c>
      <c r="F126" s="2">
        <v>163</v>
      </c>
      <c r="G126" s="2">
        <v>0.285087719298246</v>
      </c>
    </row>
    <row r="127" spans="1:7" x14ac:dyDescent="0.25">
      <c r="A127" s="2">
        <v>126</v>
      </c>
      <c r="B127" s="2" t="s">
        <v>140</v>
      </c>
      <c r="C127" s="2" t="e">
        <v>#NAME?</v>
      </c>
      <c r="D127" s="2">
        <v>103</v>
      </c>
      <c r="E127" s="2">
        <v>34</v>
      </c>
      <c r="F127" s="2">
        <v>69</v>
      </c>
      <c r="G127" s="2">
        <v>0.33009708737864102</v>
      </c>
    </row>
    <row r="128" spans="1:7" x14ac:dyDescent="0.25">
      <c r="A128" s="2">
        <v>127</v>
      </c>
      <c r="B128" s="2" t="s">
        <v>141</v>
      </c>
      <c r="C128" s="2" t="e">
        <v>#NAME?</v>
      </c>
      <c r="D128" s="2">
        <v>211</v>
      </c>
      <c r="E128" s="2">
        <v>48</v>
      </c>
      <c r="F128" s="2">
        <v>163</v>
      </c>
      <c r="G128" s="2">
        <v>0.22748815165876801</v>
      </c>
    </row>
    <row r="129" spans="1:7" x14ac:dyDescent="0.25">
      <c r="A129" s="2">
        <v>128</v>
      </c>
      <c r="B129" s="2" t="s">
        <v>142</v>
      </c>
      <c r="C129" s="2" t="s">
        <v>7</v>
      </c>
      <c r="D129" s="2">
        <v>691</v>
      </c>
      <c r="E129" s="2">
        <v>145</v>
      </c>
      <c r="F129" s="2">
        <v>546</v>
      </c>
      <c r="G129" s="2">
        <v>0.209840810419682</v>
      </c>
    </row>
    <row r="130" spans="1:7" x14ac:dyDescent="0.25">
      <c r="A130" s="2">
        <v>129</v>
      </c>
      <c r="B130" s="2" t="s">
        <v>143</v>
      </c>
      <c r="C130" s="2" t="e">
        <v>#NAME?</v>
      </c>
      <c r="D130" s="2">
        <v>103</v>
      </c>
      <c r="E130" s="2">
        <v>34</v>
      </c>
      <c r="F130" s="2">
        <v>69</v>
      </c>
      <c r="G130" s="2">
        <v>0.33009708737864102</v>
      </c>
    </row>
    <row r="131" spans="1:7" x14ac:dyDescent="0.25">
      <c r="A131" s="2">
        <v>130</v>
      </c>
      <c r="B131" s="2" t="s">
        <v>144</v>
      </c>
      <c r="C131" s="2" t="s">
        <v>7</v>
      </c>
      <c r="D131" s="2">
        <v>400</v>
      </c>
      <c r="E131" s="2">
        <v>163</v>
      </c>
      <c r="F131" s="2">
        <v>237</v>
      </c>
      <c r="G131" s="2">
        <v>0.40749999999999997</v>
      </c>
    </row>
    <row r="132" spans="1:7" x14ac:dyDescent="0.25">
      <c r="A132" s="2">
        <v>131</v>
      </c>
      <c r="B132" s="2" t="s">
        <v>145</v>
      </c>
      <c r="C132" s="2" t="s">
        <v>7</v>
      </c>
      <c r="D132" s="2">
        <v>359</v>
      </c>
      <c r="E132" s="2">
        <v>149</v>
      </c>
      <c r="F132" s="2">
        <v>210</v>
      </c>
      <c r="G132" s="2">
        <v>0.41504178272980502</v>
      </c>
    </row>
    <row r="133" spans="1:7" x14ac:dyDescent="0.25">
      <c r="A133" s="2">
        <v>132</v>
      </c>
      <c r="B133" s="2" t="s">
        <v>146</v>
      </c>
      <c r="C133" s="2" t="s">
        <v>7</v>
      </c>
      <c r="D133" s="2">
        <v>310</v>
      </c>
      <c r="E133" s="2">
        <v>132</v>
      </c>
      <c r="F133" s="2">
        <v>178</v>
      </c>
      <c r="G133" s="2">
        <v>0.42580645161290298</v>
      </c>
    </row>
    <row r="134" spans="1:7" x14ac:dyDescent="0.25">
      <c r="A134" s="2">
        <v>133</v>
      </c>
      <c r="B134" s="2" t="s">
        <v>89</v>
      </c>
      <c r="C134" s="2" t="e">
        <v>#NAME?</v>
      </c>
      <c r="D134" s="2">
        <v>198</v>
      </c>
      <c r="E134" s="2">
        <v>90</v>
      </c>
      <c r="F134" s="2">
        <v>108</v>
      </c>
      <c r="G134" s="2">
        <v>0.45454545454545497</v>
      </c>
    </row>
    <row r="135" spans="1:7" x14ac:dyDescent="0.25">
      <c r="A135" s="2">
        <v>134</v>
      </c>
      <c r="B135" s="2" t="s">
        <v>147</v>
      </c>
      <c r="C135" s="2" t="e">
        <v>#NAME?</v>
      </c>
      <c r="D135" s="2">
        <v>165</v>
      </c>
      <c r="E135" s="2">
        <v>79</v>
      </c>
      <c r="F135" s="2">
        <v>86</v>
      </c>
      <c r="G135" s="2">
        <v>0.47878787878787898</v>
      </c>
    </row>
    <row r="136" spans="1:7" x14ac:dyDescent="0.25">
      <c r="A136" s="2">
        <v>135</v>
      </c>
      <c r="B136" s="2" t="s">
        <v>148</v>
      </c>
      <c r="C136" s="2" t="e">
        <v>#NAME?</v>
      </c>
      <c r="D136" s="2">
        <v>249</v>
      </c>
      <c r="E136" s="2">
        <v>92</v>
      </c>
      <c r="F136" s="2">
        <v>157</v>
      </c>
      <c r="G136" s="2">
        <v>0.369477911646586</v>
      </c>
    </row>
    <row r="137" spans="1:7" x14ac:dyDescent="0.25">
      <c r="A137" s="2">
        <v>136</v>
      </c>
      <c r="B137" s="2" t="s">
        <v>149</v>
      </c>
      <c r="C137" s="2" t="s">
        <v>7</v>
      </c>
      <c r="D137" s="2">
        <v>296</v>
      </c>
      <c r="E137" s="2">
        <v>131</v>
      </c>
      <c r="F137" s="2">
        <v>165</v>
      </c>
      <c r="G137" s="2">
        <v>0.44256756756756799</v>
      </c>
    </row>
    <row r="138" spans="1:7" x14ac:dyDescent="0.25">
      <c r="A138" s="2">
        <v>137</v>
      </c>
      <c r="B138" s="2" t="s">
        <v>150</v>
      </c>
      <c r="C138" s="2" t="s">
        <v>7</v>
      </c>
      <c r="D138" s="2">
        <v>385</v>
      </c>
      <c r="E138" s="2">
        <v>157</v>
      </c>
      <c r="F138" s="2">
        <v>228</v>
      </c>
      <c r="G138" s="2">
        <v>0.40779220779220798</v>
      </c>
    </row>
    <row r="139" spans="1:7" x14ac:dyDescent="0.25">
      <c r="A139" s="2">
        <v>138</v>
      </c>
      <c r="B139" s="2" t="s">
        <v>151</v>
      </c>
      <c r="C139" s="2" t="s">
        <v>7</v>
      </c>
      <c r="D139" s="2">
        <v>274</v>
      </c>
      <c r="E139" s="2">
        <v>91</v>
      </c>
      <c r="F139" s="2">
        <v>183</v>
      </c>
      <c r="G139" s="2">
        <v>0.33211678832116798</v>
      </c>
    </row>
    <row r="140" spans="1:7" x14ac:dyDescent="0.25">
      <c r="A140" s="2">
        <v>139</v>
      </c>
      <c r="B140" s="2" t="s">
        <v>152</v>
      </c>
      <c r="C140" s="2" t="s">
        <v>7</v>
      </c>
      <c r="D140" s="2">
        <v>302</v>
      </c>
      <c r="E140" s="2">
        <v>125</v>
      </c>
      <c r="F140" s="2">
        <v>177</v>
      </c>
      <c r="G140" s="2">
        <v>0.41390728476821198</v>
      </c>
    </row>
    <row r="141" spans="1:7" x14ac:dyDescent="0.25">
      <c r="A141" s="2">
        <v>140</v>
      </c>
      <c r="B141" s="2" t="s">
        <v>153</v>
      </c>
      <c r="C141" s="2" t="e">
        <v>#NAME?</v>
      </c>
      <c r="D141" s="2">
        <v>220</v>
      </c>
      <c r="E141" s="2">
        <v>94</v>
      </c>
      <c r="F141" s="2">
        <v>126</v>
      </c>
      <c r="G141" s="2">
        <v>0.42727272727272703</v>
      </c>
    </row>
    <row r="142" spans="1:7" x14ac:dyDescent="0.25">
      <c r="A142" s="2">
        <v>141</v>
      </c>
      <c r="B142" s="2" t="s">
        <v>154</v>
      </c>
      <c r="C142" s="2" t="s">
        <v>7</v>
      </c>
      <c r="D142" s="2">
        <v>500</v>
      </c>
      <c r="E142" s="2">
        <v>222</v>
      </c>
      <c r="F142" s="2">
        <v>278</v>
      </c>
      <c r="G142" s="2">
        <v>0.44400000000000001</v>
      </c>
    </row>
    <row r="143" spans="1:7" x14ac:dyDescent="0.25">
      <c r="A143" s="2">
        <v>142</v>
      </c>
      <c r="B143" s="2" t="s">
        <v>155</v>
      </c>
      <c r="C143" s="2" t="s">
        <v>156</v>
      </c>
      <c r="D143" s="2">
        <v>468</v>
      </c>
      <c r="E143" s="2">
        <v>227</v>
      </c>
      <c r="F143" s="2">
        <v>241</v>
      </c>
      <c r="G143" s="2">
        <v>0.48504273504273498</v>
      </c>
    </row>
    <row r="144" spans="1:7" x14ac:dyDescent="0.25">
      <c r="A144" s="2">
        <v>143</v>
      </c>
      <c r="B144" s="2" t="s">
        <v>157</v>
      </c>
      <c r="C144" s="2" t="s">
        <v>7</v>
      </c>
      <c r="D144" s="2">
        <v>466</v>
      </c>
      <c r="E144" s="2">
        <v>254</v>
      </c>
      <c r="F144" s="2">
        <v>212</v>
      </c>
      <c r="G144" s="2">
        <v>0.54506437768240301</v>
      </c>
    </row>
    <row r="145" spans="1:7" x14ac:dyDescent="0.25">
      <c r="A145" s="2">
        <v>144</v>
      </c>
      <c r="B145" s="2" t="s">
        <v>158</v>
      </c>
      <c r="C145" s="2" t="e">
        <v>#NAME?</v>
      </c>
      <c r="D145" s="2">
        <v>212</v>
      </c>
      <c r="E145" s="2">
        <v>102</v>
      </c>
      <c r="F145" s="2">
        <v>110</v>
      </c>
      <c r="G145" s="2">
        <v>0.48113207547169801</v>
      </c>
    </row>
    <row r="146" spans="1:7" x14ac:dyDescent="0.25">
      <c r="A146" s="2">
        <v>145</v>
      </c>
      <c r="B146" s="2" t="s">
        <v>159</v>
      </c>
      <c r="C146" s="2" t="e">
        <v>#NAME?</v>
      </c>
      <c r="D146" s="2">
        <v>116</v>
      </c>
      <c r="E146" s="2">
        <v>22</v>
      </c>
      <c r="F146" s="2">
        <v>94</v>
      </c>
      <c r="G146" s="2">
        <v>0.18965517241379301</v>
      </c>
    </row>
    <row r="147" spans="1:7" x14ac:dyDescent="0.25">
      <c r="A147" s="2">
        <v>146</v>
      </c>
      <c r="B147" s="2" t="s">
        <v>160</v>
      </c>
      <c r="C147" s="2" t="e">
        <v>#NAME?</v>
      </c>
      <c r="D147" s="2">
        <v>198</v>
      </c>
      <c r="E147" s="2">
        <v>96</v>
      </c>
      <c r="F147" s="2">
        <v>102</v>
      </c>
      <c r="G147" s="2">
        <v>0.48484848484848497</v>
      </c>
    </row>
    <row r="148" spans="1:7" x14ac:dyDescent="0.25">
      <c r="A148" s="2">
        <v>147</v>
      </c>
      <c r="B148" s="2" t="s">
        <v>161</v>
      </c>
      <c r="C148" s="2" t="s">
        <v>7</v>
      </c>
      <c r="D148" s="2">
        <v>331</v>
      </c>
      <c r="E148" s="2">
        <v>73</v>
      </c>
      <c r="F148" s="2">
        <v>258</v>
      </c>
      <c r="G148" s="2">
        <v>0.22054380664652601</v>
      </c>
    </row>
    <row r="149" spans="1:7" x14ac:dyDescent="0.25">
      <c r="A149" s="2">
        <v>148</v>
      </c>
      <c r="B149" s="2" t="s">
        <v>162</v>
      </c>
      <c r="C149" s="2" t="s">
        <v>7</v>
      </c>
      <c r="D149" s="2">
        <v>431</v>
      </c>
      <c r="E149" s="2">
        <v>128</v>
      </c>
      <c r="F149" s="2">
        <v>303</v>
      </c>
      <c r="G149" s="2">
        <v>0.29698375870069599</v>
      </c>
    </row>
    <row r="150" spans="1:7" x14ac:dyDescent="0.25">
      <c r="A150" s="2">
        <v>149</v>
      </c>
      <c r="B150" s="2" t="s">
        <v>163</v>
      </c>
      <c r="C150" s="2" t="e">
        <v>#NAME?</v>
      </c>
      <c r="D150" s="2">
        <v>187</v>
      </c>
      <c r="E150" s="2">
        <v>146</v>
      </c>
      <c r="F150" s="2">
        <v>41</v>
      </c>
      <c r="G150" s="2">
        <v>0.78074866310160396</v>
      </c>
    </row>
    <row r="151" spans="1:7" x14ac:dyDescent="0.25">
      <c r="A151" s="2">
        <v>150</v>
      </c>
      <c r="B151" s="2" t="s">
        <v>164</v>
      </c>
      <c r="C151" s="2" t="s">
        <v>165</v>
      </c>
      <c r="D151" s="2">
        <v>285</v>
      </c>
      <c r="E151" s="2">
        <v>136</v>
      </c>
      <c r="F151" s="2">
        <v>149</v>
      </c>
      <c r="G151" s="2">
        <v>0.47719298245614</v>
      </c>
    </row>
    <row r="152" spans="1:7" x14ac:dyDescent="0.25">
      <c r="A152" s="2">
        <v>151</v>
      </c>
      <c r="B152" s="2" t="s">
        <v>166</v>
      </c>
      <c r="C152" s="2" t="s">
        <v>7</v>
      </c>
      <c r="D152" s="2">
        <v>314</v>
      </c>
      <c r="E152" s="2">
        <v>41</v>
      </c>
      <c r="F152" s="2">
        <v>273</v>
      </c>
      <c r="G152" s="2">
        <v>0.13057324840764301</v>
      </c>
    </row>
    <row r="153" spans="1:7" x14ac:dyDescent="0.25">
      <c r="A153" s="2">
        <v>152</v>
      </c>
      <c r="B153" s="2" t="s">
        <v>167</v>
      </c>
      <c r="C153" s="2" t="s">
        <v>21</v>
      </c>
      <c r="D153" s="2">
        <v>516</v>
      </c>
      <c r="E153" s="2">
        <v>200</v>
      </c>
      <c r="F153" s="2">
        <v>316</v>
      </c>
      <c r="G153" s="2">
        <v>0.387596899224806</v>
      </c>
    </row>
    <row r="154" spans="1:7" x14ac:dyDescent="0.25">
      <c r="A154" s="2">
        <v>153</v>
      </c>
      <c r="B154" s="2" t="s">
        <v>168</v>
      </c>
      <c r="C154" s="2" t="e">
        <v>#NAME?</v>
      </c>
      <c r="D154" s="2">
        <v>160</v>
      </c>
      <c r="E154" s="2">
        <v>67</v>
      </c>
      <c r="F154" s="2">
        <v>93</v>
      </c>
      <c r="G154" s="2">
        <v>0.41875000000000001</v>
      </c>
    </row>
    <row r="155" spans="1:7" x14ac:dyDescent="0.25">
      <c r="A155" s="2">
        <v>154</v>
      </c>
      <c r="B155" s="2" t="s">
        <v>169</v>
      </c>
      <c r="C155" s="2" t="s">
        <v>7</v>
      </c>
      <c r="D155" s="2">
        <v>405</v>
      </c>
      <c r="E155" s="2">
        <v>90</v>
      </c>
      <c r="F155" s="2">
        <v>315</v>
      </c>
      <c r="G155" s="2">
        <v>0.22222222222222199</v>
      </c>
    </row>
    <row r="156" spans="1:7" x14ac:dyDescent="0.25">
      <c r="A156" s="2">
        <v>155</v>
      </c>
      <c r="B156" s="2" t="s">
        <v>170</v>
      </c>
      <c r="C156" s="2" t="s">
        <v>171</v>
      </c>
      <c r="D156" s="2">
        <v>158</v>
      </c>
      <c r="E156" s="2">
        <v>26</v>
      </c>
      <c r="F156" s="2">
        <v>132</v>
      </c>
      <c r="G156" s="2">
        <v>0.164556962025316</v>
      </c>
    </row>
    <row r="157" spans="1:7" x14ac:dyDescent="0.25">
      <c r="A157" s="2">
        <v>156</v>
      </c>
      <c r="B157" s="2" t="s">
        <v>172</v>
      </c>
      <c r="C157" s="2" t="e">
        <v>#NAME?</v>
      </c>
      <c r="D157" s="2">
        <v>165</v>
      </c>
      <c r="E157" s="2">
        <v>44</v>
      </c>
      <c r="F157" s="2">
        <v>121</v>
      </c>
      <c r="G157" s="2">
        <v>0.266666666666667</v>
      </c>
    </row>
    <row r="158" spans="1:7" x14ac:dyDescent="0.25">
      <c r="A158" s="2">
        <v>157</v>
      </c>
      <c r="B158" s="2" t="s">
        <v>173</v>
      </c>
      <c r="C158" s="2" t="s">
        <v>7</v>
      </c>
      <c r="D158" s="2">
        <v>577</v>
      </c>
      <c r="E158" s="2">
        <v>147</v>
      </c>
      <c r="F158" s="2">
        <v>430</v>
      </c>
      <c r="G158" s="2">
        <v>0.25476603119584101</v>
      </c>
    </row>
    <row r="159" spans="1:7" x14ac:dyDescent="0.25">
      <c r="A159" s="2">
        <v>158</v>
      </c>
      <c r="B159" s="2" t="s">
        <v>174</v>
      </c>
      <c r="C159" s="2" t="e">
        <v>#NAME?</v>
      </c>
      <c r="D159" s="2">
        <v>130</v>
      </c>
      <c r="E159" s="2">
        <v>49</v>
      </c>
      <c r="F159" s="2">
        <v>81</v>
      </c>
      <c r="G159" s="2">
        <v>0.37692307692307703</v>
      </c>
    </row>
    <row r="160" spans="1:7" x14ac:dyDescent="0.25">
      <c r="A160" s="2">
        <v>159</v>
      </c>
      <c r="B160" s="2" t="s">
        <v>175</v>
      </c>
      <c r="C160" s="2" t="s">
        <v>21</v>
      </c>
      <c r="D160" s="2">
        <v>516</v>
      </c>
      <c r="E160" s="2">
        <v>193</v>
      </c>
      <c r="F160" s="2">
        <v>323</v>
      </c>
      <c r="G160" s="2">
        <v>0.37403100775193798</v>
      </c>
    </row>
    <row r="161" spans="1:7" x14ac:dyDescent="0.25">
      <c r="A161" s="2">
        <v>160</v>
      </c>
      <c r="B161" s="2" t="s">
        <v>176</v>
      </c>
      <c r="C161" s="2" t="s">
        <v>88</v>
      </c>
      <c r="D161" s="2">
        <v>397</v>
      </c>
      <c r="E161" s="2">
        <v>182</v>
      </c>
      <c r="F161" s="2">
        <v>215</v>
      </c>
      <c r="G161" s="2">
        <v>0.45843828715365198</v>
      </c>
    </row>
    <row r="162" spans="1:7" x14ac:dyDescent="0.25">
      <c r="A162" s="2">
        <v>161</v>
      </c>
      <c r="B162" s="2" t="s">
        <v>177</v>
      </c>
      <c r="C162" s="2" t="s">
        <v>21</v>
      </c>
      <c r="D162" s="2">
        <v>392</v>
      </c>
      <c r="E162" s="2">
        <v>166</v>
      </c>
      <c r="F162" s="2">
        <v>226</v>
      </c>
      <c r="G162" s="2">
        <v>0.42346938775510201</v>
      </c>
    </row>
    <row r="163" spans="1:7" x14ac:dyDescent="0.25">
      <c r="A163" s="2">
        <v>162</v>
      </c>
      <c r="B163" s="2" t="s">
        <v>178</v>
      </c>
      <c r="C163" s="2" t="e">
        <v>#NAME?</v>
      </c>
      <c r="D163" s="2">
        <v>146</v>
      </c>
      <c r="E163" s="2">
        <v>28</v>
      </c>
      <c r="F163" s="2">
        <v>118</v>
      </c>
      <c r="G163" s="2">
        <v>0.19178082191780799</v>
      </c>
    </row>
    <row r="164" spans="1:7" x14ac:dyDescent="0.25">
      <c r="A164" s="2">
        <v>163</v>
      </c>
      <c r="B164" s="2" t="s">
        <v>179</v>
      </c>
      <c r="C164" s="2" t="e">
        <v>#NAME?</v>
      </c>
      <c r="D164" s="2">
        <v>80</v>
      </c>
      <c r="E164" s="2">
        <v>32</v>
      </c>
      <c r="F164" s="2">
        <v>48</v>
      </c>
      <c r="G164" s="2">
        <v>0.4</v>
      </c>
    </row>
    <row r="165" spans="1:7" x14ac:dyDescent="0.25">
      <c r="A165" s="2">
        <v>164</v>
      </c>
      <c r="B165" s="2" t="s">
        <v>180</v>
      </c>
      <c r="C165" s="2" t="s">
        <v>67</v>
      </c>
      <c r="D165" s="2">
        <v>439</v>
      </c>
      <c r="E165" s="2">
        <v>24</v>
      </c>
      <c r="F165" s="2">
        <v>415</v>
      </c>
      <c r="G165" s="2">
        <v>5.46697038724374E-2</v>
      </c>
    </row>
    <row r="166" spans="1:7" x14ac:dyDescent="0.25">
      <c r="A166" s="2">
        <v>165</v>
      </c>
      <c r="B166" s="2" t="s">
        <v>181</v>
      </c>
      <c r="C166" s="2" t="s">
        <v>7</v>
      </c>
      <c r="D166" s="2">
        <v>395</v>
      </c>
      <c r="E166" s="2">
        <v>148</v>
      </c>
      <c r="F166" s="2">
        <v>247</v>
      </c>
      <c r="G166" s="2">
        <v>0.37468354430379702</v>
      </c>
    </row>
    <row r="167" spans="1:7" x14ac:dyDescent="0.25">
      <c r="A167" s="2">
        <v>166</v>
      </c>
      <c r="B167" s="2" t="s">
        <v>182</v>
      </c>
      <c r="C167" s="2" t="s">
        <v>183</v>
      </c>
      <c r="D167" s="2">
        <v>259</v>
      </c>
      <c r="E167" s="2">
        <v>92</v>
      </c>
      <c r="F167" s="2">
        <v>167</v>
      </c>
      <c r="G167" s="2">
        <v>0.355212355212355</v>
      </c>
    </row>
    <row r="168" spans="1:7" x14ac:dyDescent="0.25">
      <c r="A168" s="2">
        <v>167</v>
      </c>
      <c r="B168" s="2" t="s">
        <v>184</v>
      </c>
      <c r="C168" s="2" t="s">
        <v>59</v>
      </c>
      <c r="D168" s="2">
        <v>568</v>
      </c>
      <c r="E168" s="2">
        <v>381</v>
      </c>
      <c r="F168" s="2">
        <v>187</v>
      </c>
      <c r="G168" s="2">
        <v>0.67077464788732399</v>
      </c>
    </row>
    <row r="169" spans="1:7" x14ac:dyDescent="0.25">
      <c r="A169" s="2">
        <v>168</v>
      </c>
      <c r="B169" s="2" t="s">
        <v>185</v>
      </c>
      <c r="C169" s="2" t="e">
        <v>#NAME?</v>
      </c>
      <c r="D169" s="2">
        <v>100</v>
      </c>
      <c r="E169" s="2">
        <v>29</v>
      </c>
      <c r="F169" s="2">
        <v>71</v>
      </c>
      <c r="G169" s="2">
        <v>0.28999999999999998</v>
      </c>
    </row>
    <row r="170" spans="1:7" x14ac:dyDescent="0.25">
      <c r="A170" s="2">
        <v>169</v>
      </c>
      <c r="B170" s="2" t="s">
        <v>186</v>
      </c>
      <c r="C170" s="2" t="e">
        <v>#NAME?</v>
      </c>
      <c r="D170" s="2">
        <v>178</v>
      </c>
      <c r="E170" s="2">
        <v>17</v>
      </c>
      <c r="F170" s="2">
        <v>161</v>
      </c>
      <c r="G170" s="2">
        <v>9.5505617977528101E-2</v>
      </c>
    </row>
    <row r="171" spans="1:7" x14ac:dyDescent="0.25">
      <c r="A171" s="2">
        <v>170</v>
      </c>
      <c r="B171" s="2" t="s">
        <v>187</v>
      </c>
      <c r="C171" s="2" t="s">
        <v>7</v>
      </c>
      <c r="D171" s="2">
        <v>311</v>
      </c>
      <c r="E171" s="2">
        <v>106</v>
      </c>
      <c r="F171" s="2">
        <v>205</v>
      </c>
      <c r="G171" s="2">
        <v>0.34083601286173598</v>
      </c>
    </row>
    <row r="172" spans="1:7" x14ac:dyDescent="0.25">
      <c r="A172" s="2">
        <v>171</v>
      </c>
      <c r="B172" s="2" t="s">
        <v>188</v>
      </c>
      <c r="C172" s="2" t="e">
        <v>#NAME?</v>
      </c>
      <c r="D172" s="2">
        <v>207</v>
      </c>
      <c r="E172" s="2">
        <v>89</v>
      </c>
      <c r="F172" s="2">
        <v>118</v>
      </c>
      <c r="G172" s="2">
        <v>0.42995169082125601</v>
      </c>
    </row>
    <row r="173" spans="1:7" x14ac:dyDescent="0.25">
      <c r="A173" s="2">
        <v>172</v>
      </c>
      <c r="B173" s="2" t="s">
        <v>189</v>
      </c>
      <c r="C173" s="2" t="s">
        <v>88</v>
      </c>
      <c r="D173" s="2">
        <v>339</v>
      </c>
      <c r="E173" s="2">
        <v>153</v>
      </c>
      <c r="F173" s="2">
        <v>186</v>
      </c>
      <c r="G173" s="2">
        <v>0.45132743362831901</v>
      </c>
    </row>
    <row r="174" spans="1:7" x14ac:dyDescent="0.25">
      <c r="A174" s="2">
        <v>173</v>
      </c>
      <c r="B174" s="2" t="s">
        <v>190</v>
      </c>
      <c r="C174" s="2" t="s">
        <v>7</v>
      </c>
      <c r="D174" s="2">
        <v>455</v>
      </c>
      <c r="E174" s="2">
        <v>153</v>
      </c>
      <c r="F174" s="2">
        <v>302</v>
      </c>
      <c r="G174" s="2">
        <v>0.33626373626373601</v>
      </c>
    </row>
    <row r="175" spans="1:7" x14ac:dyDescent="0.25">
      <c r="A175" s="2">
        <v>174</v>
      </c>
      <c r="B175" s="2" t="s">
        <v>191</v>
      </c>
      <c r="C175" s="2" t="s">
        <v>7</v>
      </c>
      <c r="D175" s="2">
        <v>335</v>
      </c>
      <c r="E175" s="2">
        <v>70</v>
      </c>
      <c r="F175" s="2">
        <v>265</v>
      </c>
      <c r="G175" s="2">
        <v>0.20895522388059701</v>
      </c>
    </row>
    <row r="176" spans="1:7" x14ac:dyDescent="0.25">
      <c r="A176" s="2">
        <v>175</v>
      </c>
      <c r="B176" s="2" t="s">
        <v>192</v>
      </c>
      <c r="C176" s="2" t="e">
        <v>#NAME?</v>
      </c>
      <c r="D176" s="2">
        <v>178</v>
      </c>
      <c r="E176" s="2">
        <v>140</v>
      </c>
      <c r="F176" s="2">
        <v>38</v>
      </c>
      <c r="G176" s="2">
        <v>0.78651685393258397</v>
      </c>
    </row>
    <row r="177" spans="1:7" x14ac:dyDescent="0.25">
      <c r="A177" s="2">
        <v>176</v>
      </c>
      <c r="B177" s="2" t="s">
        <v>193</v>
      </c>
      <c r="C177" s="2" t="e">
        <v>#NAME?</v>
      </c>
      <c r="D177" s="2">
        <v>177</v>
      </c>
      <c r="E177" s="2">
        <v>56</v>
      </c>
      <c r="F177" s="2">
        <v>121</v>
      </c>
      <c r="G177" s="2">
        <v>0.31638418079095998</v>
      </c>
    </row>
    <row r="178" spans="1:7" x14ac:dyDescent="0.25">
      <c r="A178" s="2">
        <v>177</v>
      </c>
      <c r="B178" s="2" t="s">
        <v>194</v>
      </c>
      <c r="C178" s="2" t="s">
        <v>7</v>
      </c>
      <c r="D178" s="2">
        <v>394</v>
      </c>
      <c r="E178" s="2">
        <v>139</v>
      </c>
      <c r="F178" s="2">
        <v>255</v>
      </c>
      <c r="G178" s="2">
        <v>0.352791878172589</v>
      </c>
    </row>
    <row r="179" spans="1:7" x14ac:dyDescent="0.25">
      <c r="A179" s="2">
        <v>178</v>
      </c>
      <c r="B179" s="2" t="s">
        <v>195</v>
      </c>
      <c r="C179" s="2" t="s">
        <v>88</v>
      </c>
      <c r="D179" s="2">
        <v>397</v>
      </c>
      <c r="E179" s="2">
        <v>185</v>
      </c>
      <c r="F179" s="2">
        <v>212</v>
      </c>
      <c r="G179" s="2">
        <v>0.46599496221662501</v>
      </c>
    </row>
    <row r="180" spans="1:7" x14ac:dyDescent="0.25">
      <c r="A180" s="2">
        <v>179</v>
      </c>
      <c r="B180" s="2" t="s">
        <v>196</v>
      </c>
      <c r="C180" s="2" t="s">
        <v>7</v>
      </c>
      <c r="D180" s="2">
        <v>611</v>
      </c>
      <c r="E180" s="2">
        <v>368</v>
      </c>
      <c r="F180" s="2">
        <v>243</v>
      </c>
      <c r="G180" s="2">
        <v>0.60229132569558097</v>
      </c>
    </row>
    <row r="181" spans="1:7" x14ac:dyDescent="0.25">
      <c r="A181" s="2">
        <v>180</v>
      </c>
      <c r="B181" s="2" t="s">
        <v>197</v>
      </c>
      <c r="C181" s="2" t="e">
        <v>#NAME?</v>
      </c>
      <c r="D181" s="2">
        <v>133</v>
      </c>
      <c r="E181" s="2">
        <v>28</v>
      </c>
      <c r="F181" s="2">
        <v>105</v>
      </c>
      <c r="G181" s="2">
        <v>0.21052631578947401</v>
      </c>
    </row>
    <row r="182" spans="1:7" x14ac:dyDescent="0.25">
      <c r="A182" s="2">
        <v>181</v>
      </c>
      <c r="B182" s="2" t="s">
        <v>198</v>
      </c>
      <c r="C182" s="2" t="e">
        <v>#NAME?</v>
      </c>
      <c r="D182" s="2">
        <v>207</v>
      </c>
      <c r="E182" s="2">
        <v>90</v>
      </c>
      <c r="F182" s="2">
        <v>117</v>
      </c>
      <c r="G182" s="2">
        <v>0.434782608695652</v>
      </c>
    </row>
    <row r="183" spans="1:7" x14ac:dyDescent="0.25">
      <c r="A183" s="2">
        <v>182</v>
      </c>
      <c r="B183" s="2" t="s">
        <v>199</v>
      </c>
      <c r="C183" s="2" t="s">
        <v>21</v>
      </c>
      <c r="D183" s="2">
        <v>516</v>
      </c>
      <c r="E183" s="2">
        <v>198</v>
      </c>
      <c r="F183" s="2">
        <v>318</v>
      </c>
      <c r="G183" s="2">
        <v>0.38372093023255799</v>
      </c>
    </row>
    <row r="184" spans="1:7" x14ac:dyDescent="0.25">
      <c r="A184" s="2">
        <v>183</v>
      </c>
      <c r="B184" s="2" t="s">
        <v>200</v>
      </c>
      <c r="C184" s="2" t="e">
        <v>#NAME?</v>
      </c>
      <c r="D184" s="2">
        <v>235</v>
      </c>
      <c r="E184" s="2">
        <v>101</v>
      </c>
      <c r="F184" s="2">
        <v>134</v>
      </c>
      <c r="G184" s="2">
        <v>0.42978723404255298</v>
      </c>
    </row>
    <row r="185" spans="1:7" x14ac:dyDescent="0.25">
      <c r="A185" s="2">
        <v>184</v>
      </c>
      <c r="B185" s="2" t="s">
        <v>201</v>
      </c>
      <c r="C185" s="2" t="s">
        <v>7</v>
      </c>
      <c r="D185" s="2">
        <v>276</v>
      </c>
      <c r="E185" s="2">
        <v>86</v>
      </c>
      <c r="F185" s="2">
        <v>190</v>
      </c>
      <c r="G185" s="2">
        <v>0.311594202898551</v>
      </c>
    </row>
    <row r="186" spans="1:7" x14ac:dyDescent="0.25">
      <c r="A186" s="2">
        <v>185</v>
      </c>
      <c r="B186" s="2" t="s">
        <v>202</v>
      </c>
      <c r="C186" s="2" t="e">
        <v>#NAME?</v>
      </c>
      <c r="D186" s="2">
        <v>69</v>
      </c>
      <c r="E186" s="2">
        <v>17</v>
      </c>
      <c r="F186" s="2">
        <v>52</v>
      </c>
      <c r="G186" s="2">
        <v>0.24637681159420299</v>
      </c>
    </row>
    <row r="187" spans="1:7" x14ac:dyDescent="0.25">
      <c r="A187" s="2">
        <v>186</v>
      </c>
      <c r="B187" s="2" t="s">
        <v>203</v>
      </c>
      <c r="C187" s="2" t="s">
        <v>7</v>
      </c>
      <c r="D187" s="2">
        <v>350</v>
      </c>
      <c r="E187" s="2">
        <v>70</v>
      </c>
      <c r="F187" s="2">
        <v>280</v>
      </c>
      <c r="G187" s="2">
        <v>0.2</v>
      </c>
    </row>
    <row r="188" spans="1:7" x14ac:dyDescent="0.25">
      <c r="A188" s="2">
        <v>187</v>
      </c>
      <c r="B188" s="2" t="s">
        <v>204</v>
      </c>
      <c r="C188" s="2" t="e">
        <v>#NAME?</v>
      </c>
      <c r="D188" s="2">
        <v>114</v>
      </c>
      <c r="E188" s="2">
        <v>92</v>
      </c>
      <c r="F188" s="2">
        <v>22</v>
      </c>
      <c r="G188" s="2">
        <v>0.80701754385964897</v>
      </c>
    </row>
    <row r="189" spans="1:7" x14ac:dyDescent="0.25">
      <c r="A189" s="2">
        <v>188</v>
      </c>
      <c r="B189" s="2" t="s">
        <v>205</v>
      </c>
      <c r="C189" s="2" t="e">
        <v>#NAME?</v>
      </c>
      <c r="D189" s="2">
        <v>101</v>
      </c>
      <c r="E189" s="2">
        <v>27</v>
      </c>
      <c r="F189" s="2">
        <v>74</v>
      </c>
      <c r="G189" s="2">
        <v>0.26732673267326701</v>
      </c>
    </row>
    <row r="190" spans="1:7" x14ac:dyDescent="0.25">
      <c r="A190" s="2">
        <v>189</v>
      </c>
      <c r="B190" s="2" t="s">
        <v>206</v>
      </c>
      <c r="C190" s="2" t="s">
        <v>33</v>
      </c>
      <c r="D190" s="2">
        <v>354</v>
      </c>
      <c r="E190" s="2">
        <v>109</v>
      </c>
      <c r="F190" s="2">
        <v>245</v>
      </c>
      <c r="G190" s="2">
        <v>0.30790960451977401</v>
      </c>
    </row>
    <row r="191" spans="1:7" x14ac:dyDescent="0.25">
      <c r="A191" s="2">
        <v>190</v>
      </c>
      <c r="B191" s="2" t="s">
        <v>207</v>
      </c>
      <c r="C191" s="2" t="e">
        <v>#NAME?</v>
      </c>
      <c r="D191" s="2">
        <v>161</v>
      </c>
      <c r="E191" s="2">
        <v>45</v>
      </c>
      <c r="F191" s="2">
        <v>116</v>
      </c>
      <c r="G191" s="2">
        <v>0.27950310559006197</v>
      </c>
    </row>
    <row r="192" spans="1:7" x14ac:dyDescent="0.25">
      <c r="A192" s="2">
        <v>191</v>
      </c>
      <c r="B192" s="2" t="s">
        <v>208</v>
      </c>
      <c r="C192" s="2" t="s">
        <v>7</v>
      </c>
      <c r="D192" s="2">
        <v>334</v>
      </c>
      <c r="E192" s="2">
        <v>134</v>
      </c>
      <c r="F192" s="2">
        <v>200</v>
      </c>
      <c r="G192" s="2">
        <v>0.40119760479041899</v>
      </c>
    </row>
    <row r="193" spans="1:7" x14ac:dyDescent="0.25">
      <c r="A193" s="2">
        <v>192</v>
      </c>
      <c r="B193" s="2" t="s">
        <v>209</v>
      </c>
      <c r="C193" s="2" t="s">
        <v>7</v>
      </c>
      <c r="D193" s="2">
        <v>291</v>
      </c>
      <c r="E193" s="2">
        <v>106</v>
      </c>
      <c r="F193" s="2">
        <v>185</v>
      </c>
      <c r="G193" s="2">
        <v>0.36426116838487999</v>
      </c>
    </row>
    <row r="194" spans="1:7" x14ac:dyDescent="0.25">
      <c r="A194" s="2">
        <v>193</v>
      </c>
      <c r="B194" s="2" t="s">
        <v>210</v>
      </c>
      <c r="C194" s="2" t="e">
        <v>#NAME?</v>
      </c>
      <c r="D194" s="2">
        <v>198</v>
      </c>
      <c r="E194" s="2">
        <v>90</v>
      </c>
      <c r="F194" s="2">
        <v>108</v>
      </c>
      <c r="G194" s="2">
        <v>0.45454545454545497</v>
      </c>
    </row>
    <row r="195" spans="1:7" x14ac:dyDescent="0.25">
      <c r="A195" s="2">
        <v>194</v>
      </c>
      <c r="B195" s="2" t="s">
        <v>211</v>
      </c>
      <c r="C195" s="2" t="e">
        <v>#NAME?</v>
      </c>
      <c r="D195" s="2">
        <v>177</v>
      </c>
      <c r="E195" s="2">
        <v>68</v>
      </c>
      <c r="F195" s="2">
        <v>109</v>
      </c>
      <c r="G195" s="2">
        <v>0.38418079096045199</v>
      </c>
    </row>
    <row r="196" spans="1:7" x14ac:dyDescent="0.25">
      <c r="A196" s="2">
        <v>195</v>
      </c>
      <c r="B196" s="2" t="s">
        <v>212</v>
      </c>
      <c r="C196" s="2" t="s">
        <v>213</v>
      </c>
      <c r="D196" s="2">
        <v>301</v>
      </c>
      <c r="E196" s="2">
        <v>131</v>
      </c>
      <c r="F196" s="2">
        <v>170</v>
      </c>
      <c r="G196" s="2">
        <v>0.43521594684385401</v>
      </c>
    </row>
    <row r="197" spans="1:7" x14ac:dyDescent="0.25">
      <c r="A197" s="2">
        <v>196</v>
      </c>
      <c r="B197" s="2" t="s">
        <v>214</v>
      </c>
      <c r="C197" s="2" t="e">
        <v>#NAME?</v>
      </c>
      <c r="D197" s="2">
        <v>177</v>
      </c>
      <c r="E197" s="2">
        <v>57</v>
      </c>
      <c r="F197" s="2">
        <v>120</v>
      </c>
      <c r="G197" s="2">
        <v>0.322033898305085</v>
      </c>
    </row>
    <row r="198" spans="1:7" x14ac:dyDescent="0.25">
      <c r="A198" s="2">
        <v>197</v>
      </c>
      <c r="B198" s="2" t="s">
        <v>215</v>
      </c>
      <c r="C198" s="2" t="e">
        <v>#NAME?</v>
      </c>
      <c r="D198" s="2">
        <v>70</v>
      </c>
      <c r="E198" s="2">
        <v>31</v>
      </c>
      <c r="F198" s="2">
        <v>39</v>
      </c>
      <c r="G198" s="2">
        <v>0.442857142857143</v>
      </c>
    </row>
    <row r="199" spans="1:7" x14ac:dyDescent="0.25">
      <c r="A199" s="2">
        <v>198</v>
      </c>
      <c r="B199" s="2" t="s">
        <v>216</v>
      </c>
      <c r="C199" s="2" t="s">
        <v>21</v>
      </c>
      <c r="D199" s="2">
        <v>279</v>
      </c>
      <c r="E199" s="2">
        <v>109</v>
      </c>
      <c r="F199" s="2">
        <v>170</v>
      </c>
      <c r="G199" s="2">
        <v>0.39068100358422903</v>
      </c>
    </row>
    <row r="200" spans="1:7" x14ac:dyDescent="0.25">
      <c r="A200" s="2">
        <v>199</v>
      </c>
      <c r="B200" s="2" t="s">
        <v>217</v>
      </c>
      <c r="C200" s="2" t="s">
        <v>7</v>
      </c>
      <c r="D200" s="2">
        <v>878</v>
      </c>
      <c r="E200" s="2">
        <v>302</v>
      </c>
      <c r="F200" s="2">
        <v>576</v>
      </c>
      <c r="G200" s="2">
        <v>0.34396355353075198</v>
      </c>
    </row>
    <row r="201" spans="1:7" x14ac:dyDescent="0.25">
      <c r="A201" s="2">
        <v>200</v>
      </c>
      <c r="B201" s="2" t="s">
        <v>218</v>
      </c>
      <c r="C201" s="2" t="s">
        <v>171</v>
      </c>
      <c r="D201" s="2">
        <v>158</v>
      </c>
      <c r="E201" s="2">
        <v>26</v>
      </c>
      <c r="F201" s="2">
        <v>132</v>
      </c>
      <c r="G201" s="2">
        <v>0.164556962025316</v>
      </c>
    </row>
    <row r="202" spans="1:7" x14ac:dyDescent="0.25">
      <c r="A202" s="2">
        <v>201</v>
      </c>
      <c r="B202" s="2" t="s">
        <v>219</v>
      </c>
      <c r="C202" s="2" t="s">
        <v>25</v>
      </c>
      <c r="D202" s="2">
        <v>286</v>
      </c>
      <c r="E202" s="2">
        <v>122</v>
      </c>
      <c r="F202" s="2">
        <v>164</v>
      </c>
      <c r="G202" s="2">
        <v>0.42657342657342701</v>
      </c>
    </row>
    <row r="203" spans="1:7" x14ac:dyDescent="0.25">
      <c r="A203" s="2">
        <v>202</v>
      </c>
      <c r="B203" s="2" t="s">
        <v>220</v>
      </c>
      <c r="C203" s="2" t="e">
        <v>#NAME?</v>
      </c>
      <c r="D203" s="2">
        <v>90</v>
      </c>
      <c r="E203" s="2">
        <v>34</v>
      </c>
      <c r="F203" s="2">
        <v>56</v>
      </c>
      <c r="G203" s="2">
        <v>0.37777777777777799</v>
      </c>
    </row>
    <row r="204" spans="1:7" x14ac:dyDescent="0.25">
      <c r="A204" s="2">
        <v>203</v>
      </c>
      <c r="B204" s="2" t="s">
        <v>221</v>
      </c>
      <c r="C204" s="2" t="e">
        <v>#NAME?</v>
      </c>
      <c r="D204" s="2">
        <v>181</v>
      </c>
      <c r="E204" s="2">
        <v>45</v>
      </c>
      <c r="F204" s="2">
        <v>136</v>
      </c>
      <c r="G204" s="2">
        <v>0.24861878453038699</v>
      </c>
    </row>
    <row r="205" spans="1:7" x14ac:dyDescent="0.25">
      <c r="A205" s="2">
        <v>204</v>
      </c>
      <c r="B205" s="2" t="s">
        <v>222</v>
      </c>
      <c r="C205" s="2" t="s">
        <v>7</v>
      </c>
      <c r="D205" s="2">
        <v>343</v>
      </c>
      <c r="E205" s="2">
        <v>95</v>
      </c>
      <c r="F205" s="2">
        <v>248</v>
      </c>
      <c r="G205" s="2">
        <v>0.27696793002915499</v>
      </c>
    </row>
    <row r="206" spans="1:7" x14ac:dyDescent="0.25">
      <c r="A206" s="2">
        <v>205</v>
      </c>
      <c r="B206" s="2" t="s">
        <v>223</v>
      </c>
      <c r="C206" s="2" t="e">
        <v>#NAME?</v>
      </c>
      <c r="D206" s="2">
        <v>250</v>
      </c>
      <c r="E206" s="2">
        <v>88</v>
      </c>
      <c r="F206" s="2">
        <v>162</v>
      </c>
      <c r="G206" s="2">
        <v>0.35199999999999998</v>
      </c>
    </row>
    <row r="207" spans="1:7" x14ac:dyDescent="0.25">
      <c r="A207" s="2">
        <v>206</v>
      </c>
      <c r="B207" s="2" t="s">
        <v>180</v>
      </c>
      <c r="C207" s="2" t="s">
        <v>67</v>
      </c>
      <c r="D207" s="2">
        <v>439</v>
      </c>
      <c r="E207" s="2">
        <v>24</v>
      </c>
      <c r="F207" s="2">
        <v>415</v>
      </c>
      <c r="G207" s="2">
        <v>5.46697038724374E-2</v>
      </c>
    </row>
    <row r="208" spans="1:7" x14ac:dyDescent="0.25">
      <c r="A208" s="2">
        <v>207</v>
      </c>
      <c r="B208" s="2" t="s">
        <v>224</v>
      </c>
      <c r="C208" s="2" t="s">
        <v>7</v>
      </c>
      <c r="D208" s="2">
        <v>575</v>
      </c>
      <c r="E208" s="2">
        <v>255</v>
      </c>
      <c r="F208" s="2">
        <v>320</v>
      </c>
      <c r="G208" s="2">
        <v>0.44347826086956499</v>
      </c>
    </row>
    <row r="209" spans="1:7" x14ac:dyDescent="0.25">
      <c r="A209" s="2">
        <v>208</v>
      </c>
      <c r="B209" s="2" t="s">
        <v>225</v>
      </c>
      <c r="C209" s="2" t="s">
        <v>88</v>
      </c>
      <c r="D209" s="2">
        <v>268</v>
      </c>
      <c r="E209" s="2">
        <v>98</v>
      </c>
      <c r="F209" s="2">
        <v>170</v>
      </c>
      <c r="G209" s="2">
        <v>0.365671641791045</v>
      </c>
    </row>
    <row r="210" spans="1:7" x14ac:dyDescent="0.25">
      <c r="A210" s="2">
        <v>209</v>
      </c>
      <c r="B210" s="2" t="s">
        <v>226</v>
      </c>
      <c r="C210" s="2" t="e">
        <v>#NAME?</v>
      </c>
      <c r="D210" s="2">
        <v>248</v>
      </c>
      <c r="E210" s="2">
        <v>37</v>
      </c>
      <c r="F210" s="2">
        <v>211</v>
      </c>
      <c r="G210" s="2">
        <v>0.149193548387097</v>
      </c>
    </row>
    <row r="211" spans="1:7" x14ac:dyDescent="0.25">
      <c r="A211" s="2">
        <v>210</v>
      </c>
      <c r="B211" s="2" t="s">
        <v>227</v>
      </c>
      <c r="C211" s="2" t="e">
        <v>#NAME?</v>
      </c>
      <c r="D211" s="2">
        <v>167</v>
      </c>
      <c r="E211" s="2">
        <v>50</v>
      </c>
      <c r="F211" s="2">
        <v>117</v>
      </c>
      <c r="G211" s="2">
        <v>0.29940119760479</v>
      </c>
    </row>
    <row r="212" spans="1:7" x14ac:dyDescent="0.25">
      <c r="A212" s="2">
        <v>211</v>
      </c>
      <c r="B212" s="2" t="s">
        <v>228</v>
      </c>
      <c r="C212" s="2" t="e">
        <v>#NAME?</v>
      </c>
      <c r="D212" s="2">
        <v>140</v>
      </c>
      <c r="E212" s="2">
        <v>39</v>
      </c>
      <c r="F212" s="2">
        <v>101</v>
      </c>
      <c r="G212" s="2">
        <v>0.27857142857142903</v>
      </c>
    </row>
    <row r="213" spans="1:7" x14ac:dyDescent="0.25">
      <c r="A213" s="2">
        <v>212</v>
      </c>
      <c r="B213" s="2" t="s">
        <v>229</v>
      </c>
      <c r="C213" s="2" t="e">
        <v>#NAME?</v>
      </c>
      <c r="D213" s="2">
        <v>177</v>
      </c>
      <c r="E213" s="2">
        <v>57</v>
      </c>
      <c r="F213" s="2">
        <v>120</v>
      </c>
      <c r="G213" s="2">
        <v>0.322033898305085</v>
      </c>
    </row>
    <row r="214" spans="1:7" x14ac:dyDescent="0.25">
      <c r="A214" s="2">
        <v>213</v>
      </c>
      <c r="B214" s="2" t="s">
        <v>230</v>
      </c>
      <c r="C214" s="2" t="s">
        <v>7</v>
      </c>
      <c r="D214" s="2">
        <v>390</v>
      </c>
      <c r="E214" s="2">
        <v>121</v>
      </c>
      <c r="F214" s="2">
        <v>269</v>
      </c>
      <c r="G214" s="2">
        <v>0.31025641025640999</v>
      </c>
    </row>
    <row r="215" spans="1:7" x14ac:dyDescent="0.25">
      <c r="A215" s="2">
        <v>214</v>
      </c>
      <c r="B215" s="2" t="s">
        <v>231</v>
      </c>
      <c r="C215" s="2" t="s">
        <v>7</v>
      </c>
      <c r="D215" s="2">
        <v>359</v>
      </c>
      <c r="E215" s="2">
        <v>144</v>
      </c>
      <c r="F215" s="2">
        <v>215</v>
      </c>
      <c r="G215" s="2">
        <v>0.40111420612813398</v>
      </c>
    </row>
    <row r="216" spans="1:7" x14ac:dyDescent="0.25">
      <c r="A216" s="2">
        <v>215</v>
      </c>
      <c r="B216" s="2" t="s">
        <v>232</v>
      </c>
      <c r="C216" s="2" t="s">
        <v>7</v>
      </c>
      <c r="D216" s="2">
        <v>394</v>
      </c>
      <c r="E216" s="2">
        <v>134</v>
      </c>
      <c r="F216" s="2">
        <v>260</v>
      </c>
      <c r="G216" s="2">
        <v>0.34010152284264</v>
      </c>
    </row>
    <row r="217" spans="1:7" x14ac:dyDescent="0.25">
      <c r="A217" s="2">
        <v>216</v>
      </c>
      <c r="B217" s="2" t="s">
        <v>233</v>
      </c>
      <c r="C217" s="2" t="s">
        <v>7</v>
      </c>
      <c r="D217" s="2">
        <v>317</v>
      </c>
      <c r="E217" s="2">
        <v>105</v>
      </c>
      <c r="F217" s="2">
        <v>212</v>
      </c>
      <c r="G217" s="2">
        <v>0.33123028391167197</v>
      </c>
    </row>
    <row r="218" spans="1:7" x14ac:dyDescent="0.25">
      <c r="A218" s="2">
        <v>217</v>
      </c>
      <c r="B218" s="2" t="s">
        <v>234</v>
      </c>
      <c r="C218" s="2" t="s">
        <v>7</v>
      </c>
      <c r="D218" s="2">
        <v>791</v>
      </c>
      <c r="E218" s="2">
        <v>535</v>
      </c>
      <c r="F218" s="2">
        <v>256</v>
      </c>
      <c r="G218" s="2">
        <v>0.67635903919089801</v>
      </c>
    </row>
    <row r="219" spans="1:7" x14ac:dyDescent="0.25">
      <c r="A219" s="2">
        <v>218</v>
      </c>
      <c r="B219" s="2" t="s">
        <v>235</v>
      </c>
      <c r="C219" s="2" t="e">
        <v>#NAME?</v>
      </c>
      <c r="D219" s="2">
        <v>188</v>
      </c>
      <c r="E219" s="2">
        <v>71</v>
      </c>
      <c r="F219" s="2">
        <v>117</v>
      </c>
      <c r="G219" s="2">
        <v>0.37765957446808501</v>
      </c>
    </row>
    <row r="220" spans="1:7" x14ac:dyDescent="0.25">
      <c r="A220" s="2">
        <v>219</v>
      </c>
      <c r="B220" s="2" t="s">
        <v>236</v>
      </c>
      <c r="C220" s="2" t="e">
        <v>#NAME?</v>
      </c>
      <c r="D220" s="2">
        <v>122</v>
      </c>
      <c r="E220" s="2">
        <v>27</v>
      </c>
      <c r="F220" s="2">
        <v>95</v>
      </c>
      <c r="G220" s="2">
        <v>0.22131147540983601</v>
      </c>
    </row>
    <row r="221" spans="1:7" x14ac:dyDescent="0.25">
      <c r="A221" s="2">
        <v>220</v>
      </c>
      <c r="B221" s="2" t="s">
        <v>237</v>
      </c>
      <c r="C221" s="2" t="e">
        <v>#NAME?</v>
      </c>
      <c r="D221" s="2">
        <v>207</v>
      </c>
      <c r="E221" s="2">
        <v>91</v>
      </c>
      <c r="F221" s="2">
        <v>116</v>
      </c>
      <c r="G221" s="2">
        <v>0.43961352657004799</v>
      </c>
    </row>
    <row r="222" spans="1:7" x14ac:dyDescent="0.25">
      <c r="A222" s="2">
        <v>221</v>
      </c>
      <c r="B222" s="2" t="s">
        <v>238</v>
      </c>
      <c r="C222" s="2" t="s">
        <v>7</v>
      </c>
      <c r="D222" s="2">
        <v>319</v>
      </c>
      <c r="E222" s="2">
        <v>98</v>
      </c>
      <c r="F222" s="2">
        <v>221</v>
      </c>
      <c r="G222" s="2">
        <v>0.30721003134796199</v>
      </c>
    </row>
    <row r="223" spans="1:7" x14ac:dyDescent="0.25">
      <c r="A223" s="2">
        <v>222</v>
      </c>
      <c r="B223" s="2" t="s">
        <v>239</v>
      </c>
      <c r="C223" s="2" t="s">
        <v>7</v>
      </c>
      <c r="D223" s="2">
        <v>327</v>
      </c>
      <c r="E223" s="2">
        <v>136</v>
      </c>
      <c r="F223" s="2">
        <v>191</v>
      </c>
      <c r="G223" s="2">
        <v>0.41590214067278303</v>
      </c>
    </row>
    <row r="224" spans="1:7" x14ac:dyDescent="0.25">
      <c r="A224" s="2">
        <v>223</v>
      </c>
      <c r="B224" s="2" t="s">
        <v>240</v>
      </c>
      <c r="C224" s="2" t="e">
        <v>#NAME?</v>
      </c>
      <c r="D224" s="2">
        <v>208</v>
      </c>
      <c r="E224" s="2">
        <v>98</v>
      </c>
      <c r="F224" s="2">
        <v>110</v>
      </c>
      <c r="G224" s="2">
        <v>0.47115384615384598</v>
      </c>
    </row>
    <row r="225" spans="1:7" x14ac:dyDescent="0.25">
      <c r="A225" s="2">
        <v>224</v>
      </c>
      <c r="B225" s="2" t="s">
        <v>241</v>
      </c>
      <c r="C225" s="2" t="s">
        <v>7</v>
      </c>
      <c r="D225" s="2">
        <v>408</v>
      </c>
      <c r="E225" s="2">
        <v>146</v>
      </c>
      <c r="F225" s="2">
        <v>262</v>
      </c>
      <c r="G225" s="2">
        <v>0.35784313725490202</v>
      </c>
    </row>
    <row r="226" spans="1:7" x14ac:dyDescent="0.25">
      <c r="A226" s="2">
        <v>225</v>
      </c>
      <c r="B226" s="2" t="s">
        <v>242</v>
      </c>
      <c r="C226" s="2" t="s">
        <v>7</v>
      </c>
      <c r="D226" s="2">
        <v>263</v>
      </c>
      <c r="E226" s="2">
        <v>98</v>
      </c>
      <c r="F226" s="2">
        <v>165</v>
      </c>
      <c r="G226" s="2">
        <v>0.37262357414448699</v>
      </c>
    </row>
    <row r="227" spans="1:7" x14ac:dyDescent="0.25">
      <c r="A227" s="2">
        <v>226</v>
      </c>
      <c r="B227" s="2" t="s">
        <v>243</v>
      </c>
      <c r="C227" s="2" t="s">
        <v>7</v>
      </c>
      <c r="D227" s="2">
        <v>309</v>
      </c>
      <c r="E227" s="2">
        <v>108</v>
      </c>
      <c r="F227" s="2">
        <v>201</v>
      </c>
      <c r="G227" s="2">
        <v>0.34951456310679602</v>
      </c>
    </row>
    <row r="228" spans="1:7" x14ac:dyDescent="0.25">
      <c r="A228" s="2">
        <v>227</v>
      </c>
      <c r="B228" s="2" t="s">
        <v>244</v>
      </c>
      <c r="C228" s="2" t="e">
        <v>#NAME?</v>
      </c>
      <c r="D228" s="2">
        <v>177</v>
      </c>
      <c r="E228" s="2">
        <v>56</v>
      </c>
      <c r="F228" s="2">
        <v>121</v>
      </c>
      <c r="G228" s="2">
        <v>0.31638418079095998</v>
      </c>
    </row>
    <row r="229" spans="1:7" x14ac:dyDescent="0.25">
      <c r="A229" s="2">
        <v>228</v>
      </c>
      <c r="B229" s="2" t="s">
        <v>245</v>
      </c>
      <c r="C229" s="2" t="s">
        <v>7</v>
      </c>
      <c r="D229" s="2">
        <v>394</v>
      </c>
      <c r="E229" s="2">
        <v>138</v>
      </c>
      <c r="F229" s="2">
        <v>256</v>
      </c>
      <c r="G229" s="2">
        <v>0.35025380710659898</v>
      </c>
    </row>
    <row r="230" spans="1:7" x14ac:dyDescent="0.25">
      <c r="A230" s="2">
        <v>229</v>
      </c>
      <c r="B230" s="2" t="s">
        <v>246</v>
      </c>
      <c r="C230" s="2" t="s">
        <v>21</v>
      </c>
      <c r="D230" s="2">
        <v>332</v>
      </c>
      <c r="E230" s="2">
        <v>117</v>
      </c>
      <c r="F230" s="2">
        <v>215</v>
      </c>
      <c r="G230" s="2">
        <v>0.35240963855421698</v>
      </c>
    </row>
    <row r="231" spans="1:7" x14ac:dyDescent="0.25">
      <c r="A231" s="2">
        <v>230</v>
      </c>
      <c r="B231" s="2" t="s">
        <v>247</v>
      </c>
      <c r="C231" s="2" t="s">
        <v>21</v>
      </c>
      <c r="D231" s="2">
        <v>387</v>
      </c>
      <c r="E231" s="2">
        <v>194</v>
      </c>
      <c r="F231" s="2">
        <v>193</v>
      </c>
      <c r="G231" s="2">
        <v>0.50129198966408295</v>
      </c>
    </row>
    <row r="232" spans="1:7" x14ac:dyDescent="0.25">
      <c r="A232" s="2">
        <v>231</v>
      </c>
      <c r="B232" s="2" t="s">
        <v>248</v>
      </c>
      <c r="C232" s="2" t="e">
        <v>#NAME?</v>
      </c>
      <c r="D232" s="2">
        <v>124</v>
      </c>
      <c r="E232" s="2">
        <v>30</v>
      </c>
      <c r="F232" s="2">
        <v>94</v>
      </c>
      <c r="G232" s="2">
        <v>0.241935483870968</v>
      </c>
    </row>
    <row r="233" spans="1:7" x14ac:dyDescent="0.25">
      <c r="A233" s="2">
        <v>232</v>
      </c>
      <c r="B233" s="2" t="s">
        <v>249</v>
      </c>
      <c r="C233" s="2" t="s">
        <v>7</v>
      </c>
      <c r="D233" s="2">
        <v>475</v>
      </c>
      <c r="E233" s="2">
        <v>133</v>
      </c>
      <c r="F233" s="2">
        <v>342</v>
      </c>
      <c r="G233" s="2">
        <v>0.28000000000000003</v>
      </c>
    </row>
    <row r="234" spans="1:7" x14ac:dyDescent="0.25">
      <c r="A234" s="2">
        <v>233</v>
      </c>
      <c r="B234" s="2" t="s">
        <v>250</v>
      </c>
      <c r="C234" s="2" t="s">
        <v>7</v>
      </c>
      <c r="D234" s="2">
        <v>406</v>
      </c>
      <c r="E234" s="2">
        <v>187</v>
      </c>
      <c r="F234" s="2">
        <v>219</v>
      </c>
      <c r="G234" s="2">
        <v>0.46059113300492599</v>
      </c>
    </row>
    <row r="235" spans="1:7" x14ac:dyDescent="0.25">
      <c r="A235" s="2">
        <v>234</v>
      </c>
      <c r="B235" s="2" t="s">
        <v>251</v>
      </c>
      <c r="C235" s="2" t="e">
        <v>#NAME?</v>
      </c>
      <c r="D235" s="2">
        <v>137</v>
      </c>
      <c r="E235" s="2">
        <v>55</v>
      </c>
      <c r="F235" s="2">
        <v>82</v>
      </c>
      <c r="G235" s="2">
        <v>0.40145985401459899</v>
      </c>
    </row>
    <row r="236" spans="1:7" x14ac:dyDescent="0.25">
      <c r="A236" s="2">
        <v>235</v>
      </c>
      <c r="B236" s="2" t="s">
        <v>252</v>
      </c>
      <c r="C236" s="2" t="e">
        <v>#NAME?</v>
      </c>
      <c r="D236" s="2">
        <v>88</v>
      </c>
      <c r="E236" s="2">
        <v>17</v>
      </c>
      <c r="F236" s="2">
        <v>71</v>
      </c>
      <c r="G236" s="2">
        <v>0.19318181818181801</v>
      </c>
    </row>
    <row r="237" spans="1:7" x14ac:dyDescent="0.25">
      <c r="A237" s="2">
        <v>236</v>
      </c>
      <c r="B237" s="2" t="s">
        <v>253</v>
      </c>
      <c r="C237" s="2" t="s">
        <v>7</v>
      </c>
      <c r="D237" s="2">
        <v>288</v>
      </c>
      <c r="E237" s="2">
        <v>105</v>
      </c>
      <c r="F237" s="2">
        <v>183</v>
      </c>
      <c r="G237" s="2">
        <v>0.36458333333333298</v>
      </c>
    </row>
    <row r="238" spans="1:7" x14ac:dyDescent="0.25">
      <c r="A238" s="2">
        <v>237</v>
      </c>
      <c r="B238" s="2" t="s">
        <v>254</v>
      </c>
      <c r="C238" s="2" t="e">
        <v>#NAME?</v>
      </c>
      <c r="D238" s="2">
        <v>249</v>
      </c>
      <c r="E238" s="2">
        <v>83</v>
      </c>
      <c r="F238" s="2">
        <v>166</v>
      </c>
      <c r="G238" s="2">
        <v>0.33333333333333298</v>
      </c>
    </row>
    <row r="239" spans="1:7" x14ac:dyDescent="0.25">
      <c r="A239" s="2">
        <v>238</v>
      </c>
      <c r="B239" s="2" t="s">
        <v>255</v>
      </c>
      <c r="C239" s="2" t="s">
        <v>256</v>
      </c>
      <c r="D239" s="2">
        <v>514</v>
      </c>
      <c r="E239" s="2">
        <v>204</v>
      </c>
      <c r="F239" s="2">
        <v>310</v>
      </c>
      <c r="G239" s="2">
        <v>0.39688715953307402</v>
      </c>
    </row>
    <row r="240" spans="1:7" x14ac:dyDescent="0.25">
      <c r="A240" s="2">
        <v>239</v>
      </c>
      <c r="B240" s="2" t="s">
        <v>257</v>
      </c>
      <c r="C240" s="2" t="s">
        <v>7</v>
      </c>
      <c r="D240" s="2">
        <v>269</v>
      </c>
      <c r="E240" s="2">
        <v>93</v>
      </c>
      <c r="F240" s="2">
        <v>176</v>
      </c>
      <c r="G240" s="2">
        <v>0.34572490706319697</v>
      </c>
    </row>
    <row r="241" spans="1:7" x14ac:dyDescent="0.25">
      <c r="A241" s="2">
        <v>240</v>
      </c>
      <c r="B241" s="2" t="s">
        <v>258</v>
      </c>
      <c r="C241" s="2" t="s">
        <v>7</v>
      </c>
      <c r="D241" s="2">
        <v>562</v>
      </c>
      <c r="E241" s="2">
        <v>155</v>
      </c>
      <c r="F241" s="2">
        <v>407</v>
      </c>
      <c r="G241" s="2">
        <v>0.27580071174377202</v>
      </c>
    </row>
    <row r="242" spans="1:7" x14ac:dyDescent="0.25">
      <c r="A242" s="2">
        <v>241</v>
      </c>
      <c r="B242" s="2" t="s">
        <v>259</v>
      </c>
      <c r="C242" s="2" t="e">
        <v>#NAME?</v>
      </c>
      <c r="D242" s="2">
        <v>145</v>
      </c>
      <c r="E242" s="2">
        <v>40</v>
      </c>
      <c r="F242" s="2">
        <v>105</v>
      </c>
      <c r="G242" s="2">
        <v>0.27586206896551702</v>
      </c>
    </row>
    <row r="243" spans="1:7" x14ac:dyDescent="0.25">
      <c r="A243" s="2">
        <v>242</v>
      </c>
      <c r="B243" s="2" t="s">
        <v>260</v>
      </c>
      <c r="C243" s="2" t="s">
        <v>7</v>
      </c>
      <c r="D243" s="2">
        <v>406</v>
      </c>
      <c r="E243" s="2">
        <v>181</v>
      </c>
      <c r="F243" s="2">
        <v>225</v>
      </c>
      <c r="G243" s="2">
        <v>0.44581280788177302</v>
      </c>
    </row>
    <row r="244" spans="1:7" x14ac:dyDescent="0.25">
      <c r="A244" s="2">
        <v>243</v>
      </c>
      <c r="B244" s="2" t="s">
        <v>261</v>
      </c>
      <c r="C244" s="2" t="e">
        <v>#NAME?</v>
      </c>
      <c r="D244" s="2">
        <v>198</v>
      </c>
      <c r="E244" s="2">
        <v>91</v>
      </c>
      <c r="F244" s="2">
        <v>107</v>
      </c>
      <c r="G244" s="2">
        <v>0.45959595959596</v>
      </c>
    </row>
    <row r="245" spans="1:7" x14ac:dyDescent="0.25">
      <c r="A245" s="2">
        <v>244</v>
      </c>
      <c r="B245" s="2" t="s">
        <v>262</v>
      </c>
      <c r="C245" s="2" t="e">
        <v>#NAME?</v>
      </c>
      <c r="D245" s="2">
        <v>105</v>
      </c>
      <c r="E245" s="2">
        <v>1</v>
      </c>
      <c r="F245" s="2">
        <v>104</v>
      </c>
      <c r="G245" s="2">
        <v>9.5238095238095195E-3</v>
      </c>
    </row>
    <row r="246" spans="1:7" x14ac:dyDescent="0.25">
      <c r="A246" s="2">
        <v>245</v>
      </c>
      <c r="B246" s="2" t="s">
        <v>263</v>
      </c>
      <c r="C246" s="2" t="e">
        <v>#NAME?</v>
      </c>
      <c r="D246" s="2">
        <v>149</v>
      </c>
      <c r="E246" s="2">
        <v>22</v>
      </c>
      <c r="F246" s="2">
        <v>127</v>
      </c>
      <c r="G246" s="2">
        <v>0.14765100671140899</v>
      </c>
    </row>
    <row r="247" spans="1:7" x14ac:dyDescent="0.25">
      <c r="A247" s="2">
        <v>246</v>
      </c>
      <c r="B247" s="2" t="s">
        <v>264</v>
      </c>
      <c r="C247" s="2" t="e">
        <v>#NAME?</v>
      </c>
      <c r="D247" s="2">
        <v>174</v>
      </c>
      <c r="E247" s="2">
        <v>58</v>
      </c>
      <c r="F247" s="2">
        <v>116</v>
      </c>
      <c r="G247" s="2">
        <v>0.33333333333333298</v>
      </c>
    </row>
    <row r="248" spans="1:7" x14ac:dyDescent="0.25">
      <c r="A248" s="2">
        <v>247</v>
      </c>
      <c r="B248" s="2" t="s">
        <v>265</v>
      </c>
      <c r="C248" s="2" t="s">
        <v>165</v>
      </c>
      <c r="D248" s="2">
        <v>569</v>
      </c>
      <c r="E248" s="2">
        <v>395</v>
      </c>
      <c r="F248" s="2">
        <v>174</v>
      </c>
      <c r="G248" s="2">
        <v>0.69420035149384896</v>
      </c>
    </row>
    <row r="249" spans="1:7" x14ac:dyDescent="0.25">
      <c r="A249" s="2">
        <v>248</v>
      </c>
      <c r="B249" s="2" t="s">
        <v>266</v>
      </c>
      <c r="C249" s="2" t="e">
        <v>#NAME?</v>
      </c>
      <c r="D249" s="2">
        <v>37</v>
      </c>
      <c r="E249" s="2">
        <v>1</v>
      </c>
      <c r="F249" s="2">
        <v>36</v>
      </c>
      <c r="G249" s="2">
        <v>2.7027027027027001E-2</v>
      </c>
    </row>
    <row r="250" spans="1:7" x14ac:dyDescent="0.25">
      <c r="A250" s="2">
        <v>249</v>
      </c>
      <c r="B250" s="2" t="s">
        <v>267</v>
      </c>
      <c r="C250" s="2" t="e">
        <v>#NAME?</v>
      </c>
      <c r="D250" s="2">
        <v>177</v>
      </c>
      <c r="E250" s="2">
        <v>58</v>
      </c>
      <c r="F250" s="2">
        <v>119</v>
      </c>
      <c r="G250" s="2">
        <v>0.32768361581920902</v>
      </c>
    </row>
    <row r="251" spans="1:7" x14ac:dyDescent="0.25">
      <c r="A251" s="2">
        <v>250</v>
      </c>
      <c r="B251" s="2" t="s">
        <v>268</v>
      </c>
      <c r="C251" s="2" t="s">
        <v>7</v>
      </c>
      <c r="D251" s="2">
        <v>406</v>
      </c>
      <c r="E251" s="2">
        <v>181</v>
      </c>
      <c r="F251" s="2">
        <v>225</v>
      </c>
      <c r="G251" s="2">
        <v>0.44581280788177302</v>
      </c>
    </row>
    <row r="252" spans="1:7" x14ac:dyDescent="0.25">
      <c r="A252" s="2">
        <v>251</v>
      </c>
      <c r="B252" s="2" t="s">
        <v>269</v>
      </c>
      <c r="C252" s="2" t="e">
        <v>#NAME?</v>
      </c>
      <c r="D252" s="2">
        <v>257</v>
      </c>
      <c r="E252" s="2">
        <v>109</v>
      </c>
      <c r="F252" s="2">
        <v>148</v>
      </c>
      <c r="G252" s="2">
        <v>0.42412451361867698</v>
      </c>
    </row>
    <row r="253" spans="1:7" x14ac:dyDescent="0.25">
      <c r="A253" s="2">
        <v>252</v>
      </c>
      <c r="B253" s="2" t="s">
        <v>270</v>
      </c>
      <c r="C253" s="2" t="s">
        <v>7</v>
      </c>
      <c r="D253" s="2">
        <v>618</v>
      </c>
      <c r="E253" s="2">
        <v>368</v>
      </c>
      <c r="F253" s="2">
        <v>250</v>
      </c>
      <c r="G253" s="2">
        <v>0.59546925566343001</v>
      </c>
    </row>
    <row r="254" spans="1:7" x14ac:dyDescent="0.25">
      <c r="A254" s="2">
        <v>253</v>
      </c>
      <c r="B254" s="2" t="s">
        <v>271</v>
      </c>
      <c r="C254" s="2" t="e">
        <v>#NAME?</v>
      </c>
      <c r="D254" s="2">
        <v>85</v>
      </c>
      <c r="E254" s="2">
        <v>7</v>
      </c>
      <c r="F254" s="2">
        <v>78</v>
      </c>
      <c r="G254" s="2">
        <v>8.2352941176470601E-2</v>
      </c>
    </row>
    <row r="255" spans="1:7" x14ac:dyDescent="0.25">
      <c r="A255" s="2">
        <v>254</v>
      </c>
      <c r="B255" s="2" t="s">
        <v>272</v>
      </c>
      <c r="C255" s="2" t="e">
        <v>#NAME?</v>
      </c>
      <c r="D255" s="2">
        <v>118</v>
      </c>
      <c r="E255" s="2">
        <v>61</v>
      </c>
      <c r="F255" s="2">
        <v>57</v>
      </c>
      <c r="G255" s="2">
        <v>0.51694915254237295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4"/>
  <sheetViews>
    <sheetView topLeftCell="A233" workbookViewId="0">
      <selection activeCell="G2" sqref="G2:G254"/>
    </sheetView>
  </sheetViews>
  <sheetFormatPr defaultRowHeight="15" x14ac:dyDescent="0.25"/>
  <sheetData>
    <row r="1" spans="1:7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3">
        <v>1</v>
      </c>
      <c r="B2" s="3" t="s">
        <v>273</v>
      </c>
      <c r="C2" s="3" t="s">
        <v>274</v>
      </c>
      <c r="D2" s="3">
        <v>351</v>
      </c>
      <c r="E2" s="3">
        <v>151</v>
      </c>
      <c r="F2" s="3">
        <v>200</v>
      </c>
      <c r="G2" s="3">
        <v>0.43019943019943002</v>
      </c>
    </row>
    <row r="3" spans="1:7" x14ac:dyDescent="0.25">
      <c r="A3" s="3">
        <v>2</v>
      </c>
      <c r="B3" s="3" t="s">
        <v>275</v>
      </c>
      <c r="C3" s="3" t="e">
        <v>#NAME?</v>
      </c>
      <c r="D3" s="3">
        <v>94</v>
      </c>
      <c r="E3" s="3">
        <v>24</v>
      </c>
      <c r="F3" s="3">
        <v>70</v>
      </c>
      <c r="G3" s="3">
        <v>0.25531914893617003</v>
      </c>
    </row>
    <row r="4" spans="1:7" x14ac:dyDescent="0.25">
      <c r="A4" s="3">
        <v>3</v>
      </c>
      <c r="B4" s="3" t="s">
        <v>276</v>
      </c>
      <c r="C4" s="3" t="s">
        <v>21</v>
      </c>
      <c r="D4" s="3">
        <v>372</v>
      </c>
      <c r="E4" s="3">
        <v>194</v>
      </c>
      <c r="F4" s="3">
        <v>178</v>
      </c>
      <c r="G4" s="3">
        <v>0.521505376344086</v>
      </c>
    </row>
    <row r="5" spans="1:7" x14ac:dyDescent="0.25">
      <c r="A5" s="3">
        <v>4</v>
      </c>
      <c r="B5" s="3" t="s">
        <v>277</v>
      </c>
      <c r="C5" s="3" t="e">
        <v>#NAME?</v>
      </c>
      <c r="D5" s="3">
        <v>105</v>
      </c>
      <c r="E5" s="3">
        <v>5</v>
      </c>
      <c r="F5" s="3">
        <v>100</v>
      </c>
      <c r="G5" s="3">
        <v>4.7619047619047603E-2</v>
      </c>
    </row>
    <row r="6" spans="1:7" x14ac:dyDescent="0.25">
      <c r="A6" s="3">
        <v>5</v>
      </c>
      <c r="B6" s="3" t="s">
        <v>278</v>
      </c>
      <c r="C6" s="3" t="e">
        <v>#NAME?</v>
      </c>
      <c r="D6" s="3">
        <v>239</v>
      </c>
      <c r="E6" s="3">
        <v>101</v>
      </c>
      <c r="F6" s="3">
        <v>138</v>
      </c>
      <c r="G6" s="3">
        <v>0.422594142259414</v>
      </c>
    </row>
    <row r="7" spans="1:7" x14ac:dyDescent="0.25">
      <c r="A7" s="3">
        <v>6</v>
      </c>
      <c r="B7" s="3" t="s">
        <v>279</v>
      </c>
      <c r="C7" s="3" t="s">
        <v>21</v>
      </c>
      <c r="D7" s="3">
        <v>854</v>
      </c>
      <c r="E7" s="3">
        <v>436</v>
      </c>
      <c r="F7" s="3">
        <v>418</v>
      </c>
      <c r="G7" s="3">
        <v>0.51053864168618301</v>
      </c>
    </row>
    <row r="8" spans="1:7" x14ac:dyDescent="0.25">
      <c r="A8" s="3">
        <v>7</v>
      </c>
      <c r="B8" s="3" t="s">
        <v>280</v>
      </c>
      <c r="C8" s="3" t="s">
        <v>281</v>
      </c>
      <c r="D8" s="3">
        <v>473</v>
      </c>
      <c r="E8" s="3">
        <v>291</v>
      </c>
      <c r="F8" s="3">
        <v>182</v>
      </c>
      <c r="G8" s="3">
        <v>0.61522198731501099</v>
      </c>
    </row>
    <row r="9" spans="1:7" x14ac:dyDescent="0.25">
      <c r="A9" s="3">
        <v>8</v>
      </c>
      <c r="B9" s="3" t="s">
        <v>282</v>
      </c>
      <c r="C9" s="3" t="s">
        <v>59</v>
      </c>
      <c r="D9" s="3">
        <v>568</v>
      </c>
      <c r="E9" s="3">
        <v>396</v>
      </c>
      <c r="F9" s="3">
        <v>172</v>
      </c>
      <c r="G9" s="3">
        <v>0.69718309859154903</v>
      </c>
    </row>
    <row r="10" spans="1:7" x14ac:dyDescent="0.25">
      <c r="A10" s="3">
        <v>9</v>
      </c>
      <c r="B10" s="3" t="s">
        <v>283</v>
      </c>
      <c r="C10" s="3" t="e">
        <v>#NAME?</v>
      </c>
      <c r="D10" s="3">
        <v>62</v>
      </c>
      <c r="E10" s="3">
        <v>40</v>
      </c>
      <c r="F10" s="3">
        <v>22</v>
      </c>
      <c r="G10" s="3">
        <v>0.64516129032258096</v>
      </c>
    </row>
    <row r="11" spans="1:7" x14ac:dyDescent="0.25">
      <c r="A11" s="3">
        <v>10</v>
      </c>
      <c r="B11" s="3" t="s">
        <v>284</v>
      </c>
      <c r="C11" s="3" t="s">
        <v>7</v>
      </c>
      <c r="D11" s="3">
        <v>406</v>
      </c>
      <c r="E11" s="3">
        <v>187</v>
      </c>
      <c r="F11" s="3">
        <v>219</v>
      </c>
      <c r="G11" s="3">
        <v>0.46059113300492599</v>
      </c>
    </row>
    <row r="12" spans="1:7" x14ac:dyDescent="0.25">
      <c r="A12" s="3">
        <v>11</v>
      </c>
      <c r="B12" s="3" t="s">
        <v>285</v>
      </c>
      <c r="C12" s="3" t="s">
        <v>7</v>
      </c>
      <c r="D12" s="3">
        <v>385</v>
      </c>
      <c r="E12" s="3">
        <v>148</v>
      </c>
      <c r="F12" s="3">
        <v>237</v>
      </c>
      <c r="G12" s="3">
        <v>0.38441558441558399</v>
      </c>
    </row>
    <row r="13" spans="1:7" x14ac:dyDescent="0.25">
      <c r="A13" s="3">
        <v>12</v>
      </c>
      <c r="B13" s="3" t="s">
        <v>66</v>
      </c>
      <c r="C13" s="3" t="s">
        <v>67</v>
      </c>
      <c r="D13" s="3">
        <v>439</v>
      </c>
      <c r="E13" s="3">
        <v>24</v>
      </c>
      <c r="F13" s="3">
        <v>415</v>
      </c>
      <c r="G13" s="3">
        <v>5.46697038724374E-2</v>
      </c>
    </row>
    <row r="14" spans="1:7" x14ac:dyDescent="0.25">
      <c r="A14" s="3">
        <v>13</v>
      </c>
      <c r="B14" s="3" t="s">
        <v>286</v>
      </c>
      <c r="C14" s="3" t="s">
        <v>33</v>
      </c>
      <c r="D14" s="3">
        <v>353</v>
      </c>
      <c r="E14" s="3">
        <v>153</v>
      </c>
      <c r="F14" s="3">
        <v>200</v>
      </c>
      <c r="G14" s="3">
        <v>0.43342776203965999</v>
      </c>
    </row>
    <row r="15" spans="1:7" x14ac:dyDescent="0.25">
      <c r="A15" s="3">
        <v>14</v>
      </c>
      <c r="B15" s="3" t="s">
        <v>287</v>
      </c>
      <c r="C15" s="3" t="s">
        <v>274</v>
      </c>
      <c r="D15" s="3">
        <v>351</v>
      </c>
      <c r="E15" s="3">
        <v>145</v>
      </c>
      <c r="F15" s="3">
        <v>206</v>
      </c>
      <c r="G15" s="3">
        <v>0.41310541310541299</v>
      </c>
    </row>
    <row r="16" spans="1:7" x14ac:dyDescent="0.25">
      <c r="A16" s="3">
        <v>15</v>
      </c>
      <c r="B16" s="3" t="s">
        <v>288</v>
      </c>
      <c r="C16" s="3" t="s">
        <v>59</v>
      </c>
      <c r="D16" s="3">
        <v>568</v>
      </c>
      <c r="E16" s="3">
        <v>374</v>
      </c>
      <c r="F16" s="3">
        <v>194</v>
      </c>
      <c r="G16" s="3">
        <v>0.65845070422535201</v>
      </c>
    </row>
    <row r="17" spans="1:7" x14ac:dyDescent="0.25">
      <c r="A17" s="3">
        <v>16</v>
      </c>
      <c r="B17" s="3" t="s">
        <v>289</v>
      </c>
      <c r="C17" s="3" t="s">
        <v>213</v>
      </c>
      <c r="D17" s="3">
        <v>301</v>
      </c>
      <c r="E17" s="3">
        <v>129</v>
      </c>
      <c r="F17" s="3">
        <v>172</v>
      </c>
      <c r="G17" s="3">
        <v>0.42857142857142899</v>
      </c>
    </row>
    <row r="18" spans="1:7" x14ac:dyDescent="0.25">
      <c r="A18" s="3">
        <v>17</v>
      </c>
      <c r="B18" s="3" t="s">
        <v>290</v>
      </c>
      <c r="C18" s="3" t="s">
        <v>7</v>
      </c>
      <c r="D18" s="3">
        <v>345</v>
      </c>
      <c r="E18" s="3">
        <v>146</v>
      </c>
      <c r="F18" s="3">
        <v>199</v>
      </c>
      <c r="G18" s="3">
        <v>0.42318840579710099</v>
      </c>
    </row>
    <row r="19" spans="1:7" x14ac:dyDescent="0.25">
      <c r="A19" s="3">
        <v>18</v>
      </c>
      <c r="B19" s="3" t="s">
        <v>291</v>
      </c>
      <c r="C19" s="3" t="e">
        <v>#NAME?</v>
      </c>
      <c r="D19" s="3">
        <v>217</v>
      </c>
      <c r="E19" s="3">
        <v>105</v>
      </c>
      <c r="F19" s="3">
        <v>112</v>
      </c>
      <c r="G19" s="3">
        <v>0.483870967741935</v>
      </c>
    </row>
    <row r="20" spans="1:7" x14ac:dyDescent="0.25">
      <c r="A20" s="3">
        <v>19</v>
      </c>
      <c r="B20" s="3" t="s">
        <v>292</v>
      </c>
      <c r="C20" s="3" t="e">
        <v>#NAME?</v>
      </c>
      <c r="D20" s="3">
        <v>169</v>
      </c>
      <c r="E20" s="3">
        <v>97</v>
      </c>
      <c r="F20" s="3">
        <v>72</v>
      </c>
      <c r="G20" s="3">
        <v>0.57396449704142005</v>
      </c>
    </row>
    <row r="21" spans="1:7" x14ac:dyDescent="0.25">
      <c r="A21" s="3">
        <v>20</v>
      </c>
      <c r="B21" s="3" t="s">
        <v>293</v>
      </c>
      <c r="C21" s="3" t="e">
        <v>#NAME?</v>
      </c>
      <c r="D21" s="3">
        <v>134</v>
      </c>
      <c r="E21" s="3">
        <v>39</v>
      </c>
      <c r="F21" s="3">
        <v>95</v>
      </c>
      <c r="G21" s="3">
        <v>0.29104477611940299</v>
      </c>
    </row>
    <row r="22" spans="1:7" x14ac:dyDescent="0.25">
      <c r="A22" s="3">
        <v>21</v>
      </c>
      <c r="B22" s="3" t="s">
        <v>294</v>
      </c>
      <c r="C22" s="3" t="s">
        <v>21</v>
      </c>
      <c r="D22" s="3">
        <v>332</v>
      </c>
      <c r="E22" s="3">
        <v>110</v>
      </c>
      <c r="F22" s="3">
        <v>222</v>
      </c>
      <c r="G22" s="3">
        <v>0.33132530120481901</v>
      </c>
    </row>
    <row r="23" spans="1:7" x14ac:dyDescent="0.25">
      <c r="A23" s="3">
        <v>22</v>
      </c>
      <c r="B23" s="3" t="s">
        <v>295</v>
      </c>
      <c r="C23" s="3" t="s">
        <v>296</v>
      </c>
      <c r="D23" s="3">
        <v>284</v>
      </c>
      <c r="E23" s="3">
        <v>81</v>
      </c>
      <c r="F23" s="3">
        <v>203</v>
      </c>
      <c r="G23" s="3">
        <v>0.28521126760563398</v>
      </c>
    </row>
    <row r="24" spans="1:7" x14ac:dyDescent="0.25">
      <c r="A24" s="3">
        <v>23</v>
      </c>
      <c r="B24" s="3" t="s">
        <v>297</v>
      </c>
      <c r="C24" s="3" t="e">
        <v>#NAME?</v>
      </c>
      <c r="D24" s="3">
        <v>137</v>
      </c>
      <c r="E24" s="3">
        <v>57</v>
      </c>
      <c r="F24" s="3">
        <v>80</v>
      </c>
      <c r="G24" s="3">
        <v>0.41605839416058399</v>
      </c>
    </row>
    <row r="25" spans="1:7" x14ac:dyDescent="0.25">
      <c r="A25" s="3">
        <v>24</v>
      </c>
      <c r="B25" s="3" t="s">
        <v>298</v>
      </c>
      <c r="C25" s="3" t="s">
        <v>7</v>
      </c>
      <c r="D25" s="3">
        <v>261</v>
      </c>
      <c r="E25" s="3">
        <v>105</v>
      </c>
      <c r="F25" s="3">
        <v>156</v>
      </c>
      <c r="G25" s="3">
        <v>0.40229885057471299</v>
      </c>
    </row>
    <row r="26" spans="1:7" x14ac:dyDescent="0.25">
      <c r="A26" s="3">
        <v>25</v>
      </c>
      <c r="B26" s="3" t="s">
        <v>299</v>
      </c>
      <c r="C26" s="3" t="s">
        <v>7</v>
      </c>
      <c r="D26" s="3">
        <v>263</v>
      </c>
      <c r="E26" s="3">
        <v>13</v>
      </c>
      <c r="F26" s="3">
        <v>250</v>
      </c>
      <c r="G26" s="3">
        <v>4.9429657794676798E-2</v>
      </c>
    </row>
    <row r="27" spans="1:7" x14ac:dyDescent="0.25">
      <c r="A27" s="3">
        <v>26</v>
      </c>
      <c r="B27" s="3" t="s">
        <v>300</v>
      </c>
      <c r="C27" s="3" t="e">
        <v>#NAME?</v>
      </c>
      <c r="D27" s="3">
        <v>154</v>
      </c>
      <c r="E27" s="3">
        <v>42</v>
      </c>
      <c r="F27" s="3">
        <v>112</v>
      </c>
      <c r="G27" s="3">
        <v>0.27272727272727298</v>
      </c>
    </row>
    <row r="28" spans="1:7" x14ac:dyDescent="0.25">
      <c r="A28" s="3">
        <v>27</v>
      </c>
      <c r="B28" s="3" t="s">
        <v>301</v>
      </c>
      <c r="C28" s="3" t="s">
        <v>7</v>
      </c>
      <c r="D28" s="3">
        <v>431</v>
      </c>
      <c r="E28" s="3">
        <v>127</v>
      </c>
      <c r="F28" s="3">
        <v>304</v>
      </c>
      <c r="G28" s="3">
        <v>0.29466357308584701</v>
      </c>
    </row>
    <row r="29" spans="1:7" x14ac:dyDescent="0.25">
      <c r="A29" s="3">
        <v>28</v>
      </c>
      <c r="B29" s="3" t="s">
        <v>302</v>
      </c>
      <c r="C29" s="3" t="e">
        <v>#NAME?</v>
      </c>
      <c r="D29" s="3">
        <v>267</v>
      </c>
      <c r="E29" s="3">
        <v>91</v>
      </c>
      <c r="F29" s="3">
        <v>176</v>
      </c>
      <c r="G29" s="3">
        <v>0.34082397003745302</v>
      </c>
    </row>
    <row r="30" spans="1:7" x14ac:dyDescent="0.25">
      <c r="A30" s="3">
        <v>29</v>
      </c>
      <c r="B30" s="3" t="s">
        <v>303</v>
      </c>
      <c r="C30" s="3" t="s">
        <v>7</v>
      </c>
      <c r="D30" s="3">
        <v>580</v>
      </c>
      <c r="E30" s="3">
        <v>162</v>
      </c>
      <c r="F30" s="3">
        <v>418</v>
      </c>
      <c r="G30" s="3">
        <v>0.27931034482758599</v>
      </c>
    </row>
    <row r="31" spans="1:7" x14ac:dyDescent="0.25">
      <c r="A31" s="3">
        <v>30</v>
      </c>
      <c r="B31" s="3" t="s">
        <v>304</v>
      </c>
      <c r="C31" s="3" t="s">
        <v>7</v>
      </c>
      <c r="D31" s="3">
        <v>400</v>
      </c>
      <c r="E31" s="3">
        <v>167</v>
      </c>
      <c r="F31" s="3">
        <v>233</v>
      </c>
      <c r="G31" s="3">
        <v>0.41749999999999998</v>
      </c>
    </row>
    <row r="32" spans="1:7" x14ac:dyDescent="0.25">
      <c r="A32" s="3">
        <v>31</v>
      </c>
      <c r="B32" s="3" t="s">
        <v>305</v>
      </c>
      <c r="C32" s="3" t="s">
        <v>183</v>
      </c>
      <c r="D32" s="3">
        <v>259</v>
      </c>
      <c r="E32" s="3">
        <v>85</v>
      </c>
      <c r="F32" s="3">
        <v>174</v>
      </c>
      <c r="G32" s="3">
        <v>0.32818532818532797</v>
      </c>
    </row>
    <row r="33" spans="1:7" x14ac:dyDescent="0.25">
      <c r="A33" s="3">
        <v>32</v>
      </c>
      <c r="B33" s="3" t="s">
        <v>306</v>
      </c>
      <c r="C33" s="3" t="s">
        <v>21</v>
      </c>
      <c r="D33" s="3">
        <v>741</v>
      </c>
      <c r="E33" s="3">
        <v>451</v>
      </c>
      <c r="F33" s="3">
        <v>290</v>
      </c>
      <c r="G33" s="3">
        <v>0.60863697705802999</v>
      </c>
    </row>
    <row r="34" spans="1:7" x14ac:dyDescent="0.25">
      <c r="A34" s="3">
        <v>33</v>
      </c>
      <c r="B34" s="3" t="s">
        <v>307</v>
      </c>
      <c r="C34" s="3" t="s">
        <v>21</v>
      </c>
      <c r="D34" s="3">
        <v>295</v>
      </c>
      <c r="E34" s="3">
        <v>73</v>
      </c>
      <c r="F34" s="3">
        <v>222</v>
      </c>
      <c r="G34" s="3">
        <v>0.247457627118644</v>
      </c>
    </row>
    <row r="35" spans="1:7" x14ac:dyDescent="0.25">
      <c r="A35" s="3">
        <v>34</v>
      </c>
      <c r="B35" s="3" t="s">
        <v>308</v>
      </c>
      <c r="C35" s="3" t="e">
        <v>#NAME?</v>
      </c>
      <c r="D35" s="3">
        <v>152</v>
      </c>
      <c r="E35" s="3">
        <v>44</v>
      </c>
      <c r="F35" s="3">
        <v>108</v>
      </c>
      <c r="G35" s="3">
        <v>0.28947368421052599</v>
      </c>
    </row>
    <row r="36" spans="1:7" x14ac:dyDescent="0.25">
      <c r="A36" s="3">
        <v>35</v>
      </c>
      <c r="B36" s="3" t="s">
        <v>309</v>
      </c>
      <c r="C36" s="3" t="e">
        <v>#NAME?</v>
      </c>
      <c r="D36" s="3">
        <v>80</v>
      </c>
      <c r="E36" s="3">
        <v>31</v>
      </c>
      <c r="F36" s="3">
        <v>49</v>
      </c>
      <c r="G36" s="3">
        <v>0.38750000000000001</v>
      </c>
    </row>
    <row r="37" spans="1:7" x14ac:dyDescent="0.25">
      <c r="A37" s="3">
        <v>36</v>
      </c>
      <c r="B37" s="3" t="s">
        <v>310</v>
      </c>
      <c r="C37" s="3" t="s">
        <v>213</v>
      </c>
      <c r="D37" s="3">
        <v>301</v>
      </c>
      <c r="E37" s="3">
        <v>127</v>
      </c>
      <c r="F37" s="3">
        <v>174</v>
      </c>
      <c r="G37" s="3">
        <v>0.42192691029900298</v>
      </c>
    </row>
    <row r="38" spans="1:7" x14ac:dyDescent="0.25">
      <c r="A38" s="3">
        <v>37</v>
      </c>
      <c r="B38" s="3" t="s">
        <v>311</v>
      </c>
      <c r="C38" s="3" t="e">
        <v>#NAME?</v>
      </c>
      <c r="D38" s="3">
        <v>227</v>
      </c>
      <c r="E38" s="3">
        <v>64</v>
      </c>
      <c r="F38" s="3">
        <v>163</v>
      </c>
      <c r="G38" s="3">
        <v>0.28193832599118901</v>
      </c>
    </row>
    <row r="39" spans="1:7" x14ac:dyDescent="0.25">
      <c r="A39" s="3">
        <v>38</v>
      </c>
      <c r="B39" s="3" t="s">
        <v>312</v>
      </c>
      <c r="C39" s="3" t="s">
        <v>7</v>
      </c>
      <c r="D39" s="3">
        <v>530</v>
      </c>
      <c r="E39" s="3">
        <v>189</v>
      </c>
      <c r="F39" s="3">
        <v>341</v>
      </c>
      <c r="G39" s="3">
        <v>0.35660377358490603</v>
      </c>
    </row>
    <row r="40" spans="1:7" x14ac:dyDescent="0.25">
      <c r="A40" s="3">
        <v>39</v>
      </c>
      <c r="B40" s="3" t="s">
        <v>313</v>
      </c>
      <c r="C40" s="3" t="s">
        <v>7</v>
      </c>
      <c r="D40" s="3">
        <v>276</v>
      </c>
      <c r="E40" s="3">
        <v>105</v>
      </c>
      <c r="F40" s="3">
        <v>171</v>
      </c>
      <c r="G40" s="3">
        <v>0.38043478260869601</v>
      </c>
    </row>
    <row r="41" spans="1:7" x14ac:dyDescent="0.25">
      <c r="A41" s="3">
        <v>40</v>
      </c>
      <c r="B41" s="3" t="s">
        <v>314</v>
      </c>
      <c r="C41" s="3" t="s">
        <v>7</v>
      </c>
      <c r="D41" s="3">
        <v>666</v>
      </c>
      <c r="E41" s="3">
        <v>240</v>
      </c>
      <c r="F41" s="3">
        <v>426</v>
      </c>
      <c r="G41" s="3">
        <v>0.36036036036036001</v>
      </c>
    </row>
    <row r="42" spans="1:7" x14ac:dyDescent="0.25">
      <c r="A42" s="3">
        <v>41</v>
      </c>
      <c r="B42" s="3" t="s">
        <v>66</v>
      </c>
      <c r="C42" s="3" t="s">
        <v>67</v>
      </c>
      <c r="D42" s="3">
        <v>439</v>
      </c>
      <c r="E42" s="3">
        <v>24</v>
      </c>
      <c r="F42" s="3">
        <v>415</v>
      </c>
      <c r="G42" s="3">
        <v>5.46697038724374E-2</v>
      </c>
    </row>
    <row r="43" spans="1:7" x14ac:dyDescent="0.25">
      <c r="A43" s="3">
        <v>42</v>
      </c>
      <c r="B43" s="3" t="s">
        <v>315</v>
      </c>
      <c r="C43" s="3" t="s">
        <v>165</v>
      </c>
      <c r="D43" s="3">
        <v>569</v>
      </c>
      <c r="E43" s="3">
        <v>389</v>
      </c>
      <c r="F43" s="3">
        <v>180</v>
      </c>
      <c r="G43" s="3">
        <v>0.68365553602811902</v>
      </c>
    </row>
    <row r="44" spans="1:7" x14ac:dyDescent="0.25">
      <c r="A44" s="3">
        <v>43</v>
      </c>
      <c r="B44" s="3" t="s">
        <v>316</v>
      </c>
      <c r="C44" s="3" t="e">
        <v>#NAME?</v>
      </c>
      <c r="D44" s="3">
        <v>141</v>
      </c>
      <c r="E44" s="3">
        <v>28</v>
      </c>
      <c r="F44" s="3">
        <v>113</v>
      </c>
      <c r="G44" s="3">
        <v>0.19858156028368801</v>
      </c>
    </row>
    <row r="45" spans="1:7" x14ac:dyDescent="0.25">
      <c r="A45" s="3">
        <v>44</v>
      </c>
      <c r="B45" s="3" t="s">
        <v>317</v>
      </c>
      <c r="C45" s="3" t="s">
        <v>88</v>
      </c>
      <c r="D45" s="3">
        <v>322</v>
      </c>
      <c r="E45" s="3">
        <v>103</v>
      </c>
      <c r="F45" s="3">
        <v>219</v>
      </c>
      <c r="G45" s="3">
        <v>0.31987577639751602</v>
      </c>
    </row>
    <row r="46" spans="1:7" x14ac:dyDescent="0.25">
      <c r="A46" s="3">
        <v>45</v>
      </c>
      <c r="B46" s="3" t="s">
        <v>318</v>
      </c>
      <c r="C46" s="3" t="s">
        <v>7</v>
      </c>
      <c r="D46" s="3">
        <v>297</v>
      </c>
      <c r="E46" s="3">
        <v>110</v>
      </c>
      <c r="F46" s="3">
        <v>187</v>
      </c>
      <c r="G46" s="3">
        <v>0.37037037037037002</v>
      </c>
    </row>
    <row r="47" spans="1:7" x14ac:dyDescent="0.25">
      <c r="A47" s="3">
        <v>46</v>
      </c>
      <c r="B47" s="3" t="s">
        <v>319</v>
      </c>
      <c r="C47" s="3" t="e">
        <v>#NAME?</v>
      </c>
      <c r="D47" s="3">
        <v>207</v>
      </c>
      <c r="E47" s="3">
        <v>90</v>
      </c>
      <c r="F47" s="3">
        <v>117</v>
      </c>
      <c r="G47" s="3">
        <v>0.434782608695652</v>
      </c>
    </row>
    <row r="48" spans="1:7" x14ac:dyDescent="0.25">
      <c r="A48" s="3">
        <v>47</v>
      </c>
      <c r="B48" s="3" t="s">
        <v>320</v>
      </c>
      <c r="C48" s="3" t="e">
        <v>#NAME?</v>
      </c>
      <c r="D48" s="3">
        <v>236</v>
      </c>
      <c r="E48" s="3">
        <v>86</v>
      </c>
      <c r="F48" s="3">
        <v>150</v>
      </c>
      <c r="G48" s="3">
        <v>0.36440677966101698</v>
      </c>
    </row>
    <row r="49" spans="1:7" x14ac:dyDescent="0.25">
      <c r="A49" s="3">
        <v>48</v>
      </c>
      <c r="B49" s="3" t="s">
        <v>321</v>
      </c>
      <c r="C49" s="3" t="e">
        <v>#NAME?</v>
      </c>
      <c r="D49" s="3">
        <v>168</v>
      </c>
      <c r="E49" s="3">
        <v>44</v>
      </c>
      <c r="F49" s="3">
        <v>124</v>
      </c>
      <c r="G49" s="3">
        <v>0.26190476190476197</v>
      </c>
    </row>
    <row r="50" spans="1:7" x14ac:dyDescent="0.25">
      <c r="A50" s="3">
        <v>49</v>
      </c>
      <c r="B50" s="3" t="s">
        <v>322</v>
      </c>
      <c r="C50" s="3" t="s">
        <v>7</v>
      </c>
      <c r="D50" s="3">
        <v>309</v>
      </c>
      <c r="E50" s="3">
        <v>101</v>
      </c>
      <c r="F50" s="3">
        <v>208</v>
      </c>
      <c r="G50" s="3">
        <v>0.326860841423948</v>
      </c>
    </row>
    <row r="51" spans="1:7" x14ac:dyDescent="0.25">
      <c r="A51" s="3">
        <v>50</v>
      </c>
      <c r="B51" s="3" t="s">
        <v>323</v>
      </c>
      <c r="C51" s="3" t="e">
        <v>#NAME?</v>
      </c>
      <c r="D51" s="3">
        <v>170</v>
      </c>
      <c r="E51" s="3">
        <v>37</v>
      </c>
      <c r="F51" s="3">
        <v>133</v>
      </c>
      <c r="G51" s="3">
        <v>0.217647058823529</v>
      </c>
    </row>
    <row r="52" spans="1:7" x14ac:dyDescent="0.25">
      <c r="A52" s="3">
        <v>51</v>
      </c>
      <c r="B52" s="3" t="s">
        <v>324</v>
      </c>
      <c r="C52" s="3" t="e">
        <v>#NAME?</v>
      </c>
      <c r="D52" s="3">
        <v>228</v>
      </c>
      <c r="E52" s="3">
        <v>66</v>
      </c>
      <c r="F52" s="3">
        <v>162</v>
      </c>
      <c r="G52" s="3">
        <v>0.28947368421052599</v>
      </c>
    </row>
    <row r="53" spans="1:7" x14ac:dyDescent="0.25">
      <c r="A53" s="3">
        <v>52</v>
      </c>
      <c r="B53" s="3" t="s">
        <v>325</v>
      </c>
      <c r="C53" s="3" t="s">
        <v>7</v>
      </c>
      <c r="D53" s="3">
        <v>495</v>
      </c>
      <c r="E53" s="3">
        <v>173</v>
      </c>
      <c r="F53" s="3">
        <v>322</v>
      </c>
      <c r="G53" s="3">
        <v>0.34949494949494903</v>
      </c>
    </row>
    <row r="54" spans="1:7" x14ac:dyDescent="0.25">
      <c r="A54" s="3">
        <v>53</v>
      </c>
      <c r="B54" s="3" t="s">
        <v>326</v>
      </c>
      <c r="C54" s="3" t="s">
        <v>7</v>
      </c>
      <c r="D54" s="3">
        <v>329</v>
      </c>
      <c r="E54" s="3">
        <v>144</v>
      </c>
      <c r="F54" s="3">
        <v>185</v>
      </c>
      <c r="G54" s="3">
        <v>0.43768996960486301</v>
      </c>
    </row>
    <row r="55" spans="1:7" x14ac:dyDescent="0.25">
      <c r="A55" s="3">
        <v>54</v>
      </c>
      <c r="B55" s="3" t="s">
        <v>327</v>
      </c>
      <c r="C55" s="3" t="e">
        <v>#NAME?</v>
      </c>
      <c r="D55" s="3">
        <v>88</v>
      </c>
      <c r="E55" s="3">
        <v>11</v>
      </c>
      <c r="F55" s="3">
        <v>77</v>
      </c>
      <c r="G55" s="3">
        <v>0.125</v>
      </c>
    </row>
    <row r="56" spans="1:7" x14ac:dyDescent="0.25">
      <c r="A56" s="3">
        <v>55</v>
      </c>
      <c r="B56" s="3" t="s">
        <v>328</v>
      </c>
      <c r="C56" s="3" t="s">
        <v>7</v>
      </c>
      <c r="D56" s="3">
        <v>421</v>
      </c>
      <c r="E56" s="3">
        <v>165</v>
      </c>
      <c r="F56" s="3">
        <v>256</v>
      </c>
      <c r="G56" s="3">
        <v>0.39192399049881199</v>
      </c>
    </row>
    <row r="57" spans="1:7" x14ac:dyDescent="0.25">
      <c r="A57" s="3">
        <v>56</v>
      </c>
      <c r="B57" s="3" t="s">
        <v>329</v>
      </c>
      <c r="C57" s="3" t="s">
        <v>7</v>
      </c>
      <c r="D57" s="3">
        <v>666</v>
      </c>
      <c r="E57" s="3">
        <v>246</v>
      </c>
      <c r="F57" s="3">
        <v>420</v>
      </c>
      <c r="G57" s="3">
        <v>0.36936936936936898</v>
      </c>
    </row>
    <row r="58" spans="1:7" x14ac:dyDescent="0.25">
      <c r="A58" s="3">
        <v>57</v>
      </c>
      <c r="B58" s="3" t="s">
        <v>330</v>
      </c>
      <c r="C58" s="3" t="e">
        <v>#NAME?</v>
      </c>
      <c r="D58" s="3">
        <v>182</v>
      </c>
      <c r="E58" s="3">
        <v>41</v>
      </c>
      <c r="F58" s="3">
        <v>141</v>
      </c>
      <c r="G58" s="3">
        <v>0.225274725274725</v>
      </c>
    </row>
    <row r="59" spans="1:7" x14ac:dyDescent="0.25">
      <c r="A59" s="3">
        <v>58</v>
      </c>
      <c r="B59" s="3" t="s">
        <v>331</v>
      </c>
      <c r="C59" s="3" t="e">
        <v>#NAME?</v>
      </c>
      <c r="D59" s="3">
        <v>181</v>
      </c>
      <c r="E59" s="3">
        <v>46</v>
      </c>
      <c r="F59" s="3">
        <v>135</v>
      </c>
      <c r="G59" s="3">
        <v>0.25414364640884002</v>
      </c>
    </row>
    <row r="60" spans="1:7" x14ac:dyDescent="0.25">
      <c r="A60" s="3">
        <v>59</v>
      </c>
      <c r="B60" s="3" t="s">
        <v>332</v>
      </c>
      <c r="C60" s="3" t="e">
        <v>#NAME?</v>
      </c>
      <c r="D60" s="3">
        <v>69</v>
      </c>
      <c r="E60" s="3">
        <v>17</v>
      </c>
      <c r="F60" s="3">
        <v>52</v>
      </c>
      <c r="G60" s="3">
        <v>0.24637681159420299</v>
      </c>
    </row>
    <row r="61" spans="1:7" x14ac:dyDescent="0.25">
      <c r="A61" s="3">
        <v>60</v>
      </c>
      <c r="B61" s="3" t="s">
        <v>333</v>
      </c>
      <c r="C61" s="3" t="e">
        <v>#NAME?</v>
      </c>
      <c r="D61" s="3">
        <v>220</v>
      </c>
      <c r="E61" s="3">
        <v>86</v>
      </c>
      <c r="F61" s="3">
        <v>134</v>
      </c>
      <c r="G61" s="3">
        <v>0.39090909090909098</v>
      </c>
    </row>
    <row r="62" spans="1:7" x14ac:dyDescent="0.25">
      <c r="A62" s="3">
        <v>61</v>
      </c>
      <c r="B62" s="3" t="s">
        <v>334</v>
      </c>
      <c r="C62" s="3" t="e">
        <v>#NAME?</v>
      </c>
      <c r="D62" s="3">
        <v>211</v>
      </c>
      <c r="E62" s="3">
        <v>88</v>
      </c>
      <c r="F62" s="3">
        <v>123</v>
      </c>
      <c r="G62" s="3">
        <v>0.417061611374408</v>
      </c>
    </row>
    <row r="63" spans="1:7" x14ac:dyDescent="0.25">
      <c r="A63" s="3">
        <v>62</v>
      </c>
      <c r="B63" s="3" t="s">
        <v>335</v>
      </c>
      <c r="C63" s="3" t="e">
        <v>#NAME?</v>
      </c>
      <c r="D63" s="3">
        <v>94</v>
      </c>
      <c r="E63" s="3">
        <v>29</v>
      </c>
      <c r="F63" s="3">
        <v>65</v>
      </c>
      <c r="G63" s="3">
        <v>0.30851063829787201</v>
      </c>
    </row>
    <row r="64" spans="1:7" x14ac:dyDescent="0.25">
      <c r="A64" s="3">
        <v>63</v>
      </c>
      <c r="B64" s="3" t="s">
        <v>336</v>
      </c>
      <c r="C64" s="3" t="e">
        <v>#NAME?</v>
      </c>
      <c r="D64" s="3">
        <v>101</v>
      </c>
      <c r="E64" s="3">
        <v>27</v>
      </c>
      <c r="F64" s="3">
        <v>74</v>
      </c>
      <c r="G64" s="3">
        <v>0.26732673267326701</v>
      </c>
    </row>
    <row r="65" spans="1:7" x14ac:dyDescent="0.25">
      <c r="A65" s="3">
        <v>64</v>
      </c>
      <c r="B65" s="3" t="s">
        <v>337</v>
      </c>
      <c r="C65" s="3" t="e">
        <v>#NAME?</v>
      </c>
      <c r="D65" s="3">
        <v>24</v>
      </c>
      <c r="E65" s="3">
        <v>1</v>
      </c>
      <c r="F65" s="3">
        <v>23</v>
      </c>
      <c r="G65" s="3">
        <v>4.1666666666666699E-2</v>
      </c>
    </row>
    <row r="66" spans="1:7" x14ac:dyDescent="0.25">
      <c r="A66" s="3">
        <v>65</v>
      </c>
      <c r="B66" s="3" t="s">
        <v>338</v>
      </c>
      <c r="C66" s="3" t="s">
        <v>7</v>
      </c>
      <c r="D66" s="3">
        <v>394</v>
      </c>
      <c r="E66" s="3">
        <v>137</v>
      </c>
      <c r="F66" s="3">
        <v>257</v>
      </c>
      <c r="G66" s="3">
        <v>0.34771573604060901</v>
      </c>
    </row>
    <row r="67" spans="1:7" x14ac:dyDescent="0.25">
      <c r="A67" s="3">
        <v>66</v>
      </c>
      <c r="B67" s="3" t="s">
        <v>339</v>
      </c>
      <c r="C67" s="3" t="s">
        <v>7</v>
      </c>
      <c r="D67" s="3">
        <v>500</v>
      </c>
      <c r="E67" s="3">
        <v>229</v>
      </c>
      <c r="F67" s="3">
        <v>271</v>
      </c>
      <c r="G67" s="3">
        <v>0.45800000000000002</v>
      </c>
    </row>
    <row r="68" spans="1:7" x14ac:dyDescent="0.25">
      <c r="A68" s="3">
        <v>67</v>
      </c>
      <c r="B68" s="3" t="s">
        <v>340</v>
      </c>
      <c r="C68" s="3" t="e">
        <v>#NAME?</v>
      </c>
      <c r="D68" s="3">
        <v>67</v>
      </c>
      <c r="E68" s="3">
        <v>16</v>
      </c>
      <c r="F68" s="3">
        <v>51</v>
      </c>
      <c r="G68" s="3">
        <v>0.238805970149254</v>
      </c>
    </row>
    <row r="69" spans="1:7" x14ac:dyDescent="0.25">
      <c r="A69" s="3">
        <v>68</v>
      </c>
      <c r="B69" s="3" t="s">
        <v>114</v>
      </c>
      <c r="C69" s="3" t="s">
        <v>7</v>
      </c>
      <c r="D69" s="3">
        <v>272</v>
      </c>
      <c r="E69" s="3">
        <v>112</v>
      </c>
      <c r="F69" s="3">
        <v>160</v>
      </c>
      <c r="G69" s="3">
        <v>0.41176470588235298</v>
      </c>
    </row>
    <row r="70" spans="1:7" x14ac:dyDescent="0.25">
      <c r="A70" s="3">
        <v>69</v>
      </c>
      <c r="B70" s="3" t="s">
        <v>341</v>
      </c>
      <c r="C70" s="3" t="s">
        <v>21</v>
      </c>
      <c r="D70" s="3">
        <v>344</v>
      </c>
      <c r="E70" s="3">
        <v>93</v>
      </c>
      <c r="F70" s="3">
        <v>251</v>
      </c>
      <c r="G70" s="3">
        <v>0.27034883720930197</v>
      </c>
    </row>
    <row r="71" spans="1:7" x14ac:dyDescent="0.25">
      <c r="A71" s="3">
        <v>70</v>
      </c>
      <c r="B71" s="3" t="s">
        <v>342</v>
      </c>
      <c r="C71" s="3" t="s">
        <v>7</v>
      </c>
      <c r="D71" s="3">
        <v>302</v>
      </c>
      <c r="E71" s="3">
        <v>131</v>
      </c>
      <c r="F71" s="3">
        <v>171</v>
      </c>
      <c r="G71" s="3">
        <v>0.43377483443708598</v>
      </c>
    </row>
    <row r="72" spans="1:7" x14ac:dyDescent="0.25">
      <c r="A72" s="3">
        <v>71</v>
      </c>
      <c r="B72" s="3" t="s">
        <v>343</v>
      </c>
      <c r="C72" s="3" t="s">
        <v>59</v>
      </c>
      <c r="D72" s="3">
        <v>568</v>
      </c>
      <c r="E72" s="3">
        <v>392</v>
      </c>
      <c r="F72" s="3">
        <v>176</v>
      </c>
      <c r="G72" s="3">
        <v>0.69014084507042295</v>
      </c>
    </row>
    <row r="73" spans="1:7" x14ac:dyDescent="0.25">
      <c r="A73" s="3">
        <v>72</v>
      </c>
      <c r="B73" s="3" t="s">
        <v>344</v>
      </c>
      <c r="C73" s="3" t="s">
        <v>165</v>
      </c>
      <c r="D73" s="3">
        <v>569</v>
      </c>
      <c r="E73" s="3">
        <v>404</v>
      </c>
      <c r="F73" s="3">
        <v>165</v>
      </c>
      <c r="G73" s="3">
        <v>0.71001757469244298</v>
      </c>
    </row>
    <row r="74" spans="1:7" x14ac:dyDescent="0.25">
      <c r="A74" s="3">
        <v>73</v>
      </c>
      <c r="B74" s="3" t="s">
        <v>345</v>
      </c>
      <c r="C74" s="3" t="e">
        <v>#NAME?</v>
      </c>
      <c r="D74" s="3">
        <v>203</v>
      </c>
      <c r="E74" s="3">
        <v>63</v>
      </c>
      <c r="F74" s="3">
        <v>140</v>
      </c>
      <c r="G74" s="3">
        <v>0.31034482758620702</v>
      </c>
    </row>
    <row r="75" spans="1:7" x14ac:dyDescent="0.25">
      <c r="A75" s="3">
        <v>74</v>
      </c>
      <c r="B75" s="3" t="s">
        <v>346</v>
      </c>
      <c r="C75" s="3" t="s">
        <v>7</v>
      </c>
      <c r="D75" s="3">
        <v>330</v>
      </c>
      <c r="E75" s="3">
        <v>127</v>
      </c>
      <c r="F75" s="3">
        <v>203</v>
      </c>
      <c r="G75" s="3">
        <v>0.384848484848485</v>
      </c>
    </row>
    <row r="76" spans="1:7" x14ac:dyDescent="0.25">
      <c r="A76" s="3">
        <v>75</v>
      </c>
      <c r="B76" s="3" t="s">
        <v>347</v>
      </c>
      <c r="C76" s="3" t="s">
        <v>7</v>
      </c>
      <c r="D76" s="3">
        <v>341</v>
      </c>
      <c r="E76" s="3">
        <v>132</v>
      </c>
      <c r="F76" s="3">
        <v>209</v>
      </c>
      <c r="G76" s="3">
        <v>0.38709677419354799</v>
      </c>
    </row>
    <row r="77" spans="1:7" x14ac:dyDescent="0.25">
      <c r="A77" s="3">
        <v>76</v>
      </c>
      <c r="B77" s="3" t="s">
        <v>348</v>
      </c>
      <c r="C77" s="3" t="s">
        <v>7</v>
      </c>
      <c r="D77" s="3">
        <v>377</v>
      </c>
      <c r="E77" s="3">
        <v>127</v>
      </c>
      <c r="F77" s="3">
        <v>250</v>
      </c>
      <c r="G77" s="3">
        <v>0.33687002652519898</v>
      </c>
    </row>
    <row r="78" spans="1:7" x14ac:dyDescent="0.25">
      <c r="A78" s="3">
        <v>77</v>
      </c>
      <c r="B78" s="3" t="s">
        <v>349</v>
      </c>
      <c r="C78" s="3" t="s">
        <v>7</v>
      </c>
      <c r="D78" s="3">
        <v>327</v>
      </c>
      <c r="E78" s="3">
        <v>136</v>
      </c>
      <c r="F78" s="3">
        <v>191</v>
      </c>
      <c r="G78" s="3">
        <v>0.41590214067278303</v>
      </c>
    </row>
    <row r="79" spans="1:7" x14ac:dyDescent="0.25">
      <c r="A79" s="3">
        <v>78</v>
      </c>
      <c r="B79" s="3" t="s">
        <v>66</v>
      </c>
      <c r="C79" s="3" t="s">
        <v>67</v>
      </c>
      <c r="D79" s="3">
        <v>439</v>
      </c>
      <c r="E79" s="3">
        <v>24</v>
      </c>
      <c r="F79" s="3">
        <v>415</v>
      </c>
      <c r="G79" s="3">
        <v>5.46697038724374E-2</v>
      </c>
    </row>
    <row r="80" spans="1:7" x14ac:dyDescent="0.25">
      <c r="A80" s="3">
        <v>79</v>
      </c>
      <c r="B80" s="3" t="s">
        <v>350</v>
      </c>
      <c r="C80" s="3" t="s">
        <v>7</v>
      </c>
      <c r="D80" s="3">
        <v>541</v>
      </c>
      <c r="E80" s="3">
        <v>139</v>
      </c>
      <c r="F80" s="3">
        <v>402</v>
      </c>
      <c r="G80" s="3">
        <v>0.25693160813308702</v>
      </c>
    </row>
    <row r="81" spans="1:7" x14ac:dyDescent="0.25">
      <c r="A81" s="3">
        <v>80</v>
      </c>
      <c r="B81" s="3" t="s">
        <v>351</v>
      </c>
      <c r="C81" s="3" t="e">
        <v>#NAME?</v>
      </c>
      <c r="D81" s="3">
        <v>120</v>
      </c>
      <c r="E81" s="3">
        <v>2</v>
      </c>
      <c r="F81" s="3">
        <v>118</v>
      </c>
      <c r="G81" s="3">
        <v>1.6666666666666701E-2</v>
      </c>
    </row>
    <row r="82" spans="1:7" x14ac:dyDescent="0.25">
      <c r="A82" s="3">
        <v>81</v>
      </c>
      <c r="B82" s="3" t="s">
        <v>352</v>
      </c>
      <c r="C82" s="3" t="s">
        <v>100</v>
      </c>
      <c r="D82" s="3">
        <v>327</v>
      </c>
      <c r="E82" s="3">
        <v>154</v>
      </c>
      <c r="F82" s="3">
        <v>173</v>
      </c>
      <c r="G82" s="3">
        <v>0.470948012232416</v>
      </c>
    </row>
    <row r="83" spans="1:7" x14ac:dyDescent="0.25">
      <c r="A83" s="3">
        <v>82</v>
      </c>
      <c r="B83" s="3" t="s">
        <v>353</v>
      </c>
      <c r="C83" s="3" t="e">
        <v>#NAME?</v>
      </c>
      <c r="D83" s="3">
        <v>198</v>
      </c>
      <c r="E83" s="3">
        <v>100</v>
      </c>
      <c r="F83" s="3">
        <v>98</v>
      </c>
      <c r="G83" s="3">
        <v>0.50505050505050497</v>
      </c>
    </row>
    <row r="84" spans="1:7" x14ac:dyDescent="0.25">
      <c r="A84" s="3">
        <v>83</v>
      </c>
      <c r="B84" s="3" t="s">
        <v>323</v>
      </c>
      <c r="C84" s="3" t="e">
        <v>#NAME?</v>
      </c>
      <c r="D84" s="3">
        <v>170</v>
      </c>
      <c r="E84" s="3">
        <v>37</v>
      </c>
      <c r="F84" s="3">
        <v>133</v>
      </c>
      <c r="G84" s="3">
        <v>0.217647058823529</v>
      </c>
    </row>
    <row r="85" spans="1:7" x14ac:dyDescent="0.25">
      <c r="A85" s="3">
        <v>84</v>
      </c>
      <c r="B85" s="3" t="s">
        <v>354</v>
      </c>
      <c r="C85" s="3" t="s">
        <v>88</v>
      </c>
      <c r="D85" s="3">
        <v>423</v>
      </c>
      <c r="E85" s="3">
        <v>185</v>
      </c>
      <c r="F85" s="3">
        <v>238</v>
      </c>
      <c r="G85" s="3">
        <v>0.43735224586288401</v>
      </c>
    </row>
    <row r="86" spans="1:7" x14ac:dyDescent="0.25">
      <c r="A86" s="3">
        <v>85</v>
      </c>
      <c r="B86" s="3" t="s">
        <v>355</v>
      </c>
      <c r="C86" s="3" t="e">
        <v>#NAME?</v>
      </c>
      <c r="D86" s="3">
        <v>235</v>
      </c>
      <c r="E86" s="3">
        <v>85</v>
      </c>
      <c r="F86" s="3">
        <v>150</v>
      </c>
      <c r="G86" s="3">
        <v>0.36170212765957399</v>
      </c>
    </row>
    <row r="87" spans="1:7" x14ac:dyDescent="0.25">
      <c r="A87" s="3">
        <v>86</v>
      </c>
      <c r="B87" s="3" t="s">
        <v>356</v>
      </c>
      <c r="C87" s="3" t="e">
        <v>#NAME?</v>
      </c>
      <c r="D87" s="3">
        <v>127</v>
      </c>
      <c r="E87" s="3">
        <v>82</v>
      </c>
      <c r="F87" s="3">
        <v>45</v>
      </c>
      <c r="G87" s="3">
        <v>0.64566929133858297</v>
      </c>
    </row>
    <row r="88" spans="1:7" x14ac:dyDescent="0.25">
      <c r="A88" s="3">
        <v>87</v>
      </c>
      <c r="B88" s="3" t="s">
        <v>357</v>
      </c>
      <c r="C88" s="3" t="e">
        <v>#NAME?</v>
      </c>
      <c r="D88" s="3">
        <v>120</v>
      </c>
      <c r="E88" s="3">
        <v>2</v>
      </c>
      <c r="F88" s="3">
        <v>118</v>
      </c>
      <c r="G88" s="3">
        <v>1.6666666666666701E-2</v>
      </c>
    </row>
    <row r="89" spans="1:7" x14ac:dyDescent="0.25">
      <c r="A89" s="3">
        <v>88</v>
      </c>
      <c r="B89" s="3" t="s">
        <v>358</v>
      </c>
      <c r="C89" s="3" t="s">
        <v>21</v>
      </c>
      <c r="D89" s="3">
        <v>314</v>
      </c>
      <c r="E89" s="3">
        <v>86</v>
      </c>
      <c r="F89" s="3">
        <v>228</v>
      </c>
      <c r="G89" s="3">
        <v>0.273885350318471</v>
      </c>
    </row>
    <row r="90" spans="1:7" x14ac:dyDescent="0.25">
      <c r="A90" s="3">
        <v>89</v>
      </c>
      <c r="B90" s="3" t="s">
        <v>64</v>
      </c>
      <c r="C90" s="3" t="e">
        <v>#NAME?</v>
      </c>
      <c r="D90" s="3">
        <v>210</v>
      </c>
      <c r="E90" s="3">
        <v>62</v>
      </c>
      <c r="F90" s="3">
        <v>148</v>
      </c>
      <c r="G90" s="3">
        <v>0.29523809523809502</v>
      </c>
    </row>
    <row r="91" spans="1:7" x14ac:dyDescent="0.25">
      <c r="A91" s="3">
        <v>90</v>
      </c>
      <c r="B91" s="3" t="s">
        <v>359</v>
      </c>
      <c r="C91" s="3" t="s">
        <v>7</v>
      </c>
      <c r="D91" s="3">
        <v>529</v>
      </c>
      <c r="E91" s="3">
        <v>132</v>
      </c>
      <c r="F91" s="3">
        <v>397</v>
      </c>
      <c r="G91" s="3">
        <v>0.24952741020794</v>
      </c>
    </row>
    <row r="92" spans="1:7" x14ac:dyDescent="0.25">
      <c r="A92" s="3">
        <v>91</v>
      </c>
      <c r="B92" s="3" t="s">
        <v>360</v>
      </c>
      <c r="C92" s="3" t="s">
        <v>7</v>
      </c>
      <c r="D92" s="3">
        <v>343</v>
      </c>
      <c r="E92" s="3">
        <v>144</v>
      </c>
      <c r="F92" s="3">
        <v>199</v>
      </c>
      <c r="G92" s="3">
        <v>0.419825072886297</v>
      </c>
    </row>
    <row r="93" spans="1:7" x14ac:dyDescent="0.25">
      <c r="A93" s="3">
        <v>92</v>
      </c>
      <c r="B93" s="3" t="s">
        <v>361</v>
      </c>
      <c r="C93" s="3" t="e">
        <v>#NAME?</v>
      </c>
      <c r="D93" s="3">
        <v>198</v>
      </c>
      <c r="E93" s="3">
        <v>61</v>
      </c>
      <c r="F93" s="3">
        <v>137</v>
      </c>
      <c r="G93" s="3">
        <v>0.30808080808080801</v>
      </c>
    </row>
    <row r="94" spans="1:7" x14ac:dyDescent="0.25">
      <c r="A94" s="3">
        <v>93</v>
      </c>
      <c r="B94" s="3" t="s">
        <v>362</v>
      </c>
      <c r="C94" s="3" t="e">
        <v>#NAME?</v>
      </c>
      <c r="D94" s="3">
        <v>130</v>
      </c>
      <c r="E94" s="3">
        <v>26</v>
      </c>
      <c r="F94" s="3">
        <v>104</v>
      </c>
      <c r="G94" s="3">
        <v>0.2</v>
      </c>
    </row>
    <row r="95" spans="1:7" x14ac:dyDescent="0.25">
      <c r="A95" s="3">
        <v>94</v>
      </c>
      <c r="B95" s="3" t="s">
        <v>363</v>
      </c>
      <c r="C95" s="3" t="s">
        <v>7</v>
      </c>
      <c r="D95" s="3">
        <v>332</v>
      </c>
      <c r="E95" s="3">
        <v>113</v>
      </c>
      <c r="F95" s="3">
        <v>219</v>
      </c>
      <c r="G95" s="3">
        <v>0.34036144578313299</v>
      </c>
    </row>
    <row r="96" spans="1:7" x14ac:dyDescent="0.25">
      <c r="A96" s="3">
        <v>95</v>
      </c>
      <c r="B96" s="3" t="s">
        <v>364</v>
      </c>
      <c r="C96" s="3" t="s">
        <v>7</v>
      </c>
      <c r="D96" s="3">
        <v>289</v>
      </c>
      <c r="E96" s="3">
        <v>143</v>
      </c>
      <c r="F96" s="3">
        <v>146</v>
      </c>
      <c r="G96" s="3">
        <v>0.49480968858131502</v>
      </c>
    </row>
    <row r="97" spans="1:7" x14ac:dyDescent="0.25">
      <c r="A97" s="3">
        <v>96</v>
      </c>
      <c r="B97" s="3" t="s">
        <v>365</v>
      </c>
      <c r="C97" s="3" t="s">
        <v>7</v>
      </c>
      <c r="D97" s="3">
        <v>562</v>
      </c>
      <c r="E97" s="3">
        <v>154</v>
      </c>
      <c r="F97" s="3">
        <v>408</v>
      </c>
      <c r="G97" s="3">
        <v>0.27402135231316699</v>
      </c>
    </row>
    <row r="98" spans="1:7" x14ac:dyDescent="0.25">
      <c r="A98" s="3">
        <v>97</v>
      </c>
      <c r="B98" s="3" t="s">
        <v>366</v>
      </c>
      <c r="C98" s="3" t="s">
        <v>213</v>
      </c>
      <c r="D98" s="3">
        <v>301</v>
      </c>
      <c r="E98" s="3">
        <v>130</v>
      </c>
      <c r="F98" s="3">
        <v>171</v>
      </c>
      <c r="G98" s="3">
        <v>0.43189368770764103</v>
      </c>
    </row>
    <row r="99" spans="1:7" x14ac:dyDescent="0.25">
      <c r="A99" s="3">
        <v>98</v>
      </c>
      <c r="B99" s="3" t="s">
        <v>367</v>
      </c>
      <c r="C99" s="3" t="e">
        <v>#NAME?</v>
      </c>
      <c r="D99" s="3">
        <v>92</v>
      </c>
      <c r="E99" s="3">
        <v>28</v>
      </c>
      <c r="F99" s="3">
        <v>64</v>
      </c>
      <c r="G99" s="3">
        <v>0.30434782608695699</v>
      </c>
    </row>
    <row r="100" spans="1:7" x14ac:dyDescent="0.25">
      <c r="A100" s="3">
        <v>99</v>
      </c>
      <c r="B100" s="3" t="s">
        <v>368</v>
      </c>
      <c r="C100" s="3" t="e">
        <v>#NAME?</v>
      </c>
      <c r="D100" s="3">
        <v>184</v>
      </c>
      <c r="E100" s="3">
        <v>35</v>
      </c>
      <c r="F100" s="3">
        <v>149</v>
      </c>
      <c r="G100" s="3">
        <v>0.190217391304348</v>
      </c>
    </row>
    <row r="101" spans="1:7" x14ac:dyDescent="0.25">
      <c r="A101" s="3">
        <v>100</v>
      </c>
      <c r="B101" s="3" t="s">
        <v>369</v>
      </c>
      <c r="C101" s="3" t="e">
        <v>#NAME?</v>
      </c>
      <c r="D101" s="3">
        <v>136</v>
      </c>
      <c r="E101" s="3">
        <v>62</v>
      </c>
      <c r="F101" s="3">
        <v>74</v>
      </c>
      <c r="G101" s="3">
        <v>0.45588235294117602</v>
      </c>
    </row>
    <row r="102" spans="1:7" x14ac:dyDescent="0.25">
      <c r="A102" s="3">
        <v>101</v>
      </c>
      <c r="B102" s="3" t="s">
        <v>370</v>
      </c>
      <c r="C102" s="3" t="s">
        <v>21</v>
      </c>
      <c r="D102" s="3">
        <v>300</v>
      </c>
      <c r="E102" s="3">
        <v>108</v>
      </c>
      <c r="F102" s="3">
        <v>192</v>
      </c>
      <c r="G102" s="3">
        <v>0.36</v>
      </c>
    </row>
    <row r="103" spans="1:7" x14ac:dyDescent="0.25">
      <c r="A103" s="3">
        <v>102</v>
      </c>
      <c r="B103" s="3" t="s">
        <v>371</v>
      </c>
      <c r="C103" s="3" t="s">
        <v>40</v>
      </c>
      <c r="D103" s="3">
        <v>278</v>
      </c>
      <c r="E103" s="3">
        <v>114</v>
      </c>
      <c r="F103" s="3">
        <v>164</v>
      </c>
      <c r="G103" s="3">
        <v>0.410071942446043</v>
      </c>
    </row>
    <row r="104" spans="1:7" x14ac:dyDescent="0.25">
      <c r="A104" s="3">
        <v>103</v>
      </c>
      <c r="B104" s="3" t="s">
        <v>372</v>
      </c>
      <c r="C104" s="3" t="s">
        <v>21</v>
      </c>
      <c r="D104" s="3">
        <v>464</v>
      </c>
      <c r="E104" s="3">
        <v>151</v>
      </c>
      <c r="F104" s="3">
        <v>313</v>
      </c>
      <c r="G104" s="3">
        <v>0.32543103448275901</v>
      </c>
    </row>
    <row r="105" spans="1:7" x14ac:dyDescent="0.25">
      <c r="A105" s="3">
        <v>104</v>
      </c>
      <c r="B105" s="3" t="s">
        <v>373</v>
      </c>
      <c r="C105" s="3" t="s">
        <v>59</v>
      </c>
      <c r="D105" s="3">
        <v>568</v>
      </c>
      <c r="E105" s="3">
        <v>391</v>
      </c>
      <c r="F105" s="3">
        <v>177</v>
      </c>
      <c r="G105" s="3">
        <v>0.68838028169014098</v>
      </c>
    </row>
    <row r="106" spans="1:7" x14ac:dyDescent="0.25">
      <c r="A106" s="3">
        <v>105</v>
      </c>
      <c r="B106" s="3" t="s">
        <v>374</v>
      </c>
      <c r="C106" s="3" t="s">
        <v>7</v>
      </c>
      <c r="D106" s="3">
        <v>345</v>
      </c>
      <c r="E106" s="3">
        <v>144</v>
      </c>
      <c r="F106" s="3">
        <v>201</v>
      </c>
      <c r="G106" s="3">
        <v>0.41739130434782601</v>
      </c>
    </row>
    <row r="107" spans="1:7" x14ac:dyDescent="0.25">
      <c r="A107" s="3">
        <v>106</v>
      </c>
      <c r="B107" s="3" t="s">
        <v>375</v>
      </c>
      <c r="C107" s="3" t="e">
        <v>#NAME?</v>
      </c>
      <c r="D107" s="3">
        <v>69</v>
      </c>
      <c r="E107" s="3">
        <v>23</v>
      </c>
      <c r="F107" s="3">
        <v>46</v>
      </c>
      <c r="G107" s="3">
        <v>0.33333333333333298</v>
      </c>
    </row>
    <row r="108" spans="1:7" x14ac:dyDescent="0.25">
      <c r="A108" s="3">
        <v>107</v>
      </c>
      <c r="B108" s="3" t="s">
        <v>376</v>
      </c>
      <c r="C108" s="3" t="e">
        <v>#NAME?</v>
      </c>
      <c r="D108" s="3">
        <v>186</v>
      </c>
      <c r="E108" s="3">
        <v>41</v>
      </c>
      <c r="F108" s="3">
        <v>145</v>
      </c>
      <c r="G108" s="3">
        <v>0.220430107526882</v>
      </c>
    </row>
    <row r="109" spans="1:7" x14ac:dyDescent="0.25">
      <c r="A109" s="3">
        <v>108</v>
      </c>
      <c r="B109" s="3" t="s">
        <v>66</v>
      </c>
      <c r="C109" s="3" t="s">
        <v>67</v>
      </c>
      <c r="D109" s="3">
        <v>439</v>
      </c>
      <c r="E109" s="3">
        <v>24</v>
      </c>
      <c r="F109" s="3">
        <v>415</v>
      </c>
      <c r="G109" s="3">
        <v>5.46697038724374E-2</v>
      </c>
    </row>
    <row r="110" spans="1:7" x14ac:dyDescent="0.25">
      <c r="A110" s="3">
        <v>109</v>
      </c>
      <c r="B110" s="3" t="s">
        <v>377</v>
      </c>
      <c r="C110" s="3" t="s">
        <v>7</v>
      </c>
      <c r="D110" s="3">
        <v>515</v>
      </c>
      <c r="E110" s="3">
        <v>203</v>
      </c>
      <c r="F110" s="3">
        <v>312</v>
      </c>
      <c r="G110" s="3">
        <v>0.39417475728155299</v>
      </c>
    </row>
    <row r="111" spans="1:7" x14ac:dyDescent="0.25">
      <c r="A111" s="3">
        <v>110</v>
      </c>
      <c r="B111" s="3" t="s">
        <v>378</v>
      </c>
      <c r="C111" s="3" t="e">
        <v>#NAME?</v>
      </c>
      <c r="D111" s="3">
        <v>177</v>
      </c>
      <c r="E111" s="3">
        <v>56</v>
      </c>
      <c r="F111" s="3">
        <v>121</v>
      </c>
      <c r="G111" s="3">
        <v>0.31638418079095998</v>
      </c>
    </row>
    <row r="112" spans="1:7" x14ac:dyDescent="0.25">
      <c r="A112" s="3">
        <v>111</v>
      </c>
      <c r="B112" s="3" t="s">
        <v>379</v>
      </c>
      <c r="C112" s="3" t="s">
        <v>380</v>
      </c>
      <c r="D112" s="3">
        <v>381</v>
      </c>
      <c r="E112" s="3">
        <v>151</v>
      </c>
      <c r="F112" s="3">
        <v>230</v>
      </c>
      <c r="G112" s="3">
        <v>0.396325459317585</v>
      </c>
    </row>
    <row r="113" spans="1:7" x14ac:dyDescent="0.25">
      <c r="A113" s="3">
        <v>112</v>
      </c>
      <c r="B113" s="3" t="s">
        <v>381</v>
      </c>
      <c r="C113" s="3" t="e">
        <v>#NAME?</v>
      </c>
      <c r="D113" s="3">
        <v>73</v>
      </c>
      <c r="E113" s="3">
        <v>1</v>
      </c>
      <c r="F113" s="3">
        <v>72</v>
      </c>
      <c r="G113" s="3">
        <v>1.3698630136986301E-2</v>
      </c>
    </row>
    <row r="114" spans="1:7" x14ac:dyDescent="0.25">
      <c r="A114" s="3">
        <v>113</v>
      </c>
      <c r="B114" s="3" t="s">
        <v>382</v>
      </c>
      <c r="C114" s="3" t="e">
        <v>#NAME?</v>
      </c>
      <c r="D114" s="3">
        <v>166</v>
      </c>
      <c r="E114" s="3">
        <v>76</v>
      </c>
      <c r="F114" s="3">
        <v>90</v>
      </c>
      <c r="G114" s="3">
        <v>0.45783132530120502</v>
      </c>
    </row>
    <row r="115" spans="1:7" x14ac:dyDescent="0.25">
      <c r="A115" s="3">
        <v>114</v>
      </c>
      <c r="B115" s="3" t="s">
        <v>383</v>
      </c>
      <c r="C115" s="3" t="s">
        <v>7</v>
      </c>
      <c r="D115" s="3">
        <v>578</v>
      </c>
      <c r="E115" s="3">
        <v>160</v>
      </c>
      <c r="F115" s="3">
        <v>418</v>
      </c>
      <c r="G115" s="3">
        <v>0.27681660899653998</v>
      </c>
    </row>
    <row r="116" spans="1:7" x14ac:dyDescent="0.25">
      <c r="A116" s="3">
        <v>115</v>
      </c>
      <c r="B116" s="3" t="s">
        <v>384</v>
      </c>
      <c r="C116" s="3" t="e">
        <v>#NAME?</v>
      </c>
      <c r="D116" s="3">
        <v>203</v>
      </c>
      <c r="E116" s="3">
        <v>96</v>
      </c>
      <c r="F116" s="3">
        <v>107</v>
      </c>
      <c r="G116" s="3">
        <v>0.47290640394088701</v>
      </c>
    </row>
    <row r="117" spans="1:7" x14ac:dyDescent="0.25">
      <c r="A117" s="3">
        <v>116</v>
      </c>
      <c r="B117" s="3" t="s">
        <v>385</v>
      </c>
      <c r="C117" s="3" t="s">
        <v>21</v>
      </c>
      <c r="D117" s="3">
        <v>385</v>
      </c>
      <c r="E117" s="3">
        <v>300</v>
      </c>
      <c r="F117" s="3">
        <v>85</v>
      </c>
      <c r="G117" s="3">
        <v>0.77922077922077904</v>
      </c>
    </row>
    <row r="118" spans="1:7" x14ac:dyDescent="0.25">
      <c r="A118" s="3">
        <v>117</v>
      </c>
      <c r="B118" s="3" t="s">
        <v>386</v>
      </c>
      <c r="C118" s="3" t="e">
        <v>#NAME?</v>
      </c>
      <c r="D118" s="3">
        <v>64</v>
      </c>
      <c r="E118" s="3">
        <v>23</v>
      </c>
      <c r="F118" s="3">
        <v>41</v>
      </c>
      <c r="G118" s="3">
        <v>0.359375</v>
      </c>
    </row>
    <row r="119" spans="1:7" x14ac:dyDescent="0.25">
      <c r="A119" s="3">
        <v>118</v>
      </c>
      <c r="B119" s="3" t="s">
        <v>387</v>
      </c>
      <c r="C119" s="3" t="s">
        <v>21</v>
      </c>
      <c r="D119" s="3">
        <v>434</v>
      </c>
      <c r="E119" s="3">
        <v>173</v>
      </c>
      <c r="F119" s="3">
        <v>261</v>
      </c>
      <c r="G119" s="3">
        <v>0.39861751152073699</v>
      </c>
    </row>
    <row r="120" spans="1:7" x14ac:dyDescent="0.25">
      <c r="A120" s="3">
        <v>119</v>
      </c>
      <c r="B120" s="3" t="s">
        <v>388</v>
      </c>
      <c r="C120" s="3" t="e">
        <v>#NAME?</v>
      </c>
      <c r="D120" s="3">
        <v>254</v>
      </c>
      <c r="E120" s="3">
        <v>104</v>
      </c>
      <c r="F120" s="3">
        <v>150</v>
      </c>
      <c r="G120" s="3">
        <v>0.40944881889763801</v>
      </c>
    </row>
    <row r="121" spans="1:7" x14ac:dyDescent="0.25">
      <c r="A121" s="3">
        <v>120</v>
      </c>
      <c r="B121" s="3" t="s">
        <v>389</v>
      </c>
      <c r="C121" s="3" t="e">
        <v>#NAME?</v>
      </c>
      <c r="D121" s="3">
        <v>182</v>
      </c>
      <c r="E121" s="3">
        <v>41</v>
      </c>
      <c r="F121" s="3">
        <v>141</v>
      </c>
      <c r="G121" s="3">
        <v>0.225274725274725</v>
      </c>
    </row>
    <row r="122" spans="1:7" x14ac:dyDescent="0.25">
      <c r="A122" s="3">
        <v>121</v>
      </c>
      <c r="B122" s="3" t="s">
        <v>390</v>
      </c>
      <c r="C122" s="3" t="s">
        <v>59</v>
      </c>
      <c r="D122" s="3">
        <v>568</v>
      </c>
      <c r="E122" s="3">
        <v>394</v>
      </c>
      <c r="F122" s="3">
        <v>174</v>
      </c>
      <c r="G122" s="3">
        <v>0.69366197183098599</v>
      </c>
    </row>
    <row r="123" spans="1:7" x14ac:dyDescent="0.25">
      <c r="A123" s="3">
        <v>122</v>
      </c>
      <c r="B123" s="3" t="s">
        <v>391</v>
      </c>
      <c r="C123" s="3" t="e">
        <v>#NAME?</v>
      </c>
      <c r="D123" s="3">
        <v>188</v>
      </c>
      <c r="E123" s="3">
        <v>41</v>
      </c>
      <c r="F123" s="3">
        <v>147</v>
      </c>
      <c r="G123" s="3">
        <v>0.21808510638297901</v>
      </c>
    </row>
    <row r="124" spans="1:7" x14ac:dyDescent="0.25">
      <c r="A124" s="3">
        <v>123</v>
      </c>
      <c r="B124" s="3" t="s">
        <v>392</v>
      </c>
      <c r="C124" s="3" t="s">
        <v>7</v>
      </c>
      <c r="D124" s="3">
        <v>578</v>
      </c>
      <c r="E124" s="3">
        <v>181</v>
      </c>
      <c r="F124" s="3">
        <v>397</v>
      </c>
      <c r="G124" s="3">
        <v>0.313148788927336</v>
      </c>
    </row>
    <row r="125" spans="1:7" x14ac:dyDescent="0.25">
      <c r="A125" s="3">
        <v>124</v>
      </c>
      <c r="B125" s="3" t="s">
        <v>393</v>
      </c>
      <c r="C125" s="3" t="s">
        <v>7</v>
      </c>
      <c r="D125" s="3">
        <v>257</v>
      </c>
      <c r="E125" s="3">
        <v>102</v>
      </c>
      <c r="F125" s="3">
        <v>155</v>
      </c>
      <c r="G125" s="3">
        <v>0.39688715953307402</v>
      </c>
    </row>
    <row r="126" spans="1:7" x14ac:dyDescent="0.25">
      <c r="A126" s="3">
        <v>125</v>
      </c>
      <c r="B126" s="3" t="s">
        <v>394</v>
      </c>
      <c r="C126" s="3" t="s">
        <v>88</v>
      </c>
      <c r="D126" s="3">
        <v>394</v>
      </c>
      <c r="E126" s="3">
        <v>297</v>
      </c>
      <c r="F126" s="3">
        <v>97</v>
      </c>
      <c r="G126" s="3">
        <v>0.75380710659898498</v>
      </c>
    </row>
    <row r="127" spans="1:7" x14ac:dyDescent="0.25">
      <c r="A127" s="3">
        <v>126</v>
      </c>
      <c r="B127" s="3" t="s">
        <v>395</v>
      </c>
      <c r="C127" s="3" t="s">
        <v>88</v>
      </c>
      <c r="D127" s="3">
        <v>301</v>
      </c>
      <c r="E127" s="3">
        <v>125</v>
      </c>
      <c r="F127" s="3">
        <v>176</v>
      </c>
      <c r="G127" s="3">
        <v>0.41528239202657802</v>
      </c>
    </row>
    <row r="128" spans="1:7" x14ac:dyDescent="0.25">
      <c r="A128" s="3">
        <v>127</v>
      </c>
      <c r="B128" s="3" t="s">
        <v>396</v>
      </c>
      <c r="C128" s="3" t="e">
        <v>#NAME?</v>
      </c>
      <c r="D128" s="3">
        <v>198</v>
      </c>
      <c r="E128" s="3">
        <v>96</v>
      </c>
      <c r="F128" s="3">
        <v>102</v>
      </c>
      <c r="G128" s="3">
        <v>0.48484848484848497</v>
      </c>
    </row>
    <row r="129" spans="1:7" x14ac:dyDescent="0.25">
      <c r="A129" s="3">
        <v>128</v>
      </c>
      <c r="B129" s="3" t="s">
        <v>397</v>
      </c>
      <c r="C129" s="3" t="e">
        <v>#NAME?</v>
      </c>
      <c r="D129" s="3">
        <v>152</v>
      </c>
      <c r="E129" s="3">
        <v>43</v>
      </c>
      <c r="F129" s="3">
        <v>109</v>
      </c>
      <c r="G129" s="3">
        <v>0.28289473684210498</v>
      </c>
    </row>
    <row r="130" spans="1:7" x14ac:dyDescent="0.25">
      <c r="A130" s="3">
        <v>129</v>
      </c>
      <c r="B130" s="3" t="s">
        <v>66</v>
      </c>
      <c r="C130" s="3" t="s">
        <v>67</v>
      </c>
      <c r="D130" s="3">
        <v>439</v>
      </c>
      <c r="E130" s="3">
        <v>24</v>
      </c>
      <c r="F130" s="3">
        <v>415</v>
      </c>
      <c r="G130" s="3">
        <v>5.46697038724374E-2</v>
      </c>
    </row>
    <row r="131" spans="1:7" x14ac:dyDescent="0.25">
      <c r="A131" s="3">
        <v>130</v>
      </c>
      <c r="B131" s="3" t="s">
        <v>398</v>
      </c>
      <c r="C131" s="3" t="s">
        <v>7</v>
      </c>
      <c r="D131" s="3">
        <v>361</v>
      </c>
      <c r="E131" s="3">
        <v>145</v>
      </c>
      <c r="F131" s="3">
        <v>216</v>
      </c>
      <c r="G131" s="3">
        <v>0.40166204986149601</v>
      </c>
    </row>
    <row r="132" spans="1:7" x14ac:dyDescent="0.25">
      <c r="A132" s="3">
        <v>131</v>
      </c>
      <c r="B132" s="3" t="s">
        <v>399</v>
      </c>
      <c r="C132" s="3" t="e">
        <v>#NAME?</v>
      </c>
      <c r="D132" s="3">
        <v>87</v>
      </c>
      <c r="E132" s="3">
        <v>35</v>
      </c>
      <c r="F132" s="3">
        <v>52</v>
      </c>
      <c r="G132" s="3">
        <v>0.40229885057471299</v>
      </c>
    </row>
    <row r="133" spans="1:7" x14ac:dyDescent="0.25">
      <c r="A133" s="3">
        <v>132</v>
      </c>
      <c r="B133" s="3" t="s">
        <v>400</v>
      </c>
      <c r="C133" s="3" t="e">
        <v>#NAME?</v>
      </c>
      <c r="D133" s="3">
        <v>260</v>
      </c>
      <c r="E133" s="3">
        <v>103</v>
      </c>
      <c r="F133" s="3">
        <v>157</v>
      </c>
      <c r="G133" s="3">
        <v>0.39615384615384602</v>
      </c>
    </row>
    <row r="134" spans="1:7" x14ac:dyDescent="0.25">
      <c r="A134" s="3">
        <v>133</v>
      </c>
      <c r="B134" s="3" t="s">
        <v>401</v>
      </c>
      <c r="C134" s="3" t="e">
        <v>#NAME?</v>
      </c>
      <c r="D134" s="3">
        <v>119</v>
      </c>
      <c r="E134" s="3">
        <v>77</v>
      </c>
      <c r="F134" s="3">
        <v>42</v>
      </c>
      <c r="G134" s="3">
        <v>0.64705882352941202</v>
      </c>
    </row>
    <row r="135" spans="1:7" x14ac:dyDescent="0.25">
      <c r="A135" s="3">
        <v>134</v>
      </c>
      <c r="B135" s="3" t="s">
        <v>402</v>
      </c>
      <c r="C135" s="3" t="e">
        <v>#NAME?</v>
      </c>
      <c r="D135" s="3">
        <v>101</v>
      </c>
      <c r="E135" s="3">
        <v>29</v>
      </c>
      <c r="F135" s="3">
        <v>72</v>
      </c>
      <c r="G135" s="3">
        <v>0.287128712871287</v>
      </c>
    </row>
    <row r="136" spans="1:7" x14ac:dyDescent="0.25">
      <c r="A136" s="3">
        <v>135</v>
      </c>
      <c r="B136" s="3" t="s">
        <v>403</v>
      </c>
      <c r="C136" s="3" t="e">
        <v>#NAME?</v>
      </c>
      <c r="D136" s="3">
        <v>229</v>
      </c>
      <c r="E136" s="3">
        <v>72</v>
      </c>
      <c r="F136" s="3">
        <v>157</v>
      </c>
      <c r="G136" s="3">
        <v>0.31441048034934499</v>
      </c>
    </row>
    <row r="137" spans="1:7" x14ac:dyDescent="0.25">
      <c r="A137" s="3">
        <v>136</v>
      </c>
      <c r="B137" s="3" t="s">
        <v>404</v>
      </c>
      <c r="C137" s="3" t="s">
        <v>7</v>
      </c>
      <c r="D137" s="3">
        <v>505</v>
      </c>
      <c r="E137" s="3">
        <v>128</v>
      </c>
      <c r="F137" s="3">
        <v>377</v>
      </c>
      <c r="G137" s="3">
        <v>0.25346534653465302</v>
      </c>
    </row>
    <row r="138" spans="1:7" x14ac:dyDescent="0.25">
      <c r="A138" s="3">
        <v>137</v>
      </c>
      <c r="B138" s="3" t="s">
        <v>405</v>
      </c>
      <c r="C138" s="3" t="e">
        <v>#NAME?</v>
      </c>
      <c r="D138" s="3">
        <v>254</v>
      </c>
      <c r="E138" s="3">
        <v>117</v>
      </c>
      <c r="F138" s="3">
        <v>137</v>
      </c>
      <c r="G138" s="3">
        <v>0.46062992125984298</v>
      </c>
    </row>
    <row r="139" spans="1:7" x14ac:dyDescent="0.25">
      <c r="A139" s="3">
        <v>138</v>
      </c>
      <c r="B139" s="3" t="s">
        <v>406</v>
      </c>
      <c r="C139" s="3" t="e">
        <v>#NAME?</v>
      </c>
      <c r="D139" s="3">
        <v>135</v>
      </c>
      <c r="E139" s="3">
        <v>57</v>
      </c>
      <c r="F139" s="3">
        <v>78</v>
      </c>
      <c r="G139" s="3">
        <v>0.422222222222222</v>
      </c>
    </row>
    <row r="140" spans="1:7" x14ac:dyDescent="0.25">
      <c r="A140" s="3">
        <v>139</v>
      </c>
      <c r="B140" s="3" t="s">
        <v>407</v>
      </c>
      <c r="C140" s="3" t="s">
        <v>7</v>
      </c>
      <c r="D140" s="3">
        <v>821</v>
      </c>
      <c r="E140" s="3">
        <v>321</v>
      </c>
      <c r="F140" s="3">
        <v>500</v>
      </c>
      <c r="G140" s="3">
        <v>0.39098660170523802</v>
      </c>
    </row>
    <row r="141" spans="1:7" x14ac:dyDescent="0.25">
      <c r="A141" s="3">
        <v>140</v>
      </c>
      <c r="B141" s="3" t="s">
        <v>408</v>
      </c>
      <c r="C141" s="3" t="s">
        <v>7</v>
      </c>
      <c r="D141" s="3">
        <v>361</v>
      </c>
      <c r="E141" s="3">
        <v>145</v>
      </c>
      <c r="F141" s="3">
        <v>216</v>
      </c>
      <c r="G141" s="3">
        <v>0.40166204986149601</v>
      </c>
    </row>
    <row r="142" spans="1:7" x14ac:dyDescent="0.25">
      <c r="A142" s="3">
        <v>141</v>
      </c>
      <c r="B142" s="3" t="s">
        <v>409</v>
      </c>
      <c r="C142" s="3" t="e">
        <v>#NAME?</v>
      </c>
      <c r="D142" s="3">
        <v>95</v>
      </c>
      <c r="E142" s="3">
        <v>37</v>
      </c>
      <c r="F142" s="3">
        <v>58</v>
      </c>
      <c r="G142" s="3">
        <v>0.38947368421052603</v>
      </c>
    </row>
    <row r="143" spans="1:7" x14ac:dyDescent="0.25">
      <c r="A143" s="3">
        <v>142</v>
      </c>
      <c r="B143" s="3" t="s">
        <v>410</v>
      </c>
      <c r="C143" s="3" t="s">
        <v>67</v>
      </c>
      <c r="D143" s="3">
        <v>439</v>
      </c>
      <c r="E143" s="3">
        <v>24</v>
      </c>
      <c r="F143" s="3">
        <v>415</v>
      </c>
      <c r="G143" s="3">
        <v>5.46697038724374E-2</v>
      </c>
    </row>
    <row r="144" spans="1:7" x14ac:dyDescent="0.25">
      <c r="A144" s="3">
        <v>143</v>
      </c>
      <c r="B144" s="3" t="s">
        <v>411</v>
      </c>
      <c r="C144" s="3" t="s">
        <v>7</v>
      </c>
      <c r="D144" s="3">
        <v>407</v>
      </c>
      <c r="E144" s="3">
        <v>175</v>
      </c>
      <c r="F144" s="3">
        <v>232</v>
      </c>
      <c r="G144" s="3">
        <v>0.42997542997542998</v>
      </c>
    </row>
    <row r="145" spans="1:7" x14ac:dyDescent="0.25">
      <c r="A145" s="3">
        <v>144</v>
      </c>
      <c r="B145" s="3" t="s">
        <v>412</v>
      </c>
      <c r="C145" s="3" t="s">
        <v>7</v>
      </c>
      <c r="D145" s="3">
        <v>473</v>
      </c>
      <c r="E145" s="3">
        <v>150</v>
      </c>
      <c r="F145" s="3">
        <v>323</v>
      </c>
      <c r="G145" s="3">
        <v>0.31712473572938699</v>
      </c>
    </row>
    <row r="146" spans="1:7" x14ac:dyDescent="0.25">
      <c r="A146" s="3">
        <v>145</v>
      </c>
      <c r="B146" s="3" t="s">
        <v>413</v>
      </c>
      <c r="C146" s="3" t="s">
        <v>7</v>
      </c>
      <c r="D146" s="3">
        <v>363</v>
      </c>
      <c r="E146" s="3">
        <v>112</v>
      </c>
      <c r="F146" s="3">
        <v>251</v>
      </c>
      <c r="G146" s="3">
        <v>0.308539944903581</v>
      </c>
    </row>
    <row r="147" spans="1:7" x14ac:dyDescent="0.25">
      <c r="A147" s="3">
        <v>146</v>
      </c>
      <c r="B147" s="3" t="s">
        <v>414</v>
      </c>
      <c r="C147" s="3" t="e">
        <v>#NAME?</v>
      </c>
      <c r="D147" s="3">
        <v>119</v>
      </c>
      <c r="E147" s="3">
        <v>88</v>
      </c>
      <c r="F147" s="3">
        <v>31</v>
      </c>
      <c r="G147" s="3">
        <v>0.73949579831932799</v>
      </c>
    </row>
    <row r="148" spans="1:7" x14ac:dyDescent="0.25">
      <c r="A148" s="3">
        <v>147</v>
      </c>
      <c r="B148" s="3" t="s">
        <v>415</v>
      </c>
      <c r="C148" s="3" t="s">
        <v>7</v>
      </c>
      <c r="D148" s="3">
        <v>391</v>
      </c>
      <c r="E148" s="3">
        <v>159</v>
      </c>
      <c r="F148" s="3">
        <v>232</v>
      </c>
      <c r="G148" s="3">
        <v>0.406649616368286</v>
      </c>
    </row>
    <row r="149" spans="1:7" x14ac:dyDescent="0.25">
      <c r="A149" s="3">
        <v>148</v>
      </c>
      <c r="B149" s="3" t="s">
        <v>416</v>
      </c>
      <c r="C149" s="3" t="e">
        <v>#NAME?</v>
      </c>
      <c r="D149" s="3">
        <v>239</v>
      </c>
      <c r="E149" s="3">
        <v>52</v>
      </c>
      <c r="F149" s="3">
        <v>187</v>
      </c>
      <c r="G149" s="3">
        <v>0.21757322175732199</v>
      </c>
    </row>
    <row r="150" spans="1:7" x14ac:dyDescent="0.25">
      <c r="A150" s="3">
        <v>149</v>
      </c>
      <c r="B150" s="3" t="s">
        <v>417</v>
      </c>
      <c r="C150" s="3" t="s">
        <v>7</v>
      </c>
      <c r="D150" s="3">
        <v>382</v>
      </c>
      <c r="E150" s="3">
        <v>128</v>
      </c>
      <c r="F150" s="3">
        <v>254</v>
      </c>
      <c r="G150" s="3">
        <v>0.33507853403141402</v>
      </c>
    </row>
    <row r="151" spans="1:7" x14ac:dyDescent="0.25">
      <c r="A151" s="3">
        <v>150</v>
      </c>
      <c r="B151" s="3" t="s">
        <v>418</v>
      </c>
      <c r="C151" s="3" t="s">
        <v>7</v>
      </c>
      <c r="D151" s="3">
        <v>369</v>
      </c>
      <c r="E151" s="3">
        <v>112</v>
      </c>
      <c r="F151" s="3">
        <v>257</v>
      </c>
      <c r="G151" s="3">
        <v>0.30352303523035201</v>
      </c>
    </row>
    <row r="152" spans="1:7" x14ac:dyDescent="0.25">
      <c r="A152" s="3">
        <v>151</v>
      </c>
      <c r="B152" s="3" t="s">
        <v>419</v>
      </c>
      <c r="C152" s="3" t="s">
        <v>59</v>
      </c>
      <c r="D152" s="3">
        <v>568</v>
      </c>
      <c r="E152" s="3">
        <v>397</v>
      </c>
      <c r="F152" s="3">
        <v>171</v>
      </c>
      <c r="G152" s="3">
        <v>0.698943661971831</v>
      </c>
    </row>
    <row r="153" spans="1:7" x14ac:dyDescent="0.25">
      <c r="A153" s="3">
        <v>152</v>
      </c>
      <c r="B153" s="3" t="s">
        <v>420</v>
      </c>
      <c r="C153" s="3" t="e">
        <v>#NAME?</v>
      </c>
      <c r="D153" s="3">
        <v>110</v>
      </c>
      <c r="E153" s="3">
        <v>39</v>
      </c>
      <c r="F153" s="3">
        <v>71</v>
      </c>
      <c r="G153" s="3">
        <v>0.354545454545455</v>
      </c>
    </row>
    <row r="154" spans="1:7" x14ac:dyDescent="0.25">
      <c r="A154" s="3">
        <v>153</v>
      </c>
      <c r="B154" s="3" t="s">
        <v>421</v>
      </c>
      <c r="C154" s="3" t="e">
        <v>#NAME?</v>
      </c>
      <c r="D154" s="3">
        <v>159</v>
      </c>
      <c r="E154" s="3">
        <v>30</v>
      </c>
      <c r="F154" s="3">
        <v>129</v>
      </c>
      <c r="G154" s="3">
        <v>0.18867924528301899</v>
      </c>
    </row>
    <row r="155" spans="1:7" x14ac:dyDescent="0.25">
      <c r="A155" s="3">
        <v>154</v>
      </c>
      <c r="B155" s="3" t="s">
        <v>422</v>
      </c>
      <c r="C155" s="3" t="s">
        <v>21</v>
      </c>
      <c r="D155" s="3">
        <v>387</v>
      </c>
      <c r="E155" s="3">
        <v>194</v>
      </c>
      <c r="F155" s="3">
        <v>193</v>
      </c>
      <c r="G155" s="3">
        <v>0.50129198966408295</v>
      </c>
    </row>
    <row r="156" spans="1:7" x14ac:dyDescent="0.25">
      <c r="A156" s="3">
        <v>155</v>
      </c>
      <c r="B156" s="3" t="s">
        <v>423</v>
      </c>
      <c r="C156" s="3" t="s">
        <v>59</v>
      </c>
      <c r="D156" s="3">
        <v>568</v>
      </c>
      <c r="E156" s="3">
        <v>386</v>
      </c>
      <c r="F156" s="3">
        <v>182</v>
      </c>
      <c r="G156" s="3">
        <v>0.67957746478873204</v>
      </c>
    </row>
    <row r="157" spans="1:7" x14ac:dyDescent="0.25">
      <c r="A157" s="3">
        <v>156</v>
      </c>
      <c r="B157" s="3" t="s">
        <v>424</v>
      </c>
      <c r="C157" s="3" t="s">
        <v>7</v>
      </c>
      <c r="D157" s="3">
        <v>575</v>
      </c>
      <c r="E157" s="3">
        <v>261</v>
      </c>
      <c r="F157" s="3">
        <v>314</v>
      </c>
      <c r="G157" s="3">
        <v>0.453913043478261</v>
      </c>
    </row>
    <row r="158" spans="1:7" x14ac:dyDescent="0.25">
      <c r="A158" s="3">
        <v>157</v>
      </c>
      <c r="B158" s="3" t="s">
        <v>425</v>
      </c>
      <c r="C158" s="3" t="e">
        <v>#NAME?</v>
      </c>
      <c r="D158" s="3">
        <v>245</v>
      </c>
      <c r="E158" s="3">
        <v>117</v>
      </c>
      <c r="F158" s="3">
        <v>128</v>
      </c>
      <c r="G158" s="3">
        <v>0.477551020408163</v>
      </c>
    </row>
    <row r="159" spans="1:7" x14ac:dyDescent="0.25">
      <c r="A159" s="3">
        <v>158</v>
      </c>
      <c r="B159" s="3" t="s">
        <v>426</v>
      </c>
      <c r="C159" s="3" t="s">
        <v>7</v>
      </c>
      <c r="D159" s="3">
        <v>359</v>
      </c>
      <c r="E159" s="3">
        <v>148</v>
      </c>
      <c r="F159" s="3">
        <v>211</v>
      </c>
      <c r="G159" s="3">
        <v>0.41225626740947102</v>
      </c>
    </row>
    <row r="160" spans="1:7" x14ac:dyDescent="0.25">
      <c r="A160" s="3">
        <v>159</v>
      </c>
      <c r="B160" s="3" t="s">
        <v>427</v>
      </c>
      <c r="C160" s="3" t="e">
        <v>#NAME?</v>
      </c>
      <c r="D160" s="3">
        <v>254</v>
      </c>
      <c r="E160" s="3">
        <v>109</v>
      </c>
      <c r="F160" s="3">
        <v>145</v>
      </c>
      <c r="G160" s="3">
        <v>0.42913385826771699</v>
      </c>
    </row>
    <row r="161" spans="1:7" x14ac:dyDescent="0.25">
      <c r="A161" s="3">
        <v>160</v>
      </c>
      <c r="B161" s="3" t="s">
        <v>428</v>
      </c>
      <c r="C161" s="3" t="s">
        <v>88</v>
      </c>
      <c r="D161" s="3">
        <v>509</v>
      </c>
      <c r="E161" s="3">
        <v>313</v>
      </c>
      <c r="F161" s="3">
        <v>196</v>
      </c>
      <c r="G161" s="3">
        <v>0.61493123772102198</v>
      </c>
    </row>
    <row r="162" spans="1:7" x14ac:dyDescent="0.25">
      <c r="A162" s="3">
        <v>161</v>
      </c>
      <c r="B162" s="3" t="s">
        <v>429</v>
      </c>
      <c r="C162" s="3" t="e">
        <v>#NAME?</v>
      </c>
      <c r="D162" s="3">
        <v>195</v>
      </c>
      <c r="E162" s="3">
        <v>66</v>
      </c>
      <c r="F162" s="3">
        <v>129</v>
      </c>
      <c r="G162" s="3">
        <v>0.33846153846153798</v>
      </c>
    </row>
    <row r="163" spans="1:7" x14ac:dyDescent="0.25">
      <c r="A163" s="3">
        <v>162</v>
      </c>
      <c r="B163" s="3" t="s">
        <v>66</v>
      </c>
      <c r="C163" s="3" t="s">
        <v>67</v>
      </c>
      <c r="D163" s="3">
        <v>439</v>
      </c>
      <c r="E163" s="3">
        <v>24</v>
      </c>
      <c r="F163" s="3">
        <v>415</v>
      </c>
      <c r="G163" s="3">
        <v>5.46697038724374E-2</v>
      </c>
    </row>
    <row r="164" spans="1:7" x14ac:dyDescent="0.25">
      <c r="A164" s="3">
        <v>163</v>
      </c>
      <c r="B164" s="3" t="s">
        <v>430</v>
      </c>
      <c r="C164" s="3" t="s">
        <v>7</v>
      </c>
      <c r="D164" s="3">
        <v>541</v>
      </c>
      <c r="E164" s="3">
        <v>139</v>
      </c>
      <c r="F164" s="3">
        <v>402</v>
      </c>
      <c r="G164" s="3">
        <v>0.25693160813308702</v>
      </c>
    </row>
    <row r="165" spans="1:7" x14ac:dyDescent="0.25">
      <c r="A165" s="3">
        <v>164</v>
      </c>
      <c r="B165" s="3" t="s">
        <v>199</v>
      </c>
      <c r="C165" s="3" t="s">
        <v>21</v>
      </c>
      <c r="D165" s="3">
        <v>516</v>
      </c>
      <c r="E165" s="3">
        <v>198</v>
      </c>
      <c r="F165" s="3">
        <v>318</v>
      </c>
      <c r="G165" s="3">
        <v>0.38372093023255799</v>
      </c>
    </row>
    <row r="166" spans="1:7" x14ac:dyDescent="0.25">
      <c r="A166" s="3">
        <v>165</v>
      </c>
      <c r="B166" s="3" t="s">
        <v>431</v>
      </c>
      <c r="C166" s="3" t="e">
        <v>#NAME?</v>
      </c>
      <c r="D166" s="3">
        <v>237</v>
      </c>
      <c r="E166" s="3">
        <v>89</v>
      </c>
      <c r="F166" s="3">
        <v>148</v>
      </c>
      <c r="G166" s="3">
        <v>0.37552742616033802</v>
      </c>
    </row>
    <row r="167" spans="1:7" x14ac:dyDescent="0.25">
      <c r="A167" s="3">
        <v>166</v>
      </c>
      <c r="B167" s="3" t="s">
        <v>66</v>
      </c>
      <c r="C167" s="3" t="s">
        <v>67</v>
      </c>
      <c r="D167" s="3">
        <v>439</v>
      </c>
      <c r="E167" s="3">
        <v>24</v>
      </c>
      <c r="F167" s="3">
        <v>415</v>
      </c>
      <c r="G167" s="3">
        <v>5.46697038724374E-2</v>
      </c>
    </row>
    <row r="168" spans="1:7" x14ac:dyDescent="0.25">
      <c r="A168" s="3">
        <v>167</v>
      </c>
      <c r="B168" s="3" t="s">
        <v>432</v>
      </c>
      <c r="C168" s="3" t="s">
        <v>183</v>
      </c>
      <c r="D168" s="3">
        <v>259</v>
      </c>
      <c r="E168" s="3">
        <v>87</v>
      </c>
      <c r="F168" s="3">
        <v>172</v>
      </c>
      <c r="G168" s="3">
        <v>0.33590733590733601</v>
      </c>
    </row>
    <row r="169" spans="1:7" x14ac:dyDescent="0.25">
      <c r="A169" s="3">
        <v>168</v>
      </c>
      <c r="B169" s="3" t="s">
        <v>433</v>
      </c>
      <c r="C169" s="3" t="s">
        <v>213</v>
      </c>
      <c r="D169" s="3">
        <v>301</v>
      </c>
      <c r="E169" s="3">
        <v>132</v>
      </c>
      <c r="F169" s="3">
        <v>169</v>
      </c>
      <c r="G169" s="3">
        <v>0.43853820598006599</v>
      </c>
    </row>
    <row r="170" spans="1:7" x14ac:dyDescent="0.25">
      <c r="A170" s="3">
        <v>169</v>
      </c>
      <c r="B170" s="3" t="s">
        <v>434</v>
      </c>
      <c r="C170" s="3" t="s">
        <v>7</v>
      </c>
      <c r="D170" s="3">
        <v>315</v>
      </c>
      <c r="E170" s="3">
        <v>47</v>
      </c>
      <c r="F170" s="3">
        <v>268</v>
      </c>
      <c r="G170" s="3">
        <v>0.14920634920634901</v>
      </c>
    </row>
    <row r="171" spans="1:7" x14ac:dyDescent="0.25">
      <c r="A171" s="3">
        <v>170</v>
      </c>
      <c r="B171" s="3" t="s">
        <v>435</v>
      </c>
      <c r="C171" s="3" t="e">
        <v>#NAME?</v>
      </c>
      <c r="D171" s="3">
        <v>156</v>
      </c>
      <c r="E171" s="3">
        <v>63</v>
      </c>
      <c r="F171" s="3">
        <v>93</v>
      </c>
      <c r="G171" s="3">
        <v>0.40384615384615402</v>
      </c>
    </row>
    <row r="172" spans="1:7" x14ac:dyDescent="0.25">
      <c r="A172" s="3">
        <v>171</v>
      </c>
      <c r="B172" s="3" t="s">
        <v>436</v>
      </c>
      <c r="C172" s="3" t="e">
        <v>#NAME?</v>
      </c>
      <c r="D172" s="3">
        <v>245</v>
      </c>
      <c r="E172" s="3">
        <v>105</v>
      </c>
      <c r="F172" s="3">
        <v>140</v>
      </c>
      <c r="G172" s="3">
        <v>0.42857142857142899</v>
      </c>
    </row>
    <row r="173" spans="1:7" x14ac:dyDescent="0.25">
      <c r="A173" s="3">
        <v>172</v>
      </c>
      <c r="B173" s="3" t="s">
        <v>437</v>
      </c>
      <c r="C173" s="3" t="s">
        <v>40</v>
      </c>
      <c r="D173" s="3">
        <v>562</v>
      </c>
      <c r="E173" s="3">
        <v>193</v>
      </c>
      <c r="F173" s="3">
        <v>369</v>
      </c>
      <c r="G173" s="3">
        <v>0.34341637010676201</v>
      </c>
    </row>
    <row r="174" spans="1:7" x14ac:dyDescent="0.25">
      <c r="A174" s="3">
        <v>173</v>
      </c>
      <c r="B174" s="3" t="s">
        <v>438</v>
      </c>
      <c r="C174" s="3" t="s">
        <v>7</v>
      </c>
      <c r="D174" s="3">
        <v>389</v>
      </c>
      <c r="E174" s="3">
        <v>207</v>
      </c>
      <c r="F174" s="3">
        <v>182</v>
      </c>
      <c r="G174" s="3">
        <v>0.53213367609254503</v>
      </c>
    </row>
    <row r="175" spans="1:7" x14ac:dyDescent="0.25">
      <c r="A175" s="3">
        <v>174</v>
      </c>
      <c r="B175" s="3" t="s">
        <v>439</v>
      </c>
      <c r="C175" s="3" t="e">
        <v>#NAME?</v>
      </c>
      <c r="D175" s="3">
        <v>84</v>
      </c>
      <c r="E175" s="3">
        <v>29</v>
      </c>
      <c r="F175" s="3">
        <v>55</v>
      </c>
      <c r="G175" s="3">
        <v>0.34523809523809501</v>
      </c>
    </row>
    <row r="176" spans="1:7" x14ac:dyDescent="0.25">
      <c r="A176" s="3">
        <v>175</v>
      </c>
      <c r="B176" s="3" t="s">
        <v>440</v>
      </c>
      <c r="C176" s="3" t="s">
        <v>171</v>
      </c>
      <c r="D176" s="3">
        <v>158</v>
      </c>
      <c r="E176" s="3">
        <v>26</v>
      </c>
      <c r="F176" s="3">
        <v>132</v>
      </c>
      <c r="G176" s="3">
        <v>0.164556962025316</v>
      </c>
    </row>
    <row r="177" spans="1:7" x14ac:dyDescent="0.25">
      <c r="A177" s="3">
        <v>176</v>
      </c>
      <c r="B177" s="3" t="s">
        <v>441</v>
      </c>
      <c r="C177" s="3" t="e">
        <v>#NAME?</v>
      </c>
      <c r="D177" s="3">
        <v>137</v>
      </c>
      <c r="E177" s="3">
        <v>100</v>
      </c>
      <c r="F177" s="3">
        <v>37</v>
      </c>
      <c r="G177" s="3">
        <v>0.72992700729926996</v>
      </c>
    </row>
    <row r="178" spans="1:7" x14ac:dyDescent="0.25">
      <c r="A178" s="3">
        <v>177</v>
      </c>
      <c r="B178" s="3" t="s">
        <v>442</v>
      </c>
      <c r="C178" s="3" t="e">
        <v>#NAME?</v>
      </c>
      <c r="D178" s="3">
        <v>101</v>
      </c>
      <c r="E178" s="3">
        <v>30</v>
      </c>
      <c r="F178" s="3">
        <v>71</v>
      </c>
      <c r="G178" s="3">
        <v>0.29702970297029702</v>
      </c>
    </row>
    <row r="179" spans="1:7" x14ac:dyDescent="0.25">
      <c r="A179" s="3">
        <v>178</v>
      </c>
      <c r="B179" s="3" t="s">
        <v>443</v>
      </c>
      <c r="C179" s="3" t="e">
        <v>#NAME?</v>
      </c>
      <c r="D179" s="3">
        <v>88</v>
      </c>
      <c r="E179" s="3">
        <v>26</v>
      </c>
      <c r="F179" s="3">
        <v>62</v>
      </c>
      <c r="G179" s="3">
        <v>0.29545454545454503</v>
      </c>
    </row>
    <row r="180" spans="1:7" x14ac:dyDescent="0.25">
      <c r="A180" s="3">
        <v>179</v>
      </c>
      <c r="B180" s="3" t="s">
        <v>444</v>
      </c>
      <c r="C180" s="3" t="s">
        <v>7</v>
      </c>
      <c r="D180" s="3">
        <v>503</v>
      </c>
      <c r="E180" s="3">
        <v>158</v>
      </c>
      <c r="F180" s="3">
        <v>345</v>
      </c>
      <c r="G180" s="3">
        <v>0.31411530815109301</v>
      </c>
    </row>
    <row r="181" spans="1:7" x14ac:dyDescent="0.25">
      <c r="A181" s="3">
        <v>180</v>
      </c>
      <c r="B181" s="3" t="s">
        <v>445</v>
      </c>
      <c r="C181" s="3" t="s">
        <v>7</v>
      </c>
      <c r="D181" s="3">
        <v>263</v>
      </c>
      <c r="E181" s="3">
        <v>98</v>
      </c>
      <c r="F181" s="3">
        <v>165</v>
      </c>
      <c r="G181" s="3">
        <v>0.37262357414448699</v>
      </c>
    </row>
    <row r="182" spans="1:7" x14ac:dyDescent="0.25">
      <c r="A182" s="3">
        <v>181</v>
      </c>
      <c r="B182" s="3" t="s">
        <v>446</v>
      </c>
      <c r="C182" s="3" t="s">
        <v>21</v>
      </c>
      <c r="D182" s="3">
        <v>381</v>
      </c>
      <c r="E182" s="3">
        <v>104</v>
      </c>
      <c r="F182" s="3">
        <v>277</v>
      </c>
      <c r="G182" s="3">
        <v>0.27296587926509203</v>
      </c>
    </row>
    <row r="183" spans="1:7" x14ac:dyDescent="0.25">
      <c r="A183" s="3">
        <v>182</v>
      </c>
      <c r="B183" s="3" t="s">
        <v>447</v>
      </c>
      <c r="C183" s="3" t="s">
        <v>7</v>
      </c>
      <c r="D183" s="3">
        <v>477</v>
      </c>
      <c r="E183" s="3">
        <v>161</v>
      </c>
      <c r="F183" s="3">
        <v>316</v>
      </c>
      <c r="G183" s="3">
        <v>0.33752620545073397</v>
      </c>
    </row>
    <row r="184" spans="1:7" x14ac:dyDescent="0.25">
      <c r="A184" s="3">
        <v>183</v>
      </c>
      <c r="B184" s="3" t="s">
        <v>66</v>
      </c>
      <c r="C184" s="3" t="s">
        <v>67</v>
      </c>
      <c r="D184" s="3">
        <v>439</v>
      </c>
      <c r="E184" s="3">
        <v>24</v>
      </c>
      <c r="F184" s="3">
        <v>415</v>
      </c>
      <c r="G184" s="3">
        <v>5.46697038724374E-2</v>
      </c>
    </row>
    <row r="185" spans="1:7" x14ac:dyDescent="0.25">
      <c r="A185" s="3">
        <v>184</v>
      </c>
      <c r="B185" s="3" t="s">
        <v>448</v>
      </c>
      <c r="C185" s="3" t="e">
        <v>#NAME?</v>
      </c>
      <c r="D185" s="3">
        <v>170</v>
      </c>
      <c r="E185" s="3">
        <v>37</v>
      </c>
      <c r="F185" s="3">
        <v>133</v>
      </c>
      <c r="G185" s="3">
        <v>0.217647058823529</v>
      </c>
    </row>
    <row r="186" spans="1:7" x14ac:dyDescent="0.25">
      <c r="A186" s="3">
        <v>185</v>
      </c>
      <c r="B186" s="3" t="s">
        <v>449</v>
      </c>
      <c r="C186" s="3" t="e">
        <v>#NAME?</v>
      </c>
      <c r="D186" s="3">
        <v>178</v>
      </c>
      <c r="E186" s="3">
        <v>50</v>
      </c>
      <c r="F186" s="3">
        <v>128</v>
      </c>
      <c r="G186" s="3">
        <v>0.28089887640449401</v>
      </c>
    </row>
    <row r="187" spans="1:7" x14ac:dyDescent="0.25">
      <c r="A187" s="3">
        <v>186</v>
      </c>
      <c r="B187" s="3" t="s">
        <v>450</v>
      </c>
      <c r="C187" s="3" t="e">
        <v>#NAME?</v>
      </c>
      <c r="D187" s="3">
        <v>109</v>
      </c>
      <c r="E187" s="3">
        <v>12</v>
      </c>
      <c r="F187" s="3">
        <v>97</v>
      </c>
      <c r="G187" s="3">
        <v>0.11009174311926601</v>
      </c>
    </row>
    <row r="188" spans="1:7" x14ac:dyDescent="0.25">
      <c r="A188" s="3">
        <v>187</v>
      </c>
      <c r="B188" s="3" t="s">
        <v>451</v>
      </c>
      <c r="C188" s="3" t="e">
        <v>#NAME?</v>
      </c>
      <c r="D188" s="3">
        <v>219</v>
      </c>
      <c r="E188" s="3">
        <v>44</v>
      </c>
      <c r="F188" s="3">
        <v>175</v>
      </c>
      <c r="G188" s="3">
        <v>0.20091324200913199</v>
      </c>
    </row>
    <row r="189" spans="1:7" x14ac:dyDescent="0.25">
      <c r="A189" s="3">
        <v>188</v>
      </c>
      <c r="B189" s="3" t="s">
        <v>452</v>
      </c>
      <c r="C189" s="3" t="e">
        <v>#NAME?</v>
      </c>
      <c r="D189" s="3">
        <v>254</v>
      </c>
      <c r="E189" s="3">
        <v>81</v>
      </c>
      <c r="F189" s="3">
        <v>173</v>
      </c>
      <c r="G189" s="3">
        <v>0.31889763779527602</v>
      </c>
    </row>
    <row r="190" spans="1:7" x14ac:dyDescent="0.25">
      <c r="A190" s="3">
        <v>189</v>
      </c>
      <c r="B190" s="3" t="s">
        <v>453</v>
      </c>
      <c r="C190" s="3" t="e">
        <v>#NAME?</v>
      </c>
      <c r="D190" s="3">
        <v>141</v>
      </c>
      <c r="E190" s="3">
        <v>42</v>
      </c>
      <c r="F190" s="3">
        <v>99</v>
      </c>
      <c r="G190" s="3">
        <v>0.29787234042553201</v>
      </c>
    </row>
    <row r="191" spans="1:7" x14ac:dyDescent="0.25">
      <c r="A191" s="3">
        <v>190</v>
      </c>
      <c r="B191" s="3" t="s">
        <v>454</v>
      </c>
      <c r="C191" s="3" t="s">
        <v>88</v>
      </c>
      <c r="D191" s="3">
        <v>263</v>
      </c>
      <c r="E191" s="3">
        <v>99</v>
      </c>
      <c r="F191" s="3">
        <v>164</v>
      </c>
      <c r="G191" s="3">
        <v>0.37642585551330798</v>
      </c>
    </row>
    <row r="192" spans="1:7" x14ac:dyDescent="0.25">
      <c r="A192" s="3">
        <v>191</v>
      </c>
      <c r="B192" s="3" t="s">
        <v>455</v>
      </c>
      <c r="C192" s="3" t="s">
        <v>7</v>
      </c>
      <c r="D192" s="3">
        <v>494</v>
      </c>
      <c r="E192" s="3">
        <v>65</v>
      </c>
      <c r="F192" s="3">
        <v>429</v>
      </c>
      <c r="G192" s="3">
        <v>0.13157894736842099</v>
      </c>
    </row>
    <row r="193" spans="1:7" x14ac:dyDescent="0.25">
      <c r="A193" s="3">
        <v>192</v>
      </c>
      <c r="B193" s="3" t="s">
        <v>456</v>
      </c>
      <c r="C193" s="3" t="s">
        <v>457</v>
      </c>
      <c r="D193" s="3">
        <v>184</v>
      </c>
      <c r="E193" s="3">
        <v>49</v>
      </c>
      <c r="F193" s="3">
        <v>135</v>
      </c>
      <c r="G193" s="3">
        <v>0.26630434782608697</v>
      </c>
    </row>
    <row r="194" spans="1:7" x14ac:dyDescent="0.25">
      <c r="A194" s="3">
        <v>193</v>
      </c>
      <c r="B194" s="3" t="s">
        <v>458</v>
      </c>
      <c r="C194" s="3" t="e">
        <v>#NAME?</v>
      </c>
      <c r="D194" s="3">
        <v>109</v>
      </c>
      <c r="E194" s="3">
        <v>47</v>
      </c>
      <c r="F194" s="3">
        <v>62</v>
      </c>
      <c r="G194" s="3">
        <v>0.43119266055045902</v>
      </c>
    </row>
    <row r="195" spans="1:7" x14ac:dyDescent="0.25">
      <c r="A195" s="3">
        <v>194</v>
      </c>
      <c r="B195" s="3" t="s">
        <v>459</v>
      </c>
      <c r="C195" s="3" t="s">
        <v>7</v>
      </c>
      <c r="D195" s="3">
        <v>391</v>
      </c>
      <c r="E195" s="3">
        <v>159</v>
      </c>
      <c r="F195" s="3">
        <v>232</v>
      </c>
      <c r="G195" s="3">
        <v>0.406649616368286</v>
      </c>
    </row>
    <row r="196" spans="1:7" x14ac:dyDescent="0.25">
      <c r="A196" s="3">
        <v>195</v>
      </c>
      <c r="B196" s="3" t="s">
        <v>460</v>
      </c>
      <c r="C196" s="3" t="s">
        <v>7</v>
      </c>
      <c r="D196" s="3">
        <v>420</v>
      </c>
      <c r="E196" s="3">
        <v>197</v>
      </c>
      <c r="F196" s="3">
        <v>223</v>
      </c>
      <c r="G196" s="3">
        <v>0.46904761904761899</v>
      </c>
    </row>
    <row r="197" spans="1:7" x14ac:dyDescent="0.25">
      <c r="A197" s="3">
        <v>196</v>
      </c>
      <c r="B197" s="3" t="s">
        <v>461</v>
      </c>
      <c r="C197" s="3" t="e">
        <v>#NAME?</v>
      </c>
      <c r="D197" s="3">
        <v>137</v>
      </c>
      <c r="E197" s="3">
        <v>30</v>
      </c>
      <c r="F197" s="3">
        <v>107</v>
      </c>
      <c r="G197" s="3">
        <v>0.218978102189781</v>
      </c>
    </row>
    <row r="198" spans="1:7" x14ac:dyDescent="0.25">
      <c r="A198" s="3">
        <v>197</v>
      </c>
      <c r="B198" s="3" t="s">
        <v>462</v>
      </c>
      <c r="C198" s="3" t="e">
        <v>#NAME?</v>
      </c>
      <c r="D198" s="3">
        <v>137</v>
      </c>
      <c r="E198" s="3">
        <v>56</v>
      </c>
      <c r="F198" s="3">
        <v>81</v>
      </c>
      <c r="G198" s="3">
        <v>0.40875912408759102</v>
      </c>
    </row>
    <row r="199" spans="1:7" x14ac:dyDescent="0.25">
      <c r="A199" s="3">
        <v>198</v>
      </c>
      <c r="B199" s="3" t="s">
        <v>463</v>
      </c>
      <c r="C199" s="3" t="s">
        <v>7</v>
      </c>
      <c r="D199" s="3">
        <v>400</v>
      </c>
      <c r="E199" s="3">
        <v>192</v>
      </c>
      <c r="F199" s="3">
        <v>208</v>
      </c>
      <c r="G199" s="3">
        <v>0.48</v>
      </c>
    </row>
    <row r="200" spans="1:7" x14ac:dyDescent="0.25">
      <c r="A200" s="3">
        <v>199</v>
      </c>
      <c r="B200" s="3" t="s">
        <v>464</v>
      </c>
      <c r="C200" s="3" t="s">
        <v>7</v>
      </c>
      <c r="D200" s="3">
        <v>443</v>
      </c>
      <c r="E200" s="3">
        <v>146</v>
      </c>
      <c r="F200" s="3">
        <v>297</v>
      </c>
      <c r="G200" s="3">
        <v>0.329571106094808</v>
      </c>
    </row>
    <row r="201" spans="1:7" x14ac:dyDescent="0.25">
      <c r="A201" s="3">
        <v>200</v>
      </c>
      <c r="B201" s="3" t="s">
        <v>465</v>
      </c>
      <c r="C201" s="3" t="e">
        <v>#NAME?</v>
      </c>
      <c r="D201" s="3">
        <v>211</v>
      </c>
      <c r="E201" s="3">
        <v>80</v>
      </c>
      <c r="F201" s="3">
        <v>131</v>
      </c>
      <c r="G201" s="3">
        <v>0.37914691943127998</v>
      </c>
    </row>
    <row r="202" spans="1:7" x14ac:dyDescent="0.25">
      <c r="A202" s="3">
        <v>201</v>
      </c>
      <c r="B202" s="3" t="s">
        <v>466</v>
      </c>
      <c r="C202" s="3" t="e">
        <v>#NAME?</v>
      </c>
      <c r="D202" s="3">
        <v>94</v>
      </c>
      <c r="E202" s="3">
        <v>71</v>
      </c>
      <c r="F202" s="3">
        <v>23</v>
      </c>
      <c r="G202" s="3">
        <v>0.75531914893617003</v>
      </c>
    </row>
    <row r="203" spans="1:7" x14ac:dyDescent="0.25">
      <c r="A203" s="3">
        <v>202</v>
      </c>
      <c r="B203" s="3" t="s">
        <v>467</v>
      </c>
      <c r="C203" s="3" t="s">
        <v>7</v>
      </c>
      <c r="D203" s="3">
        <v>310</v>
      </c>
      <c r="E203" s="3">
        <v>138</v>
      </c>
      <c r="F203" s="3">
        <v>172</v>
      </c>
      <c r="G203" s="3">
        <v>0.445161290322581</v>
      </c>
    </row>
    <row r="204" spans="1:7" x14ac:dyDescent="0.25">
      <c r="A204" s="3">
        <v>203</v>
      </c>
      <c r="B204" s="3" t="s">
        <v>468</v>
      </c>
      <c r="C204" s="3" t="e">
        <v>#NAME?</v>
      </c>
      <c r="D204" s="3">
        <v>116</v>
      </c>
      <c r="E204" s="3">
        <v>23</v>
      </c>
      <c r="F204" s="3">
        <v>93</v>
      </c>
      <c r="G204" s="3">
        <v>0.198275862068966</v>
      </c>
    </row>
    <row r="205" spans="1:7" x14ac:dyDescent="0.25">
      <c r="A205" s="3">
        <v>204</v>
      </c>
      <c r="B205" s="3" t="s">
        <v>469</v>
      </c>
      <c r="C205" s="3" t="e">
        <v>#NAME?</v>
      </c>
      <c r="D205" s="3">
        <v>254</v>
      </c>
      <c r="E205" s="3">
        <v>70</v>
      </c>
      <c r="F205" s="3">
        <v>184</v>
      </c>
      <c r="G205" s="3">
        <v>0.27559055118110198</v>
      </c>
    </row>
    <row r="206" spans="1:7" x14ac:dyDescent="0.25">
      <c r="A206" s="3">
        <v>205</v>
      </c>
      <c r="B206" s="3" t="s">
        <v>470</v>
      </c>
      <c r="C206" s="3" t="e">
        <v>#NAME?</v>
      </c>
      <c r="D206" s="3">
        <v>192</v>
      </c>
      <c r="E206" s="3">
        <v>57</v>
      </c>
      <c r="F206" s="3">
        <v>135</v>
      </c>
      <c r="G206" s="3">
        <v>0.296875</v>
      </c>
    </row>
    <row r="207" spans="1:7" x14ac:dyDescent="0.25">
      <c r="A207" s="3">
        <v>206</v>
      </c>
      <c r="B207" s="3" t="s">
        <v>471</v>
      </c>
      <c r="C207" s="3" t="e">
        <v>#NAME?</v>
      </c>
      <c r="D207" s="3">
        <v>145</v>
      </c>
      <c r="E207" s="3">
        <v>70</v>
      </c>
      <c r="F207" s="3">
        <v>75</v>
      </c>
      <c r="G207" s="3">
        <v>0.48275862068965503</v>
      </c>
    </row>
    <row r="208" spans="1:7" x14ac:dyDescent="0.25">
      <c r="A208" s="3">
        <v>207</v>
      </c>
      <c r="B208" s="3" t="s">
        <v>472</v>
      </c>
      <c r="C208" s="3" t="e">
        <v>#NAME?</v>
      </c>
      <c r="D208" s="3">
        <v>129</v>
      </c>
      <c r="E208" s="3">
        <v>31</v>
      </c>
      <c r="F208" s="3">
        <v>98</v>
      </c>
      <c r="G208" s="3">
        <v>0.24031007751937999</v>
      </c>
    </row>
    <row r="209" spans="1:7" x14ac:dyDescent="0.25">
      <c r="A209" s="3">
        <v>208</v>
      </c>
      <c r="B209" s="3" t="s">
        <v>473</v>
      </c>
      <c r="C209" s="3" t="s">
        <v>165</v>
      </c>
      <c r="D209" s="3">
        <v>508</v>
      </c>
      <c r="E209" s="3">
        <v>228</v>
      </c>
      <c r="F209" s="3">
        <v>280</v>
      </c>
      <c r="G209" s="3">
        <v>0.44881889763779498</v>
      </c>
    </row>
    <row r="210" spans="1:7" x14ac:dyDescent="0.25">
      <c r="A210" s="3">
        <v>209</v>
      </c>
      <c r="B210" s="3" t="s">
        <v>474</v>
      </c>
      <c r="C210" s="3" t="s">
        <v>88</v>
      </c>
      <c r="D210" s="3">
        <v>311</v>
      </c>
      <c r="E210" s="3">
        <v>135</v>
      </c>
      <c r="F210" s="3">
        <v>176</v>
      </c>
      <c r="G210" s="3">
        <v>0.43408360128617401</v>
      </c>
    </row>
    <row r="211" spans="1:7" x14ac:dyDescent="0.25">
      <c r="A211" s="3">
        <v>210</v>
      </c>
      <c r="B211" s="3" t="s">
        <v>475</v>
      </c>
      <c r="C211" s="3" t="e">
        <v>#NAME?</v>
      </c>
      <c r="D211" s="3">
        <v>170</v>
      </c>
      <c r="E211" s="3">
        <v>37</v>
      </c>
      <c r="F211" s="3">
        <v>133</v>
      </c>
      <c r="G211" s="3">
        <v>0.217647058823529</v>
      </c>
    </row>
    <row r="212" spans="1:7" x14ac:dyDescent="0.25">
      <c r="A212" s="3">
        <v>211</v>
      </c>
      <c r="B212" s="3" t="s">
        <v>476</v>
      </c>
      <c r="C212" s="3" t="e">
        <v>#NAME?</v>
      </c>
      <c r="D212" s="3">
        <v>228</v>
      </c>
      <c r="E212" s="3">
        <v>58</v>
      </c>
      <c r="F212" s="3">
        <v>170</v>
      </c>
      <c r="G212" s="3">
        <v>0.25438596491228099</v>
      </c>
    </row>
    <row r="213" spans="1:7" x14ac:dyDescent="0.25">
      <c r="A213" s="3">
        <v>212</v>
      </c>
      <c r="B213" s="3" t="s">
        <v>477</v>
      </c>
      <c r="C213" s="3" t="s">
        <v>7</v>
      </c>
      <c r="D213" s="3">
        <v>385</v>
      </c>
      <c r="E213" s="3">
        <v>164</v>
      </c>
      <c r="F213" s="3">
        <v>221</v>
      </c>
      <c r="G213" s="3">
        <v>0.425974025974026</v>
      </c>
    </row>
    <row r="214" spans="1:7" x14ac:dyDescent="0.25">
      <c r="A214" s="3">
        <v>213</v>
      </c>
      <c r="B214" s="3" t="s">
        <v>478</v>
      </c>
      <c r="C214" s="3" t="s">
        <v>7</v>
      </c>
      <c r="D214" s="3">
        <v>382</v>
      </c>
      <c r="E214" s="3">
        <v>116</v>
      </c>
      <c r="F214" s="3">
        <v>266</v>
      </c>
      <c r="G214" s="3">
        <v>0.30366492146596902</v>
      </c>
    </row>
    <row r="215" spans="1:7" x14ac:dyDescent="0.25">
      <c r="A215" s="3">
        <v>214</v>
      </c>
      <c r="B215" s="3" t="s">
        <v>479</v>
      </c>
      <c r="C215" s="3" t="s">
        <v>59</v>
      </c>
      <c r="D215" s="3">
        <v>506</v>
      </c>
      <c r="E215" s="3">
        <v>198</v>
      </c>
      <c r="F215" s="3">
        <v>308</v>
      </c>
      <c r="G215" s="3">
        <v>0.39130434782608697</v>
      </c>
    </row>
    <row r="216" spans="1:7" x14ac:dyDescent="0.25">
      <c r="A216" s="3">
        <v>215</v>
      </c>
      <c r="B216" s="3" t="s">
        <v>66</v>
      </c>
      <c r="C216" s="3" t="s">
        <v>67</v>
      </c>
      <c r="D216" s="3">
        <v>439</v>
      </c>
      <c r="E216" s="3">
        <v>24</v>
      </c>
      <c r="F216" s="3">
        <v>415</v>
      </c>
      <c r="G216" s="3">
        <v>5.46697038724374E-2</v>
      </c>
    </row>
    <row r="217" spans="1:7" x14ac:dyDescent="0.25">
      <c r="A217" s="3">
        <v>216</v>
      </c>
      <c r="B217" s="3" t="s">
        <v>480</v>
      </c>
      <c r="C217" s="3" t="s">
        <v>7</v>
      </c>
      <c r="D217" s="3">
        <v>765</v>
      </c>
      <c r="E217" s="3">
        <v>193</v>
      </c>
      <c r="F217" s="3">
        <v>572</v>
      </c>
      <c r="G217" s="3">
        <v>0.25228758169934601</v>
      </c>
    </row>
    <row r="218" spans="1:7" x14ac:dyDescent="0.25">
      <c r="A218" s="3">
        <v>217</v>
      </c>
      <c r="B218" s="3" t="s">
        <v>481</v>
      </c>
      <c r="C218" s="3" t="s">
        <v>482</v>
      </c>
      <c r="D218" s="3">
        <v>232</v>
      </c>
      <c r="E218" s="3">
        <v>97</v>
      </c>
      <c r="F218" s="3">
        <v>135</v>
      </c>
      <c r="G218" s="3">
        <v>0.41810344827586199</v>
      </c>
    </row>
    <row r="219" spans="1:7" x14ac:dyDescent="0.25">
      <c r="A219" s="3">
        <v>218</v>
      </c>
      <c r="B219" s="3" t="s">
        <v>483</v>
      </c>
      <c r="C219" s="3" t="e">
        <v>#NAME?</v>
      </c>
      <c r="D219" s="3">
        <v>198</v>
      </c>
      <c r="E219" s="3">
        <v>94</v>
      </c>
      <c r="F219" s="3">
        <v>104</v>
      </c>
      <c r="G219" s="3">
        <v>0.47474747474747497</v>
      </c>
    </row>
    <row r="220" spans="1:7" x14ac:dyDescent="0.25">
      <c r="A220" s="3">
        <v>219</v>
      </c>
      <c r="B220" s="3" t="s">
        <v>484</v>
      </c>
      <c r="C220" s="3" t="s">
        <v>7</v>
      </c>
      <c r="D220" s="3">
        <v>385</v>
      </c>
      <c r="E220" s="3">
        <v>193</v>
      </c>
      <c r="F220" s="3">
        <v>192</v>
      </c>
      <c r="G220" s="3">
        <v>0.50129870129870102</v>
      </c>
    </row>
    <row r="221" spans="1:7" x14ac:dyDescent="0.25">
      <c r="A221" s="3">
        <v>220</v>
      </c>
      <c r="B221" s="3" t="s">
        <v>485</v>
      </c>
      <c r="C221" s="3" t="s">
        <v>59</v>
      </c>
      <c r="D221" s="3">
        <v>568</v>
      </c>
      <c r="E221" s="3">
        <v>382</v>
      </c>
      <c r="F221" s="3">
        <v>186</v>
      </c>
      <c r="G221" s="3">
        <v>0.67253521126760596</v>
      </c>
    </row>
    <row r="222" spans="1:7" x14ac:dyDescent="0.25">
      <c r="A222" s="3">
        <v>221</v>
      </c>
      <c r="B222" s="3" t="s">
        <v>486</v>
      </c>
      <c r="C222" s="3" t="e">
        <v>#NAME?</v>
      </c>
      <c r="D222" s="3">
        <v>254</v>
      </c>
      <c r="E222" s="3">
        <v>96</v>
      </c>
      <c r="F222" s="3">
        <v>158</v>
      </c>
      <c r="G222" s="3">
        <v>0.37795275590551197</v>
      </c>
    </row>
    <row r="223" spans="1:7" x14ac:dyDescent="0.25">
      <c r="A223" s="3">
        <v>222</v>
      </c>
      <c r="B223" s="3" t="s">
        <v>487</v>
      </c>
      <c r="C223" s="3" t="e">
        <v>#NAME?</v>
      </c>
      <c r="D223" s="3">
        <v>92</v>
      </c>
      <c r="E223" s="3">
        <v>14</v>
      </c>
      <c r="F223" s="3">
        <v>78</v>
      </c>
      <c r="G223" s="3">
        <v>0.15217391304347799</v>
      </c>
    </row>
    <row r="224" spans="1:7" x14ac:dyDescent="0.25">
      <c r="A224" s="3">
        <v>223</v>
      </c>
      <c r="B224" s="3" t="s">
        <v>488</v>
      </c>
      <c r="C224" s="3" t="s">
        <v>21</v>
      </c>
      <c r="D224" s="3">
        <v>404</v>
      </c>
      <c r="E224" s="3">
        <v>90</v>
      </c>
      <c r="F224" s="3">
        <v>314</v>
      </c>
      <c r="G224" s="3">
        <v>0.222772277227723</v>
      </c>
    </row>
    <row r="225" spans="1:7" x14ac:dyDescent="0.25">
      <c r="A225" s="3">
        <v>224</v>
      </c>
      <c r="B225" s="3" t="s">
        <v>489</v>
      </c>
      <c r="C225" s="3" t="e">
        <v>#NAME?</v>
      </c>
      <c r="D225" s="3">
        <v>147</v>
      </c>
      <c r="E225" s="3">
        <v>46</v>
      </c>
      <c r="F225" s="3">
        <v>101</v>
      </c>
      <c r="G225" s="3">
        <v>0.312925170068027</v>
      </c>
    </row>
    <row r="226" spans="1:7" x14ac:dyDescent="0.25">
      <c r="A226" s="3">
        <v>225</v>
      </c>
      <c r="B226" s="3" t="s">
        <v>490</v>
      </c>
      <c r="C226" s="3" t="s">
        <v>7</v>
      </c>
      <c r="D226" s="3">
        <v>562</v>
      </c>
      <c r="E226" s="3">
        <v>381</v>
      </c>
      <c r="F226" s="3">
        <v>181</v>
      </c>
      <c r="G226" s="3">
        <v>0.67793594306049798</v>
      </c>
    </row>
    <row r="227" spans="1:7" x14ac:dyDescent="0.25">
      <c r="A227" s="3">
        <v>226</v>
      </c>
      <c r="B227" s="3" t="s">
        <v>491</v>
      </c>
      <c r="C227" s="3" t="e">
        <v>#NAME?</v>
      </c>
      <c r="D227" s="3">
        <v>83</v>
      </c>
      <c r="E227" s="3">
        <v>40</v>
      </c>
      <c r="F227" s="3">
        <v>43</v>
      </c>
      <c r="G227" s="3">
        <v>0.48192771084337299</v>
      </c>
    </row>
    <row r="228" spans="1:7" x14ac:dyDescent="0.25">
      <c r="A228" s="3">
        <v>227</v>
      </c>
      <c r="B228" s="3" t="s">
        <v>492</v>
      </c>
      <c r="C228" s="3" t="s">
        <v>59</v>
      </c>
      <c r="D228" s="3">
        <v>568</v>
      </c>
      <c r="E228" s="3">
        <v>396</v>
      </c>
      <c r="F228" s="3">
        <v>172</v>
      </c>
      <c r="G228" s="3">
        <v>0.69718309859154903</v>
      </c>
    </row>
    <row r="229" spans="1:7" x14ac:dyDescent="0.25">
      <c r="A229" s="3">
        <v>228</v>
      </c>
      <c r="B229" s="3" t="s">
        <v>493</v>
      </c>
      <c r="C229" s="3" t="e">
        <v>#NAME?</v>
      </c>
      <c r="D229" s="3">
        <v>95</v>
      </c>
      <c r="E229" s="3">
        <v>16</v>
      </c>
      <c r="F229" s="3">
        <v>79</v>
      </c>
      <c r="G229" s="3">
        <v>0.168421052631579</v>
      </c>
    </row>
    <row r="230" spans="1:7" x14ac:dyDescent="0.25">
      <c r="A230" s="3">
        <v>229</v>
      </c>
      <c r="B230" s="3" t="s">
        <v>494</v>
      </c>
      <c r="C230" s="3" t="s">
        <v>7</v>
      </c>
      <c r="D230" s="3">
        <v>315</v>
      </c>
      <c r="E230" s="3">
        <v>39</v>
      </c>
      <c r="F230" s="3">
        <v>276</v>
      </c>
      <c r="G230" s="3">
        <v>0.12380952380952399</v>
      </c>
    </row>
    <row r="231" spans="1:7" x14ac:dyDescent="0.25">
      <c r="A231" s="3">
        <v>230</v>
      </c>
      <c r="B231" s="3" t="s">
        <v>495</v>
      </c>
      <c r="C231" s="3" t="s">
        <v>7</v>
      </c>
      <c r="D231" s="3">
        <v>311</v>
      </c>
      <c r="E231" s="3">
        <v>129</v>
      </c>
      <c r="F231" s="3">
        <v>182</v>
      </c>
      <c r="G231" s="3">
        <v>0.41479099678456599</v>
      </c>
    </row>
    <row r="232" spans="1:7" x14ac:dyDescent="0.25">
      <c r="A232" s="3">
        <v>231</v>
      </c>
      <c r="B232" s="3" t="s">
        <v>496</v>
      </c>
      <c r="C232" s="3" t="e">
        <v>#NAME?</v>
      </c>
      <c r="D232" s="3">
        <v>254</v>
      </c>
      <c r="E232" s="3">
        <v>82</v>
      </c>
      <c r="F232" s="3">
        <v>172</v>
      </c>
      <c r="G232" s="3">
        <v>0.32283464566929099</v>
      </c>
    </row>
    <row r="233" spans="1:7" x14ac:dyDescent="0.25">
      <c r="A233" s="3">
        <v>232</v>
      </c>
      <c r="B233" s="3" t="s">
        <v>497</v>
      </c>
      <c r="C233" s="3" t="e">
        <v>#NAME?</v>
      </c>
      <c r="D233" s="3">
        <v>182</v>
      </c>
      <c r="E233" s="3">
        <v>37</v>
      </c>
      <c r="F233" s="3">
        <v>145</v>
      </c>
      <c r="G233" s="3">
        <v>0.20329670329670299</v>
      </c>
    </row>
    <row r="234" spans="1:7" x14ac:dyDescent="0.25">
      <c r="A234" s="3">
        <v>233</v>
      </c>
      <c r="B234" s="3" t="s">
        <v>498</v>
      </c>
      <c r="C234" s="3" t="s">
        <v>7</v>
      </c>
      <c r="D234" s="3">
        <v>618</v>
      </c>
      <c r="E234" s="3">
        <v>374</v>
      </c>
      <c r="F234" s="3">
        <v>244</v>
      </c>
      <c r="G234" s="3">
        <v>0.60517799352750801</v>
      </c>
    </row>
    <row r="235" spans="1:7" x14ac:dyDescent="0.25">
      <c r="A235" s="3">
        <v>234</v>
      </c>
      <c r="B235" s="3" t="s">
        <v>499</v>
      </c>
      <c r="C235" s="3" t="s">
        <v>7</v>
      </c>
      <c r="D235" s="3">
        <v>405</v>
      </c>
      <c r="E235" s="3">
        <v>82</v>
      </c>
      <c r="F235" s="3">
        <v>323</v>
      </c>
      <c r="G235" s="3">
        <v>0.202469135802469</v>
      </c>
    </row>
    <row r="236" spans="1:7" x14ac:dyDescent="0.25">
      <c r="A236" s="3">
        <v>235</v>
      </c>
      <c r="B236" s="3" t="s">
        <v>500</v>
      </c>
      <c r="C236" s="3" t="e">
        <v>#NAME?</v>
      </c>
      <c r="D236" s="3">
        <v>224</v>
      </c>
      <c r="E236" s="3">
        <v>66</v>
      </c>
      <c r="F236" s="3">
        <v>158</v>
      </c>
      <c r="G236" s="3">
        <v>0.29464285714285698</v>
      </c>
    </row>
    <row r="237" spans="1:7" x14ac:dyDescent="0.25">
      <c r="A237" s="3">
        <v>236</v>
      </c>
      <c r="B237" s="3" t="s">
        <v>501</v>
      </c>
      <c r="C237" s="3" t="e">
        <v>#NAME?</v>
      </c>
      <c r="D237" s="3">
        <v>267</v>
      </c>
      <c r="E237" s="3">
        <v>91</v>
      </c>
      <c r="F237" s="3">
        <v>176</v>
      </c>
      <c r="G237" s="3">
        <v>0.34082397003745302</v>
      </c>
    </row>
    <row r="238" spans="1:7" x14ac:dyDescent="0.25">
      <c r="A238" s="3">
        <v>237</v>
      </c>
      <c r="B238" s="3" t="s">
        <v>502</v>
      </c>
      <c r="C238" s="3" t="s">
        <v>7</v>
      </c>
      <c r="D238" s="3">
        <v>310</v>
      </c>
      <c r="E238" s="3">
        <v>137</v>
      </c>
      <c r="F238" s="3">
        <v>173</v>
      </c>
      <c r="G238" s="3">
        <v>0.44193548387096798</v>
      </c>
    </row>
    <row r="239" spans="1:7" x14ac:dyDescent="0.25">
      <c r="A239" s="3">
        <v>238</v>
      </c>
      <c r="B239" s="3" t="s">
        <v>503</v>
      </c>
      <c r="C239" s="3" t="s">
        <v>7</v>
      </c>
      <c r="D239" s="3">
        <v>290</v>
      </c>
      <c r="E239" s="3">
        <v>107</v>
      </c>
      <c r="F239" s="3">
        <v>183</v>
      </c>
      <c r="G239" s="3">
        <v>0.36896551724137899</v>
      </c>
    </row>
    <row r="240" spans="1:7" x14ac:dyDescent="0.25">
      <c r="A240" s="3">
        <v>239</v>
      </c>
      <c r="B240" s="3" t="s">
        <v>504</v>
      </c>
      <c r="C240" s="3" t="s">
        <v>21</v>
      </c>
      <c r="D240" s="3">
        <v>431</v>
      </c>
      <c r="E240" s="3">
        <v>169</v>
      </c>
      <c r="F240" s="3">
        <v>262</v>
      </c>
      <c r="G240" s="3">
        <v>0.39211136890951298</v>
      </c>
    </row>
    <row r="241" spans="1:7" x14ac:dyDescent="0.25">
      <c r="A241" s="3">
        <v>240</v>
      </c>
      <c r="B241" s="3" t="s">
        <v>505</v>
      </c>
      <c r="C241" s="3" t="s">
        <v>7</v>
      </c>
      <c r="D241" s="3">
        <v>315</v>
      </c>
      <c r="E241" s="3">
        <v>46</v>
      </c>
      <c r="F241" s="3">
        <v>269</v>
      </c>
      <c r="G241" s="3">
        <v>0.14603174603174601</v>
      </c>
    </row>
    <row r="242" spans="1:7" x14ac:dyDescent="0.25">
      <c r="A242" s="3">
        <v>241</v>
      </c>
      <c r="B242" s="3" t="s">
        <v>506</v>
      </c>
      <c r="C242" s="3" t="e">
        <v>#NAME?</v>
      </c>
      <c r="D242" s="3">
        <v>105</v>
      </c>
      <c r="E242" s="3">
        <v>31</v>
      </c>
      <c r="F242" s="3">
        <v>74</v>
      </c>
      <c r="G242" s="3">
        <v>0.29523809523809502</v>
      </c>
    </row>
    <row r="243" spans="1:7" x14ac:dyDescent="0.25">
      <c r="A243" s="3">
        <v>242</v>
      </c>
      <c r="B243" s="3" t="s">
        <v>507</v>
      </c>
      <c r="C243" s="3" t="e">
        <v>#NAME?</v>
      </c>
      <c r="D243" s="3">
        <v>148</v>
      </c>
      <c r="E243" s="3">
        <v>97</v>
      </c>
      <c r="F243" s="3">
        <v>51</v>
      </c>
      <c r="G243" s="3">
        <v>0.65540540540540504</v>
      </c>
    </row>
    <row r="244" spans="1:7" x14ac:dyDescent="0.25">
      <c r="A244" s="3">
        <v>243</v>
      </c>
      <c r="B244" s="3" t="s">
        <v>508</v>
      </c>
      <c r="C244" s="3" t="e">
        <v>#NAME?</v>
      </c>
      <c r="D244" s="3">
        <v>203</v>
      </c>
      <c r="E244" s="3">
        <v>100</v>
      </c>
      <c r="F244" s="3">
        <v>103</v>
      </c>
      <c r="G244" s="3">
        <v>0.49261083743842399</v>
      </c>
    </row>
    <row r="245" spans="1:7" x14ac:dyDescent="0.25">
      <c r="A245" s="3">
        <v>244</v>
      </c>
      <c r="B245" s="3" t="s">
        <v>509</v>
      </c>
      <c r="C245" s="3" t="s">
        <v>7</v>
      </c>
      <c r="D245" s="3">
        <v>345</v>
      </c>
      <c r="E245" s="3">
        <v>145</v>
      </c>
      <c r="F245" s="3">
        <v>200</v>
      </c>
      <c r="G245" s="3">
        <v>0.42028985507246402</v>
      </c>
    </row>
    <row r="246" spans="1:7" x14ac:dyDescent="0.25">
      <c r="A246" s="3">
        <v>245</v>
      </c>
      <c r="B246" s="3" t="s">
        <v>510</v>
      </c>
      <c r="C246" s="3" t="s">
        <v>165</v>
      </c>
      <c r="D246" s="3">
        <v>278</v>
      </c>
      <c r="E246" s="3">
        <v>125</v>
      </c>
      <c r="F246" s="3">
        <v>153</v>
      </c>
      <c r="G246" s="3">
        <v>0.44964028776978399</v>
      </c>
    </row>
    <row r="247" spans="1:7" x14ac:dyDescent="0.25">
      <c r="A247" s="3">
        <v>246</v>
      </c>
      <c r="B247" s="3" t="s">
        <v>511</v>
      </c>
      <c r="C247" s="3" t="s">
        <v>7</v>
      </c>
      <c r="D247" s="3">
        <v>260</v>
      </c>
      <c r="E247" s="3">
        <v>88</v>
      </c>
      <c r="F247" s="3">
        <v>172</v>
      </c>
      <c r="G247" s="3">
        <v>0.33846153846153798</v>
      </c>
    </row>
    <row r="248" spans="1:7" x14ac:dyDescent="0.25">
      <c r="A248" s="3">
        <v>247</v>
      </c>
      <c r="B248" s="3" t="s">
        <v>512</v>
      </c>
      <c r="C248" s="3" t="e">
        <v>#NAME?</v>
      </c>
      <c r="D248" s="3">
        <v>131</v>
      </c>
      <c r="E248" s="3">
        <v>43</v>
      </c>
      <c r="F248" s="3">
        <v>88</v>
      </c>
      <c r="G248" s="3">
        <v>0.32824427480916002</v>
      </c>
    </row>
    <row r="249" spans="1:7" x14ac:dyDescent="0.25">
      <c r="A249" s="3">
        <v>248</v>
      </c>
      <c r="B249" s="3" t="s">
        <v>513</v>
      </c>
      <c r="C249" s="3" t="e">
        <v>#NAME?</v>
      </c>
      <c r="D249" s="3">
        <v>90</v>
      </c>
      <c r="E249" s="3">
        <v>10</v>
      </c>
      <c r="F249" s="3">
        <v>80</v>
      </c>
      <c r="G249" s="3">
        <v>0.11111111111111099</v>
      </c>
    </row>
    <row r="250" spans="1:7" x14ac:dyDescent="0.25">
      <c r="A250" s="3">
        <v>249</v>
      </c>
      <c r="B250" s="3" t="s">
        <v>514</v>
      </c>
      <c r="C250" s="3" t="s">
        <v>7</v>
      </c>
      <c r="D250" s="3">
        <v>420</v>
      </c>
      <c r="E250" s="3">
        <v>196</v>
      </c>
      <c r="F250" s="3">
        <v>224</v>
      </c>
      <c r="G250" s="3">
        <v>0.46666666666666701</v>
      </c>
    </row>
    <row r="251" spans="1:7" x14ac:dyDescent="0.25">
      <c r="A251" s="3">
        <v>250</v>
      </c>
      <c r="B251" s="3" t="s">
        <v>515</v>
      </c>
      <c r="C251" s="3" t="e">
        <v>#NAME?</v>
      </c>
      <c r="D251" s="3">
        <v>211</v>
      </c>
      <c r="E251" s="3">
        <v>87</v>
      </c>
      <c r="F251" s="3">
        <v>124</v>
      </c>
      <c r="G251" s="3">
        <v>0.41232227488151701</v>
      </c>
    </row>
    <row r="252" spans="1:7" x14ac:dyDescent="0.25">
      <c r="A252" s="3">
        <v>251</v>
      </c>
      <c r="B252" s="3" t="s">
        <v>516</v>
      </c>
      <c r="C252" s="3" t="e">
        <v>#NAME?</v>
      </c>
      <c r="D252" s="3">
        <v>90</v>
      </c>
      <c r="E252" s="3">
        <v>29</v>
      </c>
      <c r="F252" s="3">
        <v>61</v>
      </c>
      <c r="G252" s="3">
        <v>0.32222222222222202</v>
      </c>
    </row>
    <row r="253" spans="1:7" x14ac:dyDescent="0.25">
      <c r="A253" s="3">
        <v>252</v>
      </c>
      <c r="B253" s="3" t="s">
        <v>517</v>
      </c>
      <c r="C253" s="3" t="s">
        <v>59</v>
      </c>
      <c r="D253" s="3">
        <v>568</v>
      </c>
      <c r="E253" s="3">
        <v>392</v>
      </c>
      <c r="F253" s="3">
        <v>176</v>
      </c>
      <c r="G253" s="3">
        <v>0.69014084507042295</v>
      </c>
    </row>
    <row r="254" spans="1:7" x14ac:dyDescent="0.25">
      <c r="A254" s="3">
        <v>253</v>
      </c>
      <c r="B254" s="3" t="s">
        <v>518</v>
      </c>
      <c r="C254" s="3" t="e">
        <v>#NAME?</v>
      </c>
      <c r="D254" s="3">
        <v>228</v>
      </c>
      <c r="E254" s="3">
        <v>63</v>
      </c>
      <c r="F254" s="3">
        <v>165</v>
      </c>
      <c r="G254" s="3">
        <v>0.27631578947368401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4"/>
  <sheetViews>
    <sheetView topLeftCell="A233" workbookViewId="0">
      <selection activeCell="G2" sqref="G2:G254"/>
    </sheetView>
  </sheetViews>
  <sheetFormatPr defaultRowHeight="15" x14ac:dyDescent="0.25"/>
  <sheetData>
    <row r="1" spans="1:7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4">
        <v>1</v>
      </c>
      <c r="B2" s="4" t="s">
        <v>519</v>
      </c>
      <c r="C2" s="4" t="e">
        <v>#NAME?</v>
      </c>
      <c r="D2" s="4">
        <v>119</v>
      </c>
      <c r="E2" s="4">
        <v>80</v>
      </c>
      <c r="F2" s="4">
        <v>39</v>
      </c>
      <c r="G2" s="4">
        <v>0.67226890756302504</v>
      </c>
    </row>
    <row r="3" spans="1:7" x14ac:dyDescent="0.25">
      <c r="A3" s="4">
        <v>2</v>
      </c>
      <c r="B3" s="4" t="s">
        <v>520</v>
      </c>
      <c r="C3" s="4" t="e">
        <v>#NAME?</v>
      </c>
      <c r="D3" s="4">
        <v>186</v>
      </c>
      <c r="E3" s="4">
        <v>110</v>
      </c>
      <c r="F3" s="4">
        <v>76</v>
      </c>
      <c r="G3" s="4">
        <v>0.59139784946236595</v>
      </c>
    </row>
    <row r="4" spans="1:7" x14ac:dyDescent="0.25">
      <c r="A4" s="4">
        <v>3</v>
      </c>
      <c r="B4" s="4" t="s">
        <v>521</v>
      </c>
      <c r="C4" s="4" t="e">
        <v>#NAME?</v>
      </c>
      <c r="D4" s="4">
        <v>244</v>
      </c>
      <c r="E4" s="4">
        <v>52</v>
      </c>
      <c r="F4" s="4">
        <v>192</v>
      </c>
      <c r="G4" s="4">
        <v>0.213114754098361</v>
      </c>
    </row>
    <row r="5" spans="1:7" x14ac:dyDescent="0.25">
      <c r="A5" s="4">
        <v>4</v>
      </c>
      <c r="B5" s="4" t="s">
        <v>522</v>
      </c>
      <c r="C5" s="4" t="s">
        <v>59</v>
      </c>
      <c r="D5" s="4">
        <v>568</v>
      </c>
      <c r="E5" s="4">
        <v>391</v>
      </c>
      <c r="F5" s="4">
        <v>177</v>
      </c>
      <c r="G5" s="4">
        <v>0.68838028169014098</v>
      </c>
    </row>
    <row r="6" spans="1:7" x14ac:dyDescent="0.25">
      <c r="A6" s="4">
        <v>5</v>
      </c>
      <c r="B6" s="4" t="s">
        <v>523</v>
      </c>
      <c r="C6" s="4" t="e">
        <v>#NAME?</v>
      </c>
      <c r="D6" s="4">
        <v>103</v>
      </c>
      <c r="E6" s="4">
        <v>22</v>
      </c>
      <c r="F6" s="4">
        <v>81</v>
      </c>
      <c r="G6" s="4">
        <v>0.213592233009709</v>
      </c>
    </row>
    <row r="7" spans="1:7" x14ac:dyDescent="0.25">
      <c r="A7" s="4">
        <v>6</v>
      </c>
      <c r="B7" s="4" t="s">
        <v>524</v>
      </c>
      <c r="C7" s="4" t="e">
        <v>#NAME?</v>
      </c>
      <c r="D7" s="4">
        <v>254</v>
      </c>
      <c r="E7" s="4">
        <v>95</v>
      </c>
      <c r="F7" s="4">
        <v>159</v>
      </c>
      <c r="G7" s="4">
        <v>0.37401574803149601</v>
      </c>
    </row>
    <row r="8" spans="1:7" x14ac:dyDescent="0.25">
      <c r="A8" s="4">
        <v>7</v>
      </c>
      <c r="B8" s="4" t="s">
        <v>525</v>
      </c>
      <c r="C8" s="4" t="e">
        <v>#NAME?</v>
      </c>
      <c r="D8" s="4">
        <v>113</v>
      </c>
      <c r="E8" s="4">
        <v>39</v>
      </c>
      <c r="F8" s="4">
        <v>74</v>
      </c>
      <c r="G8" s="4">
        <v>0.34513274336283201</v>
      </c>
    </row>
    <row r="9" spans="1:7" x14ac:dyDescent="0.25">
      <c r="A9" s="4">
        <v>8</v>
      </c>
      <c r="B9" s="4" t="s">
        <v>526</v>
      </c>
      <c r="C9" s="4" t="s">
        <v>21</v>
      </c>
      <c r="D9" s="4">
        <v>344</v>
      </c>
      <c r="E9" s="4">
        <v>94</v>
      </c>
      <c r="F9" s="4">
        <v>250</v>
      </c>
      <c r="G9" s="4">
        <v>0.27325581395348802</v>
      </c>
    </row>
    <row r="10" spans="1:7" x14ac:dyDescent="0.25">
      <c r="A10" s="4">
        <v>9</v>
      </c>
      <c r="B10" s="4" t="s">
        <v>527</v>
      </c>
      <c r="C10" s="4" t="s">
        <v>7</v>
      </c>
      <c r="D10" s="4">
        <v>310</v>
      </c>
      <c r="E10" s="4">
        <v>137</v>
      </c>
      <c r="F10" s="4">
        <v>173</v>
      </c>
      <c r="G10" s="4">
        <v>0.44193548387096798</v>
      </c>
    </row>
    <row r="11" spans="1:7" x14ac:dyDescent="0.25">
      <c r="A11" s="4">
        <v>10</v>
      </c>
      <c r="B11" s="4" t="s">
        <v>528</v>
      </c>
      <c r="C11" s="4" t="e">
        <v>#NAME?</v>
      </c>
      <c r="D11" s="4">
        <v>124</v>
      </c>
      <c r="E11" s="4">
        <v>31</v>
      </c>
      <c r="F11" s="4">
        <v>93</v>
      </c>
      <c r="G11" s="4">
        <v>0.25</v>
      </c>
    </row>
    <row r="12" spans="1:7" x14ac:dyDescent="0.25">
      <c r="A12" s="4">
        <v>11</v>
      </c>
      <c r="B12" s="4" t="s">
        <v>529</v>
      </c>
      <c r="C12" s="4" t="e">
        <v>#NAME?</v>
      </c>
      <c r="D12" s="4">
        <v>136</v>
      </c>
      <c r="E12" s="4">
        <v>23</v>
      </c>
      <c r="F12" s="4">
        <v>113</v>
      </c>
      <c r="G12" s="4">
        <v>0.16911764705882401</v>
      </c>
    </row>
    <row r="13" spans="1:7" x14ac:dyDescent="0.25">
      <c r="A13" s="4">
        <v>12</v>
      </c>
      <c r="B13" s="4" t="s">
        <v>530</v>
      </c>
      <c r="C13" s="4" t="e">
        <v>#NAME?</v>
      </c>
      <c r="D13" s="4">
        <v>180</v>
      </c>
      <c r="E13" s="4">
        <v>56</v>
      </c>
      <c r="F13" s="4">
        <v>124</v>
      </c>
      <c r="G13" s="4">
        <v>0.31111111111111101</v>
      </c>
    </row>
    <row r="14" spans="1:7" x14ac:dyDescent="0.25">
      <c r="A14" s="4">
        <v>13</v>
      </c>
      <c r="B14" s="4" t="s">
        <v>531</v>
      </c>
      <c r="C14" s="4" t="s">
        <v>7</v>
      </c>
      <c r="D14" s="4">
        <v>345</v>
      </c>
      <c r="E14" s="4">
        <v>143</v>
      </c>
      <c r="F14" s="4">
        <v>202</v>
      </c>
      <c r="G14" s="4">
        <v>0.41449275362318799</v>
      </c>
    </row>
    <row r="15" spans="1:7" x14ac:dyDescent="0.25">
      <c r="A15" s="4">
        <v>14</v>
      </c>
      <c r="B15" s="4" t="s">
        <v>532</v>
      </c>
      <c r="C15" s="4" t="e">
        <v>#NAME?</v>
      </c>
      <c r="D15" s="4">
        <v>129</v>
      </c>
      <c r="E15" s="4">
        <v>59</v>
      </c>
      <c r="F15" s="4">
        <v>70</v>
      </c>
      <c r="G15" s="4">
        <v>0.45736434108527102</v>
      </c>
    </row>
    <row r="16" spans="1:7" x14ac:dyDescent="0.25">
      <c r="A16" s="4">
        <v>15</v>
      </c>
      <c r="B16" s="4" t="s">
        <v>533</v>
      </c>
      <c r="C16" s="4" t="e">
        <v>#NAME?</v>
      </c>
      <c r="D16" s="4">
        <v>101</v>
      </c>
      <c r="E16" s="4">
        <v>29</v>
      </c>
      <c r="F16" s="4">
        <v>72</v>
      </c>
      <c r="G16" s="4">
        <v>0.287128712871287</v>
      </c>
    </row>
    <row r="17" spans="1:7" x14ac:dyDescent="0.25">
      <c r="A17" s="4">
        <v>16</v>
      </c>
      <c r="B17" s="4" t="s">
        <v>534</v>
      </c>
      <c r="C17" s="4" t="s">
        <v>7</v>
      </c>
      <c r="D17" s="4">
        <v>268</v>
      </c>
      <c r="E17" s="4">
        <v>199</v>
      </c>
      <c r="F17" s="4">
        <v>69</v>
      </c>
      <c r="G17" s="4">
        <v>0.74253731343283602</v>
      </c>
    </row>
    <row r="18" spans="1:7" x14ac:dyDescent="0.25">
      <c r="A18" s="4">
        <v>17</v>
      </c>
      <c r="B18" s="4" t="s">
        <v>397</v>
      </c>
      <c r="C18" s="4" t="e">
        <v>#NAME?</v>
      </c>
      <c r="D18" s="4">
        <v>152</v>
      </c>
      <c r="E18" s="4">
        <v>43</v>
      </c>
      <c r="F18" s="4">
        <v>109</v>
      </c>
      <c r="G18" s="4">
        <v>0.28289473684210498</v>
      </c>
    </row>
    <row r="19" spans="1:7" x14ac:dyDescent="0.25">
      <c r="A19" s="4">
        <v>18</v>
      </c>
      <c r="B19" s="4" t="s">
        <v>535</v>
      </c>
      <c r="C19" s="4" t="s">
        <v>274</v>
      </c>
      <c r="D19" s="4">
        <v>351</v>
      </c>
      <c r="E19" s="4">
        <v>146</v>
      </c>
      <c r="F19" s="4">
        <v>205</v>
      </c>
      <c r="G19" s="4">
        <v>0.41595441595441601</v>
      </c>
    </row>
    <row r="20" spans="1:7" x14ac:dyDescent="0.25">
      <c r="A20" s="4">
        <v>19</v>
      </c>
      <c r="B20" s="4" t="s">
        <v>536</v>
      </c>
      <c r="C20" s="4" t="e">
        <v>#NAME?</v>
      </c>
      <c r="D20" s="4">
        <v>177</v>
      </c>
      <c r="E20" s="4">
        <v>56</v>
      </c>
      <c r="F20" s="4">
        <v>121</v>
      </c>
      <c r="G20" s="4">
        <v>0.31638418079095998</v>
      </c>
    </row>
    <row r="21" spans="1:7" x14ac:dyDescent="0.25">
      <c r="A21" s="4">
        <v>20</v>
      </c>
      <c r="B21" s="4" t="s">
        <v>537</v>
      </c>
      <c r="C21" s="4" t="s">
        <v>7</v>
      </c>
      <c r="D21" s="4">
        <v>260</v>
      </c>
      <c r="E21" s="4">
        <v>90</v>
      </c>
      <c r="F21" s="4">
        <v>170</v>
      </c>
      <c r="G21" s="4">
        <v>0.34615384615384598</v>
      </c>
    </row>
    <row r="22" spans="1:7" x14ac:dyDescent="0.25">
      <c r="A22" s="4">
        <v>21</v>
      </c>
      <c r="B22" s="4" t="s">
        <v>538</v>
      </c>
      <c r="C22" s="4" t="s">
        <v>539</v>
      </c>
      <c r="D22" s="4">
        <v>381</v>
      </c>
      <c r="E22" s="4">
        <v>126</v>
      </c>
      <c r="F22" s="4">
        <v>255</v>
      </c>
      <c r="G22" s="4">
        <v>0.33070866141732302</v>
      </c>
    </row>
    <row r="23" spans="1:7" x14ac:dyDescent="0.25">
      <c r="A23" s="4">
        <v>22</v>
      </c>
      <c r="B23" s="4" t="s">
        <v>540</v>
      </c>
      <c r="C23" s="4" t="s">
        <v>281</v>
      </c>
      <c r="D23" s="4">
        <v>473</v>
      </c>
      <c r="E23" s="4">
        <v>286</v>
      </c>
      <c r="F23" s="4">
        <v>187</v>
      </c>
      <c r="G23" s="4">
        <v>0.60465116279069797</v>
      </c>
    </row>
    <row r="24" spans="1:7" x14ac:dyDescent="0.25">
      <c r="A24" s="4">
        <v>23</v>
      </c>
      <c r="B24" s="4" t="s">
        <v>541</v>
      </c>
      <c r="C24" s="4" t="s">
        <v>7</v>
      </c>
      <c r="D24" s="4">
        <v>400</v>
      </c>
      <c r="E24" s="4">
        <v>167</v>
      </c>
      <c r="F24" s="4">
        <v>233</v>
      </c>
      <c r="G24" s="4">
        <v>0.41749999999999998</v>
      </c>
    </row>
    <row r="25" spans="1:7" x14ac:dyDescent="0.25">
      <c r="A25" s="4">
        <v>24</v>
      </c>
      <c r="B25" s="4" t="s">
        <v>542</v>
      </c>
      <c r="C25" s="4" t="s">
        <v>7</v>
      </c>
      <c r="D25" s="4">
        <v>578</v>
      </c>
      <c r="E25" s="4">
        <v>180</v>
      </c>
      <c r="F25" s="4">
        <v>398</v>
      </c>
      <c r="G25" s="4">
        <v>0.31141868512110699</v>
      </c>
    </row>
    <row r="26" spans="1:7" x14ac:dyDescent="0.25">
      <c r="A26" s="4">
        <v>25</v>
      </c>
      <c r="B26" s="4" t="s">
        <v>543</v>
      </c>
      <c r="C26" s="4" t="s">
        <v>7</v>
      </c>
      <c r="D26" s="4">
        <v>395</v>
      </c>
      <c r="E26" s="4">
        <v>154</v>
      </c>
      <c r="F26" s="4">
        <v>241</v>
      </c>
      <c r="G26" s="4">
        <v>0.38987341772151901</v>
      </c>
    </row>
    <row r="27" spans="1:7" x14ac:dyDescent="0.25">
      <c r="A27" s="4">
        <v>26</v>
      </c>
      <c r="B27" s="4" t="s">
        <v>544</v>
      </c>
      <c r="C27" s="4" t="e">
        <v>#NAME?</v>
      </c>
      <c r="D27" s="4">
        <v>130</v>
      </c>
      <c r="E27" s="4">
        <v>44</v>
      </c>
      <c r="F27" s="4">
        <v>86</v>
      </c>
      <c r="G27" s="4">
        <v>0.33846153846153798</v>
      </c>
    </row>
    <row r="28" spans="1:7" x14ac:dyDescent="0.25">
      <c r="A28" s="4">
        <v>27</v>
      </c>
      <c r="B28" s="4" t="s">
        <v>545</v>
      </c>
      <c r="C28" s="4" t="s">
        <v>7</v>
      </c>
      <c r="D28" s="4">
        <v>344</v>
      </c>
      <c r="E28" s="4">
        <v>136</v>
      </c>
      <c r="F28" s="4">
        <v>208</v>
      </c>
      <c r="G28" s="4">
        <v>0.39534883720930197</v>
      </c>
    </row>
    <row r="29" spans="1:7" x14ac:dyDescent="0.25">
      <c r="A29" s="4">
        <v>28</v>
      </c>
      <c r="B29" s="4" t="s">
        <v>546</v>
      </c>
      <c r="C29" s="4" t="s">
        <v>274</v>
      </c>
      <c r="D29" s="4">
        <v>351</v>
      </c>
      <c r="E29" s="4">
        <v>150</v>
      </c>
      <c r="F29" s="4">
        <v>201</v>
      </c>
      <c r="G29" s="4">
        <v>0.427350427350427</v>
      </c>
    </row>
    <row r="30" spans="1:7" x14ac:dyDescent="0.25">
      <c r="A30" s="4">
        <v>29</v>
      </c>
      <c r="B30" s="4" t="s">
        <v>547</v>
      </c>
      <c r="C30" s="4" t="s">
        <v>7</v>
      </c>
      <c r="D30" s="4">
        <v>442</v>
      </c>
      <c r="E30" s="4">
        <v>131</v>
      </c>
      <c r="F30" s="4">
        <v>311</v>
      </c>
      <c r="G30" s="4">
        <v>0.296380090497738</v>
      </c>
    </row>
    <row r="31" spans="1:7" x14ac:dyDescent="0.25">
      <c r="A31" s="4">
        <v>30</v>
      </c>
      <c r="B31" s="4" t="s">
        <v>548</v>
      </c>
      <c r="C31" s="4" t="s">
        <v>88</v>
      </c>
      <c r="D31" s="4">
        <v>271</v>
      </c>
      <c r="E31" s="4">
        <v>119</v>
      </c>
      <c r="F31" s="4">
        <v>152</v>
      </c>
      <c r="G31" s="4">
        <v>0.43911439114391099</v>
      </c>
    </row>
    <row r="32" spans="1:7" x14ac:dyDescent="0.25">
      <c r="A32" s="4">
        <v>31</v>
      </c>
      <c r="B32" s="4" t="s">
        <v>549</v>
      </c>
      <c r="C32" s="4" t="s">
        <v>21</v>
      </c>
      <c r="D32" s="4">
        <v>271</v>
      </c>
      <c r="E32" s="4">
        <v>102</v>
      </c>
      <c r="F32" s="4">
        <v>169</v>
      </c>
      <c r="G32" s="4">
        <v>0.376383763837638</v>
      </c>
    </row>
    <row r="33" spans="1:7" x14ac:dyDescent="0.25">
      <c r="A33" s="4">
        <v>32</v>
      </c>
      <c r="B33" s="4" t="s">
        <v>550</v>
      </c>
      <c r="C33" s="4" t="s">
        <v>7</v>
      </c>
      <c r="D33" s="4">
        <v>311</v>
      </c>
      <c r="E33" s="4">
        <v>100</v>
      </c>
      <c r="F33" s="4">
        <v>211</v>
      </c>
      <c r="G33" s="4">
        <v>0.32154340836012901</v>
      </c>
    </row>
    <row r="34" spans="1:7" x14ac:dyDescent="0.25">
      <c r="A34" s="4">
        <v>33</v>
      </c>
      <c r="B34" s="4" t="s">
        <v>551</v>
      </c>
      <c r="C34" s="4" t="e">
        <v>#NAME?</v>
      </c>
      <c r="D34" s="4">
        <v>97</v>
      </c>
      <c r="E34" s="4">
        <v>19</v>
      </c>
      <c r="F34" s="4">
        <v>78</v>
      </c>
      <c r="G34" s="4">
        <v>0.19587628865979401</v>
      </c>
    </row>
    <row r="35" spans="1:7" x14ac:dyDescent="0.25">
      <c r="A35" s="4">
        <v>34</v>
      </c>
      <c r="B35" s="4" t="s">
        <v>552</v>
      </c>
      <c r="C35" s="4" t="e">
        <v>#NAME?</v>
      </c>
      <c r="D35" s="4">
        <v>170</v>
      </c>
      <c r="E35" s="4">
        <v>34</v>
      </c>
      <c r="F35" s="4">
        <v>136</v>
      </c>
      <c r="G35" s="4">
        <v>0.2</v>
      </c>
    </row>
    <row r="36" spans="1:7" x14ac:dyDescent="0.25">
      <c r="A36" s="4">
        <v>35</v>
      </c>
      <c r="B36" s="4" t="s">
        <v>553</v>
      </c>
      <c r="C36" s="4" t="s">
        <v>7</v>
      </c>
      <c r="D36" s="4">
        <v>502</v>
      </c>
      <c r="E36" s="4">
        <v>228</v>
      </c>
      <c r="F36" s="4">
        <v>274</v>
      </c>
      <c r="G36" s="4">
        <v>0.45418326693227101</v>
      </c>
    </row>
    <row r="37" spans="1:7" x14ac:dyDescent="0.25">
      <c r="A37" s="4">
        <v>36</v>
      </c>
      <c r="B37" s="4" t="s">
        <v>554</v>
      </c>
      <c r="C37" s="4" t="s">
        <v>88</v>
      </c>
      <c r="D37" s="4">
        <v>386</v>
      </c>
      <c r="E37" s="4">
        <v>277</v>
      </c>
      <c r="F37" s="4">
        <v>109</v>
      </c>
      <c r="G37" s="4">
        <v>0.71761658031088105</v>
      </c>
    </row>
    <row r="38" spans="1:7" x14ac:dyDescent="0.25">
      <c r="A38" s="4">
        <v>37</v>
      </c>
      <c r="B38" s="4" t="s">
        <v>555</v>
      </c>
      <c r="C38" s="4" t="e">
        <v>#NAME?</v>
      </c>
      <c r="D38" s="4">
        <v>138</v>
      </c>
      <c r="E38" s="4">
        <v>61</v>
      </c>
      <c r="F38" s="4">
        <v>77</v>
      </c>
      <c r="G38" s="4">
        <v>0.44202898550724601</v>
      </c>
    </row>
    <row r="39" spans="1:7" x14ac:dyDescent="0.25">
      <c r="A39" s="4">
        <v>38</v>
      </c>
      <c r="B39" s="4" t="s">
        <v>556</v>
      </c>
      <c r="C39" s="4" t="e">
        <v>#NAME?</v>
      </c>
      <c r="D39" s="4">
        <v>236</v>
      </c>
      <c r="E39" s="4">
        <v>32</v>
      </c>
      <c r="F39" s="4">
        <v>204</v>
      </c>
      <c r="G39" s="4">
        <v>0.13559322033898299</v>
      </c>
    </row>
    <row r="40" spans="1:7" x14ac:dyDescent="0.25">
      <c r="A40" s="4">
        <v>39</v>
      </c>
      <c r="B40" s="4" t="s">
        <v>557</v>
      </c>
      <c r="C40" s="4" t="s">
        <v>21</v>
      </c>
      <c r="D40" s="4">
        <v>264</v>
      </c>
      <c r="E40" s="4">
        <v>100</v>
      </c>
      <c r="F40" s="4">
        <v>164</v>
      </c>
      <c r="G40" s="4">
        <v>0.37878787878787901</v>
      </c>
    </row>
    <row r="41" spans="1:7" x14ac:dyDescent="0.25">
      <c r="A41" s="4">
        <v>40</v>
      </c>
      <c r="B41" s="4" t="s">
        <v>558</v>
      </c>
      <c r="C41" s="4" t="s">
        <v>59</v>
      </c>
      <c r="D41" s="4">
        <v>568</v>
      </c>
      <c r="E41" s="4">
        <v>389</v>
      </c>
      <c r="F41" s="4">
        <v>179</v>
      </c>
      <c r="G41" s="4">
        <v>0.68485915492957705</v>
      </c>
    </row>
    <row r="42" spans="1:7" x14ac:dyDescent="0.25">
      <c r="A42" s="4">
        <v>41</v>
      </c>
      <c r="B42" s="4" t="s">
        <v>559</v>
      </c>
      <c r="C42" s="4" t="s">
        <v>7</v>
      </c>
      <c r="D42" s="4">
        <v>365</v>
      </c>
      <c r="E42" s="4">
        <v>91</v>
      </c>
      <c r="F42" s="4">
        <v>274</v>
      </c>
      <c r="G42" s="4">
        <v>0.24931506849315099</v>
      </c>
    </row>
    <row r="43" spans="1:7" x14ac:dyDescent="0.25">
      <c r="A43" s="4">
        <v>42</v>
      </c>
      <c r="B43" s="4" t="s">
        <v>560</v>
      </c>
      <c r="C43" s="4" t="s">
        <v>7</v>
      </c>
      <c r="D43" s="4">
        <v>280</v>
      </c>
      <c r="E43" s="4">
        <v>93</v>
      </c>
      <c r="F43" s="4">
        <v>187</v>
      </c>
      <c r="G43" s="4">
        <v>0.33214285714285702</v>
      </c>
    </row>
    <row r="44" spans="1:7" x14ac:dyDescent="0.25">
      <c r="A44" s="4">
        <v>43</v>
      </c>
      <c r="B44" s="4" t="s">
        <v>561</v>
      </c>
      <c r="C44" s="4" t="s">
        <v>7</v>
      </c>
      <c r="D44" s="4">
        <v>310</v>
      </c>
      <c r="E44" s="4">
        <v>137</v>
      </c>
      <c r="F44" s="4">
        <v>173</v>
      </c>
      <c r="G44" s="4">
        <v>0.44193548387096798</v>
      </c>
    </row>
    <row r="45" spans="1:7" x14ac:dyDescent="0.25">
      <c r="A45" s="4">
        <v>44</v>
      </c>
      <c r="B45" s="4" t="s">
        <v>562</v>
      </c>
      <c r="C45" s="4" t="s">
        <v>274</v>
      </c>
      <c r="D45" s="4">
        <v>438</v>
      </c>
      <c r="E45" s="4">
        <v>173</v>
      </c>
      <c r="F45" s="4">
        <v>265</v>
      </c>
      <c r="G45" s="4">
        <v>0.39497716894977197</v>
      </c>
    </row>
    <row r="46" spans="1:7" x14ac:dyDescent="0.25">
      <c r="A46" s="4">
        <v>45</v>
      </c>
      <c r="B46" s="4" t="s">
        <v>563</v>
      </c>
      <c r="C46" s="4" t="s">
        <v>7</v>
      </c>
      <c r="D46" s="4">
        <v>336</v>
      </c>
      <c r="E46" s="4">
        <v>131</v>
      </c>
      <c r="F46" s="4">
        <v>205</v>
      </c>
      <c r="G46" s="4">
        <v>0.389880952380952</v>
      </c>
    </row>
    <row r="47" spans="1:7" x14ac:dyDescent="0.25">
      <c r="A47" s="4">
        <v>46</v>
      </c>
      <c r="B47" s="4" t="s">
        <v>564</v>
      </c>
      <c r="C47" s="4" t="s">
        <v>21</v>
      </c>
      <c r="D47" s="4">
        <v>516</v>
      </c>
      <c r="E47" s="4">
        <v>206</v>
      </c>
      <c r="F47" s="4">
        <v>310</v>
      </c>
      <c r="G47" s="4">
        <v>0.39922480620154999</v>
      </c>
    </row>
    <row r="48" spans="1:7" x14ac:dyDescent="0.25">
      <c r="A48" s="4">
        <v>47</v>
      </c>
      <c r="B48" s="4" t="s">
        <v>565</v>
      </c>
      <c r="C48" s="4" t="s">
        <v>21</v>
      </c>
      <c r="D48" s="4">
        <v>329</v>
      </c>
      <c r="E48" s="4">
        <v>158</v>
      </c>
      <c r="F48" s="4">
        <v>171</v>
      </c>
      <c r="G48" s="4">
        <v>0.48024316109422499</v>
      </c>
    </row>
    <row r="49" spans="1:7" x14ac:dyDescent="0.25">
      <c r="A49" s="4">
        <v>48</v>
      </c>
      <c r="B49" s="4" t="s">
        <v>566</v>
      </c>
      <c r="C49" s="4" t="s">
        <v>7</v>
      </c>
      <c r="D49" s="4">
        <v>345</v>
      </c>
      <c r="E49" s="4">
        <v>145</v>
      </c>
      <c r="F49" s="4">
        <v>200</v>
      </c>
      <c r="G49" s="4">
        <v>0.42028985507246402</v>
      </c>
    </row>
    <row r="50" spans="1:7" x14ac:dyDescent="0.25">
      <c r="A50" s="4">
        <v>49</v>
      </c>
      <c r="B50" s="4" t="s">
        <v>567</v>
      </c>
      <c r="C50" s="4" t="e">
        <v>#NAME?</v>
      </c>
      <c r="D50" s="4">
        <v>133</v>
      </c>
      <c r="E50" s="4">
        <v>56</v>
      </c>
      <c r="F50" s="4">
        <v>77</v>
      </c>
      <c r="G50" s="4">
        <v>0.42105263157894701</v>
      </c>
    </row>
    <row r="51" spans="1:7" x14ac:dyDescent="0.25">
      <c r="A51" s="4">
        <v>50</v>
      </c>
      <c r="B51" s="4" t="s">
        <v>568</v>
      </c>
      <c r="C51" s="4" t="e">
        <v>#NAME?</v>
      </c>
      <c r="D51" s="4">
        <v>170</v>
      </c>
      <c r="E51" s="4">
        <v>37</v>
      </c>
      <c r="F51" s="4">
        <v>133</v>
      </c>
      <c r="G51" s="4">
        <v>0.217647058823529</v>
      </c>
    </row>
    <row r="52" spans="1:7" x14ac:dyDescent="0.25">
      <c r="A52" s="4">
        <v>51</v>
      </c>
      <c r="B52" s="4" t="s">
        <v>569</v>
      </c>
      <c r="C52" s="4" t="s">
        <v>7</v>
      </c>
      <c r="D52" s="4">
        <v>691</v>
      </c>
      <c r="E52" s="4">
        <v>180</v>
      </c>
      <c r="F52" s="4">
        <v>511</v>
      </c>
      <c r="G52" s="4">
        <v>0.26049204052098401</v>
      </c>
    </row>
    <row r="53" spans="1:7" x14ac:dyDescent="0.25">
      <c r="A53" s="4">
        <v>52</v>
      </c>
      <c r="B53" s="4" t="s">
        <v>570</v>
      </c>
      <c r="C53" s="4" t="s">
        <v>183</v>
      </c>
      <c r="D53" s="4">
        <v>259</v>
      </c>
      <c r="E53" s="4">
        <v>89</v>
      </c>
      <c r="F53" s="4">
        <v>170</v>
      </c>
      <c r="G53" s="4">
        <v>0.343629343629344</v>
      </c>
    </row>
    <row r="54" spans="1:7" x14ac:dyDescent="0.25">
      <c r="A54" s="4">
        <v>53</v>
      </c>
      <c r="B54" s="4" t="s">
        <v>571</v>
      </c>
      <c r="C54" s="4" t="e">
        <v>#NAME?</v>
      </c>
      <c r="D54" s="4">
        <v>68</v>
      </c>
      <c r="E54" s="4">
        <v>16</v>
      </c>
      <c r="F54" s="4">
        <v>52</v>
      </c>
      <c r="G54" s="4">
        <v>0.23529411764705899</v>
      </c>
    </row>
    <row r="55" spans="1:7" x14ac:dyDescent="0.25">
      <c r="A55" s="4">
        <v>54</v>
      </c>
      <c r="B55" s="4" t="s">
        <v>572</v>
      </c>
      <c r="C55" s="4" t="s">
        <v>7</v>
      </c>
      <c r="D55" s="4">
        <v>336</v>
      </c>
      <c r="E55" s="4">
        <v>129</v>
      </c>
      <c r="F55" s="4">
        <v>207</v>
      </c>
      <c r="G55" s="4">
        <v>0.38392857142857101</v>
      </c>
    </row>
    <row r="56" spans="1:7" x14ac:dyDescent="0.25">
      <c r="A56" s="4">
        <v>55</v>
      </c>
      <c r="B56" s="4" t="s">
        <v>573</v>
      </c>
      <c r="C56" s="4" t="s">
        <v>7</v>
      </c>
      <c r="D56" s="4">
        <v>578</v>
      </c>
      <c r="E56" s="4">
        <v>170</v>
      </c>
      <c r="F56" s="4">
        <v>408</v>
      </c>
      <c r="G56" s="4">
        <v>0.29411764705882398</v>
      </c>
    </row>
    <row r="57" spans="1:7" x14ac:dyDescent="0.25">
      <c r="A57" s="4">
        <v>56</v>
      </c>
      <c r="B57" s="4" t="s">
        <v>574</v>
      </c>
      <c r="C57" s="4" t="e">
        <v>#NAME?</v>
      </c>
      <c r="D57" s="4">
        <v>205</v>
      </c>
      <c r="E57" s="4">
        <v>91</v>
      </c>
      <c r="F57" s="4">
        <v>114</v>
      </c>
      <c r="G57" s="4">
        <v>0.44390243902439003</v>
      </c>
    </row>
    <row r="58" spans="1:7" x14ac:dyDescent="0.25">
      <c r="A58" s="4">
        <v>57</v>
      </c>
      <c r="B58" s="4" t="s">
        <v>575</v>
      </c>
      <c r="C58" s="4" t="s">
        <v>21</v>
      </c>
      <c r="D58" s="4">
        <v>404</v>
      </c>
      <c r="E58" s="4">
        <v>90</v>
      </c>
      <c r="F58" s="4">
        <v>314</v>
      </c>
      <c r="G58" s="4">
        <v>0.222772277227723</v>
      </c>
    </row>
    <row r="59" spans="1:7" x14ac:dyDescent="0.25">
      <c r="A59" s="4">
        <v>58</v>
      </c>
      <c r="B59" s="4" t="s">
        <v>576</v>
      </c>
      <c r="C59" s="4" t="s">
        <v>577</v>
      </c>
      <c r="D59" s="4">
        <v>424</v>
      </c>
      <c r="E59" s="4">
        <v>173</v>
      </c>
      <c r="F59" s="4">
        <v>251</v>
      </c>
      <c r="G59" s="4">
        <v>0.40801886792452802</v>
      </c>
    </row>
    <row r="60" spans="1:7" x14ac:dyDescent="0.25">
      <c r="A60" s="4">
        <v>59</v>
      </c>
      <c r="B60" s="4" t="s">
        <v>578</v>
      </c>
      <c r="C60" s="4" t="s">
        <v>7</v>
      </c>
      <c r="D60" s="4">
        <v>424</v>
      </c>
      <c r="E60" s="4">
        <v>171</v>
      </c>
      <c r="F60" s="4">
        <v>253</v>
      </c>
      <c r="G60" s="4">
        <v>0.40330188679245299</v>
      </c>
    </row>
    <row r="61" spans="1:7" x14ac:dyDescent="0.25">
      <c r="A61" s="4">
        <v>60</v>
      </c>
      <c r="B61" s="4" t="s">
        <v>579</v>
      </c>
      <c r="C61" s="4" t="e">
        <v>#NAME?</v>
      </c>
      <c r="D61" s="4">
        <v>98</v>
      </c>
      <c r="E61" s="4">
        <v>25</v>
      </c>
      <c r="F61" s="4">
        <v>73</v>
      </c>
      <c r="G61" s="4">
        <v>0.25510204081632698</v>
      </c>
    </row>
    <row r="62" spans="1:7" x14ac:dyDescent="0.25">
      <c r="A62" s="4">
        <v>61</v>
      </c>
      <c r="B62" s="4" t="s">
        <v>580</v>
      </c>
      <c r="C62" s="4" t="e">
        <v>#NAME?</v>
      </c>
      <c r="D62" s="4">
        <v>254</v>
      </c>
      <c r="E62" s="4">
        <v>81</v>
      </c>
      <c r="F62" s="4">
        <v>173</v>
      </c>
      <c r="G62" s="4">
        <v>0.31889763779527602</v>
      </c>
    </row>
    <row r="63" spans="1:7" x14ac:dyDescent="0.25">
      <c r="A63" s="4">
        <v>62</v>
      </c>
      <c r="B63" s="4" t="s">
        <v>581</v>
      </c>
      <c r="C63" s="4" t="e">
        <v>#NAME?</v>
      </c>
      <c r="D63" s="4">
        <v>92</v>
      </c>
      <c r="E63" s="4">
        <v>14</v>
      </c>
      <c r="F63" s="4">
        <v>78</v>
      </c>
      <c r="G63" s="4">
        <v>0.15217391304347799</v>
      </c>
    </row>
    <row r="64" spans="1:7" x14ac:dyDescent="0.25">
      <c r="A64" s="4">
        <v>63</v>
      </c>
      <c r="B64" s="4" t="s">
        <v>582</v>
      </c>
      <c r="C64" s="4" t="e">
        <v>#NAME?</v>
      </c>
      <c r="D64" s="4">
        <v>254</v>
      </c>
      <c r="E64" s="4">
        <v>78</v>
      </c>
      <c r="F64" s="4">
        <v>176</v>
      </c>
      <c r="G64" s="4">
        <v>0.30708661417322802</v>
      </c>
    </row>
    <row r="65" spans="1:7" x14ac:dyDescent="0.25">
      <c r="A65" s="4">
        <v>64</v>
      </c>
      <c r="B65" s="4" t="s">
        <v>583</v>
      </c>
      <c r="C65" s="4" t="e">
        <v>#NAME?</v>
      </c>
      <c r="D65" s="4">
        <v>147</v>
      </c>
      <c r="E65" s="4">
        <v>29</v>
      </c>
      <c r="F65" s="4">
        <v>118</v>
      </c>
      <c r="G65" s="4">
        <v>0.19727891156462601</v>
      </c>
    </row>
    <row r="66" spans="1:7" x14ac:dyDescent="0.25">
      <c r="A66" s="4">
        <v>65</v>
      </c>
      <c r="B66" s="4" t="s">
        <v>584</v>
      </c>
      <c r="C66" s="4" t="s">
        <v>7</v>
      </c>
      <c r="D66" s="4">
        <v>261</v>
      </c>
      <c r="E66" s="4">
        <v>112</v>
      </c>
      <c r="F66" s="4">
        <v>149</v>
      </c>
      <c r="G66" s="4">
        <v>0.42911877394636</v>
      </c>
    </row>
    <row r="67" spans="1:7" x14ac:dyDescent="0.25">
      <c r="A67" s="4">
        <v>66</v>
      </c>
      <c r="B67" s="4" t="s">
        <v>585</v>
      </c>
      <c r="C67" s="4" t="e">
        <v>#NAME?</v>
      </c>
      <c r="D67" s="4">
        <v>165</v>
      </c>
      <c r="E67" s="4">
        <v>62</v>
      </c>
      <c r="F67" s="4">
        <v>103</v>
      </c>
      <c r="G67" s="4">
        <v>0.37575757575757601</v>
      </c>
    </row>
    <row r="68" spans="1:7" x14ac:dyDescent="0.25">
      <c r="A68" s="4">
        <v>67</v>
      </c>
      <c r="B68" s="4" t="s">
        <v>586</v>
      </c>
      <c r="C68" s="4" t="e">
        <v>#NAME?</v>
      </c>
      <c r="D68" s="4">
        <v>191</v>
      </c>
      <c r="E68" s="4">
        <v>66</v>
      </c>
      <c r="F68" s="4">
        <v>125</v>
      </c>
      <c r="G68" s="4">
        <v>0.34554973821989499</v>
      </c>
    </row>
    <row r="69" spans="1:7" x14ac:dyDescent="0.25">
      <c r="A69" s="4">
        <v>68</v>
      </c>
      <c r="B69" s="4" t="s">
        <v>587</v>
      </c>
      <c r="C69" s="4" t="s">
        <v>21</v>
      </c>
      <c r="D69" s="4">
        <v>401</v>
      </c>
      <c r="E69" s="4">
        <v>134</v>
      </c>
      <c r="F69" s="4">
        <v>267</v>
      </c>
      <c r="G69" s="4">
        <v>0.33416458852867797</v>
      </c>
    </row>
    <row r="70" spans="1:7" x14ac:dyDescent="0.25">
      <c r="A70" s="4">
        <v>69</v>
      </c>
      <c r="B70" s="4" t="s">
        <v>588</v>
      </c>
      <c r="C70" s="4" t="e">
        <v>#NAME?</v>
      </c>
      <c r="D70" s="4">
        <v>126</v>
      </c>
      <c r="E70" s="4">
        <v>62</v>
      </c>
      <c r="F70" s="4">
        <v>64</v>
      </c>
      <c r="G70" s="4">
        <v>0.49206349206349198</v>
      </c>
    </row>
    <row r="71" spans="1:7" x14ac:dyDescent="0.25">
      <c r="A71" s="4">
        <v>70</v>
      </c>
      <c r="B71" s="4" t="s">
        <v>589</v>
      </c>
      <c r="C71" s="4" t="e">
        <v>#NAME?</v>
      </c>
      <c r="D71" s="4">
        <v>170</v>
      </c>
      <c r="E71" s="4">
        <v>37</v>
      </c>
      <c r="F71" s="4">
        <v>133</v>
      </c>
      <c r="G71" s="4">
        <v>0.217647058823529</v>
      </c>
    </row>
    <row r="72" spans="1:7" x14ac:dyDescent="0.25">
      <c r="A72" s="4">
        <v>71</v>
      </c>
      <c r="B72" s="4" t="s">
        <v>590</v>
      </c>
      <c r="C72" s="4" t="s">
        <v>7</v>
      </c>
      <c r="D72" s="4">
        <v>405</v>
      </c>
      <c r="E72" s="4">
        <v>89</v>
      </c>
      <c r="F72" s="4">
        <v>316</v>
      </c>
      <c r="G72" s="4">
        <v>0.219753086419753</v>
      </c>
    </row>
    <row r="73" spans="1:7" x14ac:dyDescent="0.25">
      <c r="A73" s="4">
        <v>72</v>
      </c>
      <c r="B73" s="4" t="s">
        <v>66</v>
      </c>
      <c r="C73" s="4" t="s">
        <v>67</v>
      </c>
      <c r="D73" s="4">
        <v>439</v>
      </c>
      <c r="E73" s="4">
        <v>24</v>
      </c>
      <c r="F73" s="4">
        <v>415</v>
      </c>
      <c r="G73" s="4">
        <v>5.46697038724374E-2</v>
      </c>
    </row>
    <row r="74" spans="1:7" x14ac:dyDescent="0.25">
      <c r="A74" s="4">
        <v>73</v>
      </c>
      <c r="B74" s="4" t="s">
        <v>591</v>
      </c>
      <c r="C74" s="4" t="s">
        <v>539</v>
      </c>
      <c r="D74" s="4">
        <v>381</v>
      </c>
      <c r="E74" s="4">
        <v>131</v>
      </c>
      <c r="F74" s="4">
        <v>250</v>
      </c>
      <c r="G74" s="4">
        <v>0.34383202099737498</v>
      </c>
    </row>
    <row r="75" spans="1:7" x14ac:dyDescent="0.25">
      <c r="A75" s="4">
        <v>74</v>
      </c>
      <c r="B75" s="4" t="s">
        <v>592</v>
      </c>
      <c r="C75" s="4" t="s">
        <v>88</v>
      </c>
      <c r="D75" s="4">
        <v>503</v>
      </c>
      <c r="E75" s="4">
        <v>206</v>
      </c>
      <c r="F75" s="4">
        <v>297</v>
      </c>
      <c r="G75" s="4">
        <v>0.40954274353876702</v>
      </c>
    </row>
    <row r="76" spans="1:7" x14ac:dyDescent="0.25">
      <c r="A76" s="4">
        <v>75</v>
      </c>
      <c r="B76" s="4" t="s">
        <v>593</v>
      </c>
      <c r="C76" s="4" t="s">
        <v>7</v>
      </c>
      <c r="D76" s="4">
        <v>389</v>
      </c>
      <c r="E76" s="4">
        <v>187</v>
      </c>
      <c r="F76" s="4">
        <v>202</v>
      </c>
      <c r="G76" s="4">
        <v>0.48071979434447298</v>
      </c>
    </row>
    <row r="77" spans="1:7" x14ac:dyDescent="0.25">
      <c r="A77" s="4">
        <v>76</v>
      </c>
      <c r="B77" s="4" t="s">
        <v>594</v>
      </c>
      <c r="C77" s="4" t="s">
        <v>7</v>
      </c>
      <c r="D77" s="4">
        <v>878</v>
      </c>
      <c r="E77" s="4">
        <v>296</v>
      </c>
      <c r="F77" s="4">
        <v>582</v>
      </c>
      <c r="G77" s="4">
        <v>0.33712984054669698</v>
      </c>
    </row>
    <row r="78" spans="1:7" x14ac:dyDescent="0.25">
      <c r="A78" s="4">
        <v>77</v>
      </c>
      <c r="B78" s="4" t="s">
        <v>595</v>
      </c>
      <c r="C78" s="4" t="s">
        <v>596</v>
      </c>
      <c r="D78" s="4">
        <v>264</v>
      </c>
      <c r="E78" s="4">
        <v>30</v>
      </c>
      <c r="F78" s="4">
        <v>234</v>
      </c>
      <c r="G78" s="4">
        <v>0.11363636363636399</v>
      </c>
    </row>
    <row r="79" spans="1:7" x14ac:dyDescent="0.25">
      <c r="A79" s="4">
        <v>78</v>
      </c>
      <c r="B79" s="4" t="s">
        <v>597</v>
      </c>
      <c r="C79" s="4" t="s">
        <v>7</v>
      </c>
      <c r="D79" s="4">
        <v>290</v>
      </c>
      <c r="E79" s="4">
        <v>103</v>
      </c>
      <c r="F79" s="4">
        <v>187</v>
      </c>
      <c r="G79" s="4">
        <v>0.35517241379310299</v>
      </c>
    </row>
    <row r="80" spans="1:7" x14ac:dyDescent="0.25">
      <c r="A80" s="4">
        <v>79</v>
      </c>
      <c r="B80" s="4" t="s">
        <v>598</v>
      </c>
      <c r="C80" s="4" t="s">
        <v>7</v>
      </c>
      <c r="D80" s="4">
        <v>424</v>
      </c>
      <c r="E80" s="4">
        <v>158</v>
      </c>
      <c r="F80" s="4">
        <v>266</v>
      </c>
      <c r="G80" s="4">
        <v>0.37264150943396201</v>
      </c>
    </row>
    <row r="81" spans="1:7" x14ac:dyDescent="0.25">
      <c r="A81" s="4">
        <v>80</v>
      </c>
      <c r="B81" s="4" t="s">
        <v>599</v>
      </c>
      <c r="C81" s="4" t="s">
        <v>21</v>
      </c>
      <c r="D81" s="4">
        <v>516</v>
      </c>
      <c r="E81" s="4">
        <v>201</v>
      </c>
      <c r="F81" s="4">
        <v>315</v>
      </c>
      <c r="G81" s="4">
        <v>0.38953488372092998</v>
      </c>
    </row>
    <row r="82" spans="1:7" x14ac:dyDescent="0.25">
      <c r="A82" s="4">
        <v>81</v>
      </c>
      <c r="B82" s="4" t="s">
        <v>600</v>
      </c>
      <c r="C82" s="4" t="e">
        <v>#NAME?</v>
      </c>
      <c r="D82" s="4">
        <v>198</v>
      </c>
      <c r="E82" s="4">
        <v>63</v>
      </c>
      <c r="F82" s="4">
        <v>135</v>
      </c>
      <c r="G82" s="4">
        <v>0.31818181818181801</v>
      </c>
    </row>
    <row r="83" spans="1:7" x14ac:dyDescent="0.25">
      <c r="A83" s="4">
        <v>82</v>
      </c>
      <c r="B83" s="4" t="s">
        <v>601</v>
      </c>
      <c r="C83" s="4" t="s">
        <v>7</v>
      </c>
      <c r="D83" s="4">
        <v>308</v>
      </c>
      <c r="E83" s="4">
        <v>78</v>
      </c>
      <c r="F83" s="4">
        <v>230</v>
      </c>
      <c r="G83" s="4">
        <v>0.253246753246753</v>
      </c>
    </row>
    <row r="84" spans="1:7" x14ac:dyDescent="0.25">
      <c r="A84" s="4">
        <v>83</v>
      </c>
      <c r="B84" s="4" t="s">
        <v>602</v>
      </c>
      <c r="C84" s="4" t="e">
        <v>#NAME?</v>
      </c>
      <c r="D84" s="4">
        <v>253</v>
      </c>
      <c r="E84" s="4">
        <v>134</v>
      </c>
      <c r="F84" s="4">
        <v>119</v>
      </c>
      <c r="G84" s="4">
        <v>0.52964426877470405</v>
      </c>
    </row>
    <row r="85" spans="1:7" x14ac:dyDescent="0.25">
      <c r="A85" s="4">
        <v>84</v>
      </c>
      <c r="B85" s="4" t="s">
        <v>603</v>
      </c>
      <c r="C85" s="4" t="s">
        <v>604</v>
      </c>
      <c r="D85" s="4">
        <v>216</v>
      </c>
      <c r="E85" s="4">
        <v>77</v>
      </c>
      <c r="F85" s="4">
        <v>139</v>
      </c>
      <c r="G85" s="4">
        <v>0.35648148148148101</v>
      </c>
    </row>
    <row r="86" spans="1:7" x14ac:dyDescent="0.25">
      <c r="A86" s="4">
        <v>85</v>
      </c>
      <c r="B86" s="4" t="s">
        <v>605</v>
      </c>
      <c r="C86" s="4" t="e">
        <v>#NAME?</v>
      </c>
      <c r="D86" s="4">
        <v>258</v>
      </c>
      <c r="E86" s="4">
        <v>69</v>
      </c>
      <c r="F86" s="4">
        <v>189</v>
      </c>
      <c r="G86" s="4">
        <v>0.26744186046511598</v>
      </c>
    </row>
    <row r="87" spans="1:7" x14ac:dyDescent="0.25">
      <c r="A87" s="4">
        <v>86</v>
      </c>
      <c r="B87" s="4" t="s">
        <v>239</v>
      </c>
      <c r="C87" s="4" t="s">
        <v>7</v>
      </c>
      <c r="D87" s="4">
        <v>327</v>
      </c>
      <c r="E87" s="4">
        <v>136</v>
      </c>
      <c r="F87" s="4">
        <v>191</v>
      </c>
      <c r="G87" s="4">
        <v>0.41590214067278303</v>
      </c>
    </row>
    <row r="88" spans="1:7" x14ac:dyDescent="0.25">
      <c r="A88" s="4">
        <v>87</v>
      </c>
      <c r="B88" s="4" t="s">
        <v>606</v>
      </c>
      <c r="C88" s="4" t="e">
        <v>#NAME?</v>
      </c>
      <c r="D88" s="4">
        <v>239</v>
      </c>
      <c r="E88" s="4">
        <v>105</v>
      </c>
      <c r="F88" s="4">
        <v>134</v>
      </c>
      <c r="G88" s="4">
        <v>0.43933054393305399</v>
      </c>
    </row>
    <row r="89" spans="1:7" x14ac:dyDescent="0.25">
      <c r="A89" s="4">
        <v>88</v>
      </c>
      <c r="B89" s="4" t="s">
        <v>607</v>
      </c>
      <c r="C89" s="4" t="s">
        <v>165</v>
      </c>
      <c r="D89" s="4">
        <v>569</v>
      </c>
      <c r="E89" s="4">
        <v>397</v>
      </c>
      <c r="F89" s="4">
        <v>172</v>
      </c>
      <c r="G89" s="4">
        <v>0.69771528998242505</v>
      </c>
    </row>
    <row r="90" spans="1:7" x14ac:dyDescent="0.25">
      <c r="A90" s="4">
        <v>89</v>
      </c>
      <c r="B90" s="4" t="s">
        <v>608</v>
      </c>
      <c r="C90" s="4" t="s">
        <v>7</v>
      </c>
      <c r="D90" s="4">
        <v>324</v>
      </c>
      <c r="E90" s="4">
        <v>134</v>
      </c>
      <c r="F90" s="4">
        <v>190</v>
      </c>
      <c r="G90" s="4">
        <v>0.41358024691357997</v>
      </c>
    </row>
    <row r="91" spans="1:7" x14ac:dyDescent="0.25">
      <c r="A91" s="4">
        <v>90</v>
      </c>
      <c r="B91" s="4" t="s">
        <v>609</v>
      </c>
      <c r="C91" s="4" t="s">
        <v>40</v>
      </c>
      <c r="D91" s="4">
        <v>562</v>
      </c>
      <c r="E91" s="4">
        <v>190</v>
      </c>
      <c r="F91" s="4">
        <v>372</v>
      </c>
      <c r="G91" s="4">
        <v>0.33807829181494697</v>
      </c>
    </row>
    <row r="92" spans="1:7" x14ac:dyDescent="0.25">
      <c r="A92" s="4">
        <v>91</v>
      </c>
      <c r="B92" s="4" t="s">
        <v>610</v>
      </c>
      <c r="C92" s="4" t="e">
        <v>#NAME?</v>
      </c>
      <c r="D92" s="4">
        <v>147</v>
      </c>
      <c r="E92" s="4">
        <v>34</v>
      </c>
      <c r="F92" s="4">
        <v>113</v>
      </c>
      <c r="G92" s="4">
        <v>0.23129251700680301</v>
      </c>
    </row>
    <row r="93" spans="1:7" x14ac:dyDescent="0.25">
      <c r="A93" s="4">
        <v>92</v>
      </c>
      <c r="B93" s="4" t="s">
        <v>611</v>
      </c>
      <c r="C93" s="4" t="e">
        <v>#NAME?</v>
      </c>
      <c r="D93" s="4">
        <v>192</v>
      </c>
      <c r="E93" s="4">
        <v>49</v>
      </c>
      <c r="F93" s="4">
        <v>143</v>
      </c>
      <c r="G93" s="4">
        <v>0.25520833333333298</v>
      </c>
    </row>
    <row r="94" spans="1:7" x14ac:dyDescent="0.25">
      <c r="A94" s="4">
        <v>93</v>
      </c>
      <c r="B94" s="4" t="s">
        <v>612</v>
      </c>
      <c r="C94" s="4" t="e">
        <v>#NAME?</v>
      </c>
      <c r="D94" s="4">
        <v>96</v>
      </c>
      <c r="E94" s="4">
        <v>23</v>
      </c>
      <c r="F94" s="4">
        <v>73</v>
      </c>
      <c r="G94" s="4">
        <v>0.23958333333333301</v>
      </c>
    </row>
    <row r="95" spans="1:7" x14ac:dyDescent="0.25">
      <c r="A95" s="4">
        <v>94</v>
      </c>
      <c r="B95" s="4" t="s">
        <v>613</v>
      </c>
      <c r="C95" s="4" t="e">
        <v>#NAME?</v>
      </c>
      <c r="D95" s="4">
        <v>137</v>
      </c>
      <c r="E95" s="4">
        <v>57</v>
      </c>
      <c r="F95" s="4">
        <v>80</v>
      </c>
      <c r="G95" s="4">
        <v>0.41605839416058399</v>
      </c>
    </row>
    <row r="96" spans="1:7" x14ac:dyDescent="0.25">
      <c r="A96" s="4">
        <v>95</v>
      </c>
      <c r="B96" s="4" t="s">
        <v>614</v>
      </c>
      <c r="C96" s="4" t="s">
        <v>7</v>
      </c>
      <c r="D96" s="4">
        <v>394</v>
      </c>
      <c r="E96" s="4">
        <v>137</v>
      </c>
      <c r="F96" s="4">
        <v>257</v>
      </c>
      <c r="G96" s="4">
        <v>0.34771573604060901</v>
      </c>
    </row>
    <row r="97" spans="1:7" x14ac:dyDescent="0.25">
      <c r="A97" s="4">
        <v>96</v>
      </c>
      <c r="B97" s="4" t="s">
        <v>615</v>
      </c>
      <c r="C97" s="4" t="e">
        <v>#NAME?</v>
      </c>
      <c r="D97" s="4">
        <v>177</v>
      </c>
      <c r="E97" s="4">
        <v>57</v>
      </c>
      <c r="F97" s="4">
        <v>120</v>
      </c>
      <c r="G97" s="4">
        <v>0.322033898305085</v>
      </c>
    </row>
    <row r="98" spans="1:7" x14ac:dyDescent="0.25">
      <c r="A98" s="4">
        <v>97</v>
      </c>
      <c r="B98" s="4" t="s">
        <v>616</v>
      </c>
      <c r="C98" s="4" t="e">
        <v>#NAME?</v>
      </c>
      <c r="D98" s="4">
        <v>90</v>
      </c>
      <c r="E98" s="4">
        <v>33</v>
      </c>
      <c r="F98" s="4">
        <v>57</v>
      </c>
      <c r="G98" s="4">
        <v>0.36666666666666697</v>
      </c>
    </row>
    <row r="99" spans="1:7" x14ac:dyDescent="0.25">
      <c r="A99" s="4">
        <v>98</v>
      </c>
      <c r="B99" s="4" t="s">
        <v>617</v>
      </c>
      <c r="C99" s="4" t="s">
        <v>7</v>
      </c>
      <c r="D99" s="4">
        <v>412</v>
      </c>
      <c r="E99" s="4">
        <v>149</v>
      </c>
      <c r="F99" s="4">
        <v>263</v>
      </c>
      <c r="G99" s="4">
        <v>0.36165048543689299</v>
      </c>
    </row>
    <row r="100" spans="1:7" x14ac:dyDescent="0.25">
      <c r="A100" s="4">
        <v>99</v>
      </c>
      <c r="B100" s="4" t="s">
        <v>618</v>
      </c>
      <c r="C100" s="4" t="s">
        <v>7</v>
      </c>
      <c r="D100" s="4">
        <v>311</v>
      </c>
      <c r="E100" s="4">
        <v>138</v>
      </c>
      <c r="F100" s="4">
        <v>173</v>
      </c>
      <c r="G100" s="4">
        <v>0.443729903536977</v>
      </c>
    </row>
    <row r="101" spans="1:7" x14ac:dyDescent="0.25">
      <c r="A101" s="4">
        <v>100</v>
      </c>
      <c r="B101" s="4" t="s">
        <v>619</v>
      </c>
      <c r="C101" s="4" t="e">
        <v>#NAME?</v>
      </c>
      <c r="D101" s="4">
        <v>80</v>
      </c>
      <c r="E101" s="4">
        <v>51</v>
      </c>
      <c r="F101" s="4">
        <v>29</v>
      </c>
      <c r="G101" s="4">
        <v>0.63749999999999996</v>
      </c>
    </row>
    <row r="102" spans="1:7" x14ac:dyDescent="0.25">
      <c r="A102" s="4">
        <v>101</v>
      </c>
      <c r="B102" s="4" t="s">
        <v>620</v>
      </c>
      <c r="C102" s="4" t="s">
        <v>7</v>
      </c>
      <c r="D102" s="4">
        <v>580</v>
      </c>
      <c r="E102" s="4">
        <v>162</v>
      </c>
      <c r="F102" s="4">
        <v>418</v>
      </c>
      <c r="G102" s="4">
        <v>0.27931034482758599</v>
      </c>
    </row>
    <row r="103" spans="1:7" x14ac:dyDescent="0.25">
      <c r="A103" s="4">
        <v>102</v>
      </c>
      <c r="B103" s="4" t="s">
        <v>621</v>
      </c>
      <c r="C103" s="4" t="s">
        <v>7</v>
      </c>
      <c r="D103" s="4">
        <v>336</v>
      </c>
      <c r="E103" s="4">
        <v>129</v>
      </c>
      <c r="F103" s="4">
        <v>207</v>
      </c>
      <c r="G103" s="4">
        <v>0.38392857142857101</v>
      </c>
    </row>
    <row r="104" spans="1:7" x14ac:dyDescent="0.25">
      <c r="A104" s="4">
        <v>103</v>
      </c>
      <c r="B104" s="4" t="s">
        <v>622</v>
      </c>
      <c r="C104" s="4" t="e">
        <v>#NAME?</v>
      </c>
      <c r="D104" s="4">
        <v>198</v>
      </c>
      <c r="E104" s="4">
        <v>90</v>
      </c>
      <c r="F104" s="4">
        <v>108</v>
      </c>
      <c r="G104" s="4">
        <v>0.45454545454545497</v>
      </c>
    </row>
    <row r="105" spans="1:7" x14ac:dyDescent="0.25">
      <c r="A105" s="4">
        <v>104</v>
      </c>
      <c r="B105" s="4" t="s">
        <v>623</v>
      </c>
      <c r="C105" s="4" t="e">
        <v>#NAME?</v>
      </c>
      <c r="D105" s="4">
        <v>200</v>
      </c>
      <c r="E105" s="4">
        <v>79</v>
      </c>
      <c r="F105" s="4">
        <v>121</v>
      </c>
      <c r="G105" s="4">
        <v>0.39500000000000002</v>
      </c>
    </row>
    <row r="106" spans="1:7" x14ac:dyDescent="0.25">
      <c r="A106" s="4">
        <v>105</v>
      </c>
      <c r="B106" s="4" t="s">
        <v>624</v>
      </c>
      <c r="C106" s="4" t="s">
        <v>7</v>
      </c>
      <c r="D106" s="4">
        <v>431</v>
      </c>
      <c r="E106" s="4">
        <v>125</v>
      </c>
      <c r="F106" s="4">
        <v>306</v>
      </c>
      <c r="G106" s="4">
        <v>0.29002320185614799</v>
      </c>
    </row>
    <row r="107" spans="1:7" x14ac:dyDescent="0.25">
      <c r="A107" s="4">
        <v>106</v>
      </c>
      <c r="B107" s="4" t="s">
        <v>625</v>
      </c>
      <c r="C107" s="4" t="e">
        <v>#NAME?</v>
      </c>
      <c r="D107" s="4">
        <v>147</v>
      </c>
      <c r="E107" s="4">
        <v>47</v>
      </c>
      <c r="F107" s="4">
        <v>100</v>
      </c>
      <c r="G107" s="4">
        <v>0.319727891156463</v>
      </c>
    </row>
    <row r="108" spans="1:7" x14ac:dyDescent="0.25">
      <c r="A108" s="4">
        <v>107</v>
      </c>
      <c r="B108" s="4" t="s">
        <v>626</v>
      </c>
      <c r="C108" s="4" t="s">
        <v>7</v>
      </c>
      <c r="D108" s="4">
        <v>258</v>
      </c>
      <c r="E108" s="4">
        <v>100</v>
      </c>
      <c r="F108" s="4">
        <v>158</v>
      </c>
      <c r="G108" s="4">
        <v>0.387596899224806</v>
      </c>
    </row>
    <row r="109" spans="1:7" x14ac:dyDescent="0.25">
      <c r="A109" s="4">
        <v>108</v>
      </c>
      <c r="B109" s="4" t="s">
        <v>627</v>
      </c>
      <c r="C109" s="4" t="s">
        <v>7</v>
      </c>
      <c r="D109" s="4">
        <v>310</v>
      </c>
      <c r="E109" s="4">
        <v>137</v>
      </c>
      <c r="F109" s="4">
        <v>173</v>
      </c>
      <c r="G109" s="4">
        <v>0.44193548387096798</v>
      </c>
    </row>
    <row r="110" spans="1:7" x14ac:dyDescent="0.25">
      <c r="A110" s="4">
        <v>109</v>
      </c>
      <c r="B110" s="4" t="s">
        <v>628</v>
      </c>
      <c r="C110" s="4" t="s">
        <v>21</v>
      </c>
      <c r="D110" s="4">
        <v>271</v>
      </c>
      <c r="E110" s="4">
        <v>105</v>
      </c>
      <c r="F110" s="4">
        <v>166</v>
      </c>
      <c r="G110" s="4">
        <v>0.38745387453874502</v>
      </c>
    </row>
    <row r="111" spans="1:7" x14ac:dyDescent="0.25">
      <c r="A111" s="4">
        <v>110</v>
      </c>
      <c r="B111" s="4" t="s">
        <v>180</v>
      </c>
      <c r="C111" s="4" t="s">
        <v>67</v>
      </c>
      <c r="D111" s="4">
        <v>439</v>
      </c>
      <c r="E111" s="4">
        <v>24</v>
      </c>
      <c r="F111" s="4">
        <v>415</v>
      </c>
      <c r="G111" s="4">
        <v>5.46697038724374E-2</v>
      </c>
    </row>
    <row r="112" spans="1:7" x14ac:dyDescent="0.25">
      <c r="A112" s="4">
        <v>111</v>
      </c>
      <c r="B112" s="4" t="s">
        <v>629</v>
      </c>
      <c r="C112" s="4" t="e">
        <v>#NAME?</v>
      </c>
      <c r="D112" s="4">
        <v>126</v>
      </c>
      <c r="E112" s="4">
        <v>34</v>
      </c>
      <c r="F112" s="4">
        <v>92</v>
      </c>
      <c r="G112" s="4">
        <v>0.26984126984126999</v>
      </c>
    </row>
    <row r="113" spans="1:7" x14ac:dyDescent="0.25">
      <c r="A113" s="4">
        <v>112</v>
      </c>
      <c r="B113" s="4" t="s">
        <v>630</v>
      </c>
      <c r="C113" s="4" t="e">
        <v>#NAME?</v>
      </c>
      <c r="D113" s="4">
        <v>254</v>
      </c>
      <c r="E113" s="4">
        <v>78</v>
      </c>
      <c r="F113" s="4">
        <v>176</v>
      </c>
      <c r="G113" s="4">
        <v>0.30708661417322802</v>
      </c>
    </row>
    <row r="114" spans="1:7" x14ac:dyDescent="0.25">
      <c r="A114" s="4">
        <v>113</v>
      </c>
      <c r="B114" s="4" t="s">
        <v>631</v>
      </c>
      <c r="C114" s="4" t="s">
        <v>59</v>
      </c>
      <c r="D114" s="4">
        <v>438</v>
      </c>
      <c r="E114" s="4">
        <v>169</v>
      </c>
      <c r="F114" s="4">
        <v>269</v>
      </c>
      <c r="G114" s="4">
        <v>0.385844748858447</v>
      </c>
    </row>
    <row r="115" spans="1:7" x14ac:dyDescent="0.25">
      <c r="A115" s="4">
        <v>114</v>
      </c>
      <c r="B115" s="4" t="s">
        <v>632</v>
      </c>
      <c r="C115" s="4" t="e">
        <v>#NAME?</v>
      </c>
      <c r="D115" s="4">
        <v>161</v>
      </c>
      <c r="E115" s="4">
        <v>51</v>
      </c>
      <c r="F115" s="4">
        <v>110</v>
      </c>
      <c r="G115" s="4">
        <v>0.31677018633540399</v>
      </c>
    </row>
    <row r="116" spans="1:7" x14ac:dyDescent="0.25">
      <c r="A116" s="4">
        <v>115</v>
      </c>
      <c r="B116" s="4" t="s">
        <v>633</v>
      </c>
      <c r="C116" s="4" t="e">
        <v>#NAME?</v>
      </c>
      <c r="D116" s="4">
        <v>141</v>
      </c>
      <c r="E116" s="4">
        <v>37</v>
      </c>
      <c r="F116" s="4">
        <v>104</v>
      </c>
      <c r="G116" s="4">
        <v>0.26241134751772999</v>
      </c>
    </row>
    <row r="117" spans="1:7" x14ac:dyDescent="0.25">
      <c r="A117" s="4">
        <v>116</v>
      </c>
      <c r="B117" s="4" t="s">
        <v>634</v>
      </c>
      <c r="C117" s="4" t="e">
        <v>#NAME?</v>
      </c>
      <c r="D117" s="4">
        <v>170</v>
      </c>
      <c r="E117" s="4">
        <v>37</v>
      </c>
      <c r="F117" s="4">
        <v>133</v>
      </c>
      <c r="G117" s="4">
        <v>0.217647058823529</v>
      </c>
    </row>
    <row r="118" spans="1:7" x14ac:dyDescent="0.25">
      <c r="A118" s="4">
        <v>117</v>
      </c>
      <c r="B118" s="4" t="s">
        <v>635</v>
      </c>
      <c r="C118" s="4" t="s">
        <v>21</v>
      </c>
      <c r="D118" s="4">
        <v>408</v>
      </c>
      <c r="E118" s="4">
        <v>133</v>
      </c>
      <c r="F118" s="4">
        <v>275</v>
      </c>
      <c r="G118" s="4">
        <v>0.32598039215686297</v>
      </c>
    </row>
    <row r="119" spans="1:7" x14ac:dyDescent="0.25">
      <c r="A119" s="4">
        <v>118</v>
      </c>
      <c r="B119" s="4" t="s">
        <v>636</v>
      </c>
      <c r="C119" s="4" t="e">
        <v>#NAME?</v>
      </c>
      <c r="D119" s="4">
        <v>109</v>
      </c>
      <c r="E119" s="4">
        <v>41</v>
      </c>
      <c r="F119" s="4">
        <v>68</v>
      </c>
      <c r="G119" s="4">
        <v>0.37614678899082599</v>
      </c>
    </row>
    <row r="120" spans="1:7" x14ac:dyDescent="0.25">
      <c r="A120" s="4">
        <v>119</v>
      </c>
      <c r="B120" s="4" t="s">
        <v>637</v>
      </c>
      <c r="C120" s="4" t="s">
        <v>7</v>
      </c>
      <c r="D120" s="4">
        <v>302</v>
      </c>
      <c r="E120" s="4">
        <v>125</v>
      </c>
      <c r="F120" s="4">
        <v>177</v>
      </c>
      <c r="G120" s="4">
        <v>0.41390728476821198</v>
      </c>
    </row>
    <row r="121" spans="1:7" x14ac:dyDescent="0.25">
      <c r="A121" s="4">
        <v>120</v>
      </c>
      <c r="B121" s="4" t="s">
        <v>638</v>
      </c>
      <c r="C121" s="4" t="e">
        <v>#NAME?</v>
      </c>
      <c r="D121" s="4">
        <v>187</v>
      </c>
      <c r="E121" s="4">
        <v>64</v>
      </c>
      <c r="F121" s="4">
        <v>123</v>
      </c>
      <c r="G121" s="4">
        <v>0.34224598930481298</v>
      </c>
    </row>
    <row r="122" spans="1:7" x14ac:dyDescent="0.25">
      <c r="A122" s="4">
        <v>121</v>
      </c>
      <c r="B122" s="4" t="s">
        <v>639</v>
      </c>
      <c r="C122" s="4" t="s">
        <v>7</v>
      </c>
      <c r="D122" s="4">
        <v>349</v>
      </c>
      <c r="E122" s="4">
        <v>108</v>
      </c>
      <c r="F122" s="4">
        <v>241</v>
      </c>
      <c r="G122" s="4">
        <v>0.30945558739255002</v>
      </c>
    </row>
    <row r="123" spans="1:7" x14ac:dyDescent="0.25">
      <c r="A123" s="4">
        <v>122</v>
      </c>
      <c r="B123" s="4" t="s">
        <v>640</v>
      </c>
      <c r="C123" s="4" t="s">
        <v>7</v>
      </c>
      <c r="D123" s="4">
        <v>562</v>
      </c>
      <c r="E123" s="4">
        <v>155</v>
      </c>
      <c r="F123" s="4">
        <v>407</v>
      </c>
      <c r="G123" s="4">
        <v>0.27580071174377202</v>
      </c>
    </row>
    <row r="124" spans="1:7" x14ac:dyDescent="0.25">
      <c r="A124" s="4">
        <v>123</v>
      </c>
      <c r="B124" s="4" t="s">
        <v>641</v>
      </c>
      <c r="C124" s="4" t="e">
        <v>#NAME?</v>
      </c>
      <c r="D124" s="4">
        <v>122</v>
      </c>
      <c r="E124" s="4">
        <v>25</v>
      </c>
      <c r="F124" s="4">
        <v>97</v>
      </c>
      <c r="G124" s="4">
        <v>0.204918032786885</v>
      </c>
    </row>
    <row r="125" spans="1:7" x14ac:dyDescent="0.25">
      <c r="A125" s="4">
        <v>124</v>
      </c>
      <c r="B125" s="4" t="s">
        <v>642</v>
      </c>
      <c r="C125" s="4" t="e">
        <v>#NAME?</v>
      </c>
      <c r="D125" s="4">
        <v>177</v>
      </c>
      <c r="E125" s="4">
        <v>57</v>
      </c>
      <c r="F125" s="4">
        <v>120</v>
      </c>
      <c r="G125" s="4">
        <v>0.322033898305085</v>
      </c>
    </row>
    <row r="126" spans="1:7" x14ac:dyDescent="0.25">
      <c r="A126" s="4">
        <v>125</v>
      </c>
      <c r="B126" s="4" t="s">
        <v>643</v>
      </c>
      <c r="C126" s="4" t="s">
        <v>7</v>
      </c>
      <c r="D126" s="4">
        <v>359</v>
      </c>
      <c r="E126" s="4">
        <v>149</v>
      </c>
      <c r="F126" s="4">
        <v>210</v>
      </c>
      <c r="G126" s="4">
        <v>0.41504178272980502</v>
      </c>
    </row>
    <row r="127" spans="1:7" x14ac:dyDescent="0.25">
      <c r="A127" s="4">
        <v>126</v>
      </c>
      <c r="B127" s="4" t="s">
        <v>644</v>
      </c>
      <c r="C127" s="4" t="s">
        <v>21</v>
      </c>
      <c r="D127" s="4">
        <v>381</v>
      </c>
      <c r="E127" s="4">
        <v>106</v>
      </c>
      <c r="F127" s="4">
        <v>275</v>
      </c>
      <c r="G127" s="4">
        <v>0.278215223097113</v>
      </c>
    </row>
    <row r="128" spans="1:7" x14ac:dyDescent="0.25">
      <c r="A128" s="4">
        <v>127</v>
      </c>
      <c r="B128" s="4" t="s">
        <v>645</v>
      </c>
      <c r="C128" s="4" t="s">
        <v>7</v>
      </c>
      <c r="D128" s="4">
        <v>261</v>
      </c>
      <c r="E128" s="4">
        <v>105</v>
      </c>
      <c r="F128" s="4">
        <v>156</v>
      </c>
      <c r="G128" s="4">
        <v>0.40229885057471299</v>
      </c>
    </row>
    <row r="129" spans="1:7" x14ac:dyDescent="0.25">
      <c r="A129" s="4">
        <v>128</v>
      </c>
      <c r="B129" s="4" t="s">
        <v>646</v>
      </c>
      <c r="C129" s="4" t="e">
        <v>#NAME?</v>
      </c>
      <c r="D129" s="4">
        <v>228</v>
      </c>
      <c r="E129" s="4">
        <v>66</v>
      </c>
      <c r="F129" s="4">
        <v>162</v>
      </c>
      <c r="G129" s="4">
        <v>0.28947368421052599</v>
      </c>
    </row>
    <row r="130" spans="1:7" x14ac:dyDescent="0.25">
      <c r="A130" s="4">
        <v>129</v>
      </c>
      <c r="B130" s="4" t="s">
        <v>647</v>
      </c>
      <c r="C130" s="4" t="e">
        <v>#NAME?</v>
      </c>
      <c r="D130" s="4">
        <v>119</v>
      </c>
      <c r="E130" s="4">
        <v>36</v>
      </c>
      <c r="F130" s="4">
        <v>83</v>
      </c>
      <c r="G130" s="4">
        <v>0.30252100840336099</v>
      </c>
    </row>
    <row r="131" spans="1:7" x14ac:dyDescent="0.25">
      <c r="A131" s="4">
        <v>130</v>
      </c>
      <c r="B131" s="4" t="s">
        <v>466</v>
      </c>
      <c r="C131" s="4" t="e">
        <v>#NAME?</v>
      </c>
      <c r="D131" s="4">
        <v>94</v>
      </c>
      <c r="E131" s="4">
        <v>71</v>
      </c>
      <c r="F131" s="4">
        <v>23</v>
      </c>
      <c r="G131" s="4">
        <v>0.75531914893617003</v>
      </c>
    </row>
    <row r="132" spans="1:7" x14ac:dyDescent="0.25">
      <c r="A132" s="4">
        <v>131</v>
      </c>
      <c r="B132" s="4" t="s">
        <v>648</v>
      </c>
      <c r="C132" s="4" t="e">
        <v>#NAME?</v>
      </c>
      <c r="D132" s="4">
        <v>129</v>
      </c>
      <c r="E132" s="4">
        <v>58</v>
      </c>
      <c r="F132" s="4">
        <v>71</v>
      </c>
      <c r="G132" s="4">
        <v>0.44961240310077499</v>
      </c>
    </row>
    <row r="133" spans="1:7" x14ac:dyDescent="0.25">
      <c r="A133" s="4">
        <v>132</v>
      </c>
      <c r="B133" s="4" t="s">
        <v>649</v>
      </c>
      <c r="C133" s="4" t="s">
        <v>7</v>
      </c>
      <c r="D133" s="4">
        <v>592</v>
      </c>
      <c r="E133" s="4">
        <v>277</v>
      </c>
      <c r="F133" s="4">
        <v>315</v>
      </c>
      <c r="G133" s="4">
        <v>0.46790540540540498</v>
      </c>
    </row>
    <row r="134" spans="1:7" x14ac:dyDescent="0.25">
      <c r="A134" s="4">
        <v>133</v>
      </c>
      <c r="B134" s="4" t="s">
        <v>284</v>
      </c>
      <c r="C134" s="4" t="s">
        <v>7</v>
      </c>
      <c r="D134" s="4">
        <v>406</v>
      </c>
      <c r="E134" s="4">
        <v>187</v>
      </c>
      <c r="F134" s="4">
        <v>219</v>
      </c>
      <c r="G134" s="4">
        <v>0.46059113300492599</v>
      </c>
    </row>
    <row r="135" spans="1:7" x14ac:dyDescent="0.25">
      <c r="A135" s="4">
        <v>134</v>
      </c>
      <c r="B135" s="4" t="s">
        <v>650</v>
      </c>
      <c r="C135" s="4" t="e">
        <v>#NAME?</v>
      </c>
      <c r="D135" s="4">
        <v>103</v>
      </c>
      <c r="E135" s="4">
        <v>28</v>
      </c>
      <c r="F135" s="4">
        <v>75</v>
      </c>
      <c r="G135" s="4">
        <v>0.27184466019417503</v>
      </c>
    </row>
    <row r="136" spans="1:7" x14ac:dyDescent="0.25">
      <c r="A136" s="4">
        <v>135</v>
      </c>
      <c r="B136" s="4" t="s">
        <v>651</v>
      </c>
      <c r="C136" s="4" t="s">
        <v>7</v>
      </c>
      <c r="D136" s="4">
        <v>268</v>
      </c>
      <c r="E136" s="4">
        <v>79</v>
      </c>
      <c r="F136" s="4">
        <v>189</v>
      </c>
      <c r="G136" s="4">
        <v>0.29477611940298498</v>
      </c>
    </row>
    <row r="137" spans="1:7" x14ac:dyDescent="0.25">
      <c r="A137" s="4">
        <v>136</v>
      </c>
      <c r="B137" s="4" t="s">
        <v>652</v>
      </c>
      <c r="C137" s="4" t="s">
        <v>653</v>
      </c>
      <c r="D137" s="4">
        <v>143</v>
      </c>
      <c r="E137" s="4">
        <v>57</v>
      </c>
      <c r="F137" s="4">
        <v>86</v>
      </c>
      <c r="G137" s="4">
        <v>0.39860139860139898</v>
      </c>
    </row>
    <row r="138" spans="1:7" x14ac:dyDescent="0.25">
      <c r="A138" s="4">
        <v>137</v>
      </c>
      <c r="B138" s="4" t="s">
        <v>654</v>
      </c>
      <c r="C138" s="4" t="e">
        <v>#NAME?</v>
      </c>
      <c r="D138" s="4">
        <v>194</v>
      </c>
      <c r="E138" s="4">
        <v>33</v>
      </c>
      <c r="F138" s="4">
        <v>161</v>
      </c>
      <c r="G138" s="4">
        <v>0.17010309278350499</v>
      </c>
    </row>
    <row r="139" spans="1:7" x14ac:dyDescent="0.25">
      <c r="A139" s="4">
        <v>138</v>
      </c>
      <c r="B139" s="4" t="s">
        <v>655</v>
      </c>
      <c r="C139" s="4" t="e">
        <v>#NAME?</v>
      </c>
      <c r="D139" s="4">
        <v>121</v>
      </c>
      <c r="E139" s="4">
        <v>7</v>
      </c>
      <c r="F139" s="4">
        <v>114</v>
      </c>
      <c r="G139" s="4">
        <v>5.7851239669421503E-2</v>
      </c>
    </row>
    <row r="140" spans="1:7" x14ac:dyDescent="0.25">
      <c r="A140" s="4">
        <v>139</v>
      </c>
      <c r="B140" s="4" t="s">
        <v>656</v>
      </c>
      <c r="C140" s="4" t="e">
        <v>#NAME?</v>
      </c>
      <c r="D140" s="4">
        <v>205</v>
      </c>
      <c r="E140" s="4">
        <v>83</v>
      </c>
      <c r="F140" s="4">
        <v>122</v>
      </c>
      <c r="G140" s="4">
        <v>0.404878048780488</v>
      </c>
    </row>
    <row r="141" spans="1:7" x14ac:dyDescent="0.25">
      <c r="A141" s="4">
        <v>140</v>
      </c>
      <c r="B141" s="4" t="s">
        <v>657</v>
      </c>
      <c r="C141" s="4" t="e">
        <v>#NAME?</v>
      </c>
      <c r="D141" s="4">
        <v>254</v>
      </c>
      <c r="E141" s="4">
        <v>73</v>
      </c>
      <c r="F141" s="4">
        <v>181</v>
      </c>
      <c r="G141" s="4">
        <v>0.28740157480314998</v>
      </c>
    </row>
    <row r="142" spans="1:7" x14ac:dyDescent="0.25">
      <c r="A142" s="4">
        <v>141</v>
      </c>
      <c r="B142" s="4" t="s">
        <v>658</v>
      </c>
      <c r="C142" s="4" t="s">
        <v>7</v>
      </c>
      <c r="D142" s="4">
        <v>269</v>
      </c>
      <c r="E142" s="4">
        <v>89</v>
      </c>
      <c r="F142" s="4">
        <v>180</v>
      </c>
      <c r="G142" s="4">
        <v>0.33085501858736099</v>
      </c>
    </row>
    <row r="143" spans="1:7" x14ac:dyDescent="0.25">
      <c r="A143" s="4">
        <v>142</v>
      </c>
      <c r="B143" s="4" t="s">
        <v>659</v>
      </c>
      <c r="C143" s="4" t="s">
        <v>7</v>
      </c>
      <c r="D143" s="4">
        <v>431</v>
      </c>
      <c r="E143" s="4">
        <v>124</v>
      </c>
      <c r="F143" s="4">
        <v>307</v>
      </c>
      <c r="G143" s="4">
        <v>0.28770301624129901</v>
      </c>
    </row>
    <row r="144" spans="1:7" x14ac:dyDescent="0.25">
      <c r="A144" s="4">
        <v>143</v>
      </c>
      <c r="B144" s="4" t="s">
        <v>660</v>
      </c>
      <c r="C144" s="4" t="s">
        <v>7</v>
      </c>
      <c r="D144" s="4">
        <v>263</v>
      </c>
      <c r="E144" s="4">
        <v>99</v>
      </c>
      <c r="F144" s="4">
        <v>164</v>
      </c>
      <c r="G144" s="4">
        <v>0.37642585551330798</v>
      </c>
    </row>
    <row r="145" spans="1:7" x14ac:dyDescent="0.25">
      <c r="A145" s="4">
        <v>144</v>
      </c>
      <c r="B145" s="4" t="s">
        <v>661</v>
      </c>
      <c r="C145" s="4" t="e">
        <v>#NAME?</v>
      </c>
      <c r="D145" s="4">
        <v>116</v>
      </c>
      <c r="E145" s="4">
        <v>26</v>
      </c>
      <c r="F145" s="4">
        <v>90</v>
      </c>
      <c r="G145" s="4">
        <v>0.22413793103448301</v>
      </c>
    </row>
    <row r="146" spans="1:7" x14ac:dyDescent="0.25">
      <c r="A146" s="4">
        <v>145</v>
      </c>
      <c r="B146" s="4" t="s">
        <v>662</v>
      </c>
      <c r="C146" s="4" t="e">
        <v>#NAME?</v>
      </c>
      <c r="D146" s="4">
        <v>174</v>
      </c>
      <c r="E146" s="4">
        <v>31</v>
      </c>
      <c r="F146" s="4">
        <v>143</v>
      </c>
      <c r="G146" s="4">
        <v>0.17816091954023</v>
      </c>
    </row>
    <row r="147" spans="1:7" x14ac:dyDescent="0.25">
      <c r="A147" s="4">
        <v>146</v>
      </c>
      <c r="B147" s="4" t="s">
        <v>663</v>
      </c>
      <c r="C147" s="4" t="e">
        <v>#NAME?</v>
      </c>
      <c r="D147" s="4">
        <v>119</v>
      </c>
      <c r="E147" s="4">
        <v>94</v>
      </c>
      <c r="F147" s="4">
        <v>25</v>
      </c>
      <c r="G147" s="4">
        <v>0.78991596638655504</v>
      </c>
    </row>
    <row r="148" spans="1:7" x14ac:dyDescent="0.25">
      <c r="A148" s="4">
        <v>147</v>
      </c>
      <c r="B148" s="4" t="s">
        <v>66</v>
      </c>
      <c r="C148" s="4" t="s">
        <v>67</v>
      </c>
      <c r="D148" s="4">
        <v>439</v>
      </c>
      <c r="E148" s="4">
        <v>24</v>
      </c>
      <c r="F148" s="4">
        <v>415</v>
      </c>
      <c r="G148" s="4">
        <v>5.46697038724374E-2</v>
      </c>
    </row>
    <row r="149" spans="1:7" x14ac:dyDescent="0.25">
      <c r="A149" s="4">
        <v>148</v>
      </c>
      <c r="B149" s="4" t="s">
        <v>664</v>
      </c>
      <c r="C149" s="4" t="s">
        <v>88</v>
      </c>
      <c r="D149" s="4">
        <v>339</v>
      </c>
      <c r="E149" s="4">
        <v>158</v>
      </c>
      <c r="F149" s="4">
        <v>181</v>
      </c>
      <c r="G149" s="4">
        <v>0.46607669616519198</v>
      </c>
    </row>
    <row r="150" spans="1:7" x14ac:dyDescent="0.25">
      <c r="A150" s="4">
        <v>149</v>
      </c>
      <c r="B150" s="4" t="s">
        <v>665</v>
      </c>
      <c r="C150" s="4" t="s">
        <v>7</v>
      </c>
      <c r="D150" s="4">
        <v>263</v>
      </c>
      <c r="E150" s="4">
        <v>99</v>
      </c>
      <c r="F150" s="4">
        <v>164</v>
      </c>
      <c r="G150" s="4">
        <v>0.37642585551330798</v>
      </c>
    </row>
    <row r="151" spans="1:7" x14ac:dyDescent="0.25">
      <c r="A151" s="4">
        <v>150</v>
      </c>
      <c r="B151" s="4" t="s">
        <v>666</v>
      </c>
      <c r="C151" s="4" t="e">
        <v>#NAME?</v>
      </c>
      <c r="D151" s="4">
        <v>267</v>
      </c>
      <c r="E151" s="4">
        <v>89</v>
      </c>
      <c r="F151" s="4">
        <v>178</v>
      </c>
      <c r="G151" s="4">
        <v>0.33333333333333298</v>
      </c>
    </row>
    <row r="152" spans="1:7" x14ac:dyDescent="0.25">
      <c r="A152" s="4">
        <v>151</v>
      </c>
      <c r="B152" s="4" t="s">
        <v>667</v>
      </c>
      <c r="C152" s="4" t="s">
        <v>21</v>
      </c>
      <c r="D152" s="4">
        <v>352</v>
      </c>
      <c r="E152" s="4">
        <v>138</v>
      </c>
      <c r="F152" s="4">
        <v>214</v>
      </c>
      <c r="G152" s="4">
        <v>0.39204545454545497</v>
      </c>
    </row>
    <row r="153" spans="1:7" x14ac:dyDescent="0.25">
      <c r="A153" s="4">
        <v>152</v>
      </c>
      <c r="B153" s="4" t="s">
        <v>668</v>
      </c>
      <c r="C153" s="4" t="e">
        <v>#NAME?</v>
      </c>
      <c r="D153" s="4">
        <v>141</v>
      </c>
      <c r="E153" s="4">
        <v>43</v>
      </c>
      <c r="F153" s="4">
        <v>98</v>
      </c>
      <c r="G153" s="4">
        <v>0.30496453900709197</v>
      </c>
    </row>
    <row r="154" spans="1:7" x14ac:dyDescent="0.25">
      <c r="A154" s="4">
        <v>153</v>
      </c>
      <c r="B154" s="4" t="s">
        <v>669</v>
      </c>
      <c r="C154" s="4" t="s">
        <v>7</v>
      </c>
      <c r="D154" s="4">
        <v>431</v>
      </c>
      <c r="E154" s="4">
        <v>125</v>
      </c>
      <c r="F154" s="4">
        <v>306</v>
      </c>
      <c r="G154" s="4">
        <v>0.29002320185614799</v>
      </c>
    </row>
    <row r="155" spans="1:7" x14ac:dyDescent="0.25">
      <c r="A155" s="4">
        <v>154</v>
      </c>
      <c r="B155" s="4" t="s">
        <v>670</v>
      </c>
      <c r="C155" s="4" t="s">
        <v>21</v>
      </c>
      <c r="D155" s="4">
        <v>352</v>
      </c>
      <c r="E155" s="4">
        <v>2</v>
      </c>
      <c r="F155" s="4">
        <v>350</v>
      </c>
      <c r="G155" s="4">
        <v>5.6818181818181802E-3</v>
      </c>
    </row>
    <row r="156" spans="1:7" x14ac:dyDescent="0.25">
      <c r="A156" s="4">
        <v>155</v>
      </c>
      <c r="B156" s="4" t="s">
        <v>671</v>
      </c>
      <c r="C156" s="4" t="e">
        <v>#NAME?</v>
      </c>
      <c r="D156" s="4">
        <v>207</v>
      </c>
      <c r="E156" s="4">
        <v>91</v>
      </c>
      <c r="F156" s="4">
        <v>116</v>
      </c>
      <c r="G156" s="4">
        <v>0.43961352657004799</v>
      </c>
    </row>
    <row r="157" spans="1:7" x14ac:dyDescent="0.25">
      <c r="A157" s="4">
        <v>156</v>
      </c>
      <c r="B157" s="4" t="s">
        <v>672</v>
      </c>
      <c r="C157" s="4" t="s">
        <v>40</v>
      </c>
      <c r="D157" s="4">
        <v>294</v>
      </c>
      <c r="E157" s="4">
        <v>115</v>
      </c>
      <c r="F157" s="4">
        <v>179</v>
      </c>
      <c r="G157" s="4">
        <v>0.391156462585034</v>
      </c>
    </row>
    <row r="158" spans="1:7" x14ac:dyDescent="0.25">
      <c r="A158" s="4">
        <v>157</v>
      </c>
      <c r="B158" s="4" t="s">
        <v>673</v>
      </c>
      <c r="C158" s="4" t="e">
        <v>#NAME?</v>
      </c>
      <c r="D158" s="4">
        <v>242</v>
      </c>
      <c r="E158" s="4">
        <v>103</v>
      </c>
      <c r="F158" s="4">
        <v>139</v>
      </c>
      <c r="G158" s="4">
        <v>0.42561983471074399</v>
      </c>
    </row>
    <row r="159" spans="1:7" x14ac:dyDescent="0.25">
      <c r="A159" s="4">
        <v>158</v>
      </c>
      <c r="B159" s="4" t="s">
        <v>674</v>
      </c>
      <c r="C159" s="4" t="e">
        <v>#NAME?</v>
      </c>
      <c r="D159" s="4">
        <v>235</v>
      </c>
      <c r="E159" s="4">
        <v>86</v>
      </c>
      <c r="F159" s="4">
        <v>149</v>
      </c>
      <c r="G159" s="4">
        <v>0.365957446808511</v>
      </c>
    </row>
    <row r="160" spans="1:7" x14ac:dyDescent="0.25">
      <c r="A160" s="4">
        <v>159</v>
      </c>
      <c r="B160" s="4" t="s">
        <v>675</v>
      </c>
      <c r="C160" s="4" t="s">
        <v>7</v>
      </c>
      <c r="D160" s="4">
        <v>345</v>
      </c>
      <c r="E160" s="4">
        <v>146</v>
      </c>
      <c r="F160" s="4">
        <v>199</v>
      </c>
      <c r="G160" s="4">
        <v>0.42318840579710099</v>
      </c>
    </row>
    <row r="161" spans="1:7" x14ac:dyDescent="0.25">
      <c r="A161" s="4">
        <v>160</v>
      </c>
      <c r="B161" s="4" t="s">
        <v>676</v>
      </c>
      <c r="C161" s="4" t="s">
        <v>7</v>
      </c>
      <c r="D161" s="4">
        <v>308</v>
      </c>
      <c r="E161" s="4">
        <v>78</v>
      </c>
      <c r="F161" s="4">
        <v>230</v>
      </c>
      <c r="G161" s="4">
        <v>0.253246753246753</v>
      </c>
    </row>
    <row r="162" spans="1:7" x14ac:dyDescent="0.25">
      <c r="A162" s="4">
        <v>161</v>
      </c>
      <c r="B162" s="4" t="s">
        <v>677</v>
      </c>
      <c r="C162" s="4" t="e">
        <v>#NAME?</v>
      </c>
      <c r="D162" s="4">
        <v>131</v>
      </c>
      <c r="E162" s="4">
        <v>43</v>
      </c>
      <c r="F162" s="4">
        <v>88</v>
      </c>
      <c r="G162" s="4">
        <v>0.32824427480916002</v>
      </c>
    </row>
    <row r="163" spans="1:7" x14ac:dyDescent="0.25">
      <c r="A163" s="4">
        <v>162</v>
      </c>
      <c r="B163" s="4" t="s">
        <v>678</v>
      </c>
      <c r="C163" s="4" t="e">
        <v>#NAME?</v>
      </c>
      <c r="D163" s="4">
        <v>102</v>
      </c>
      <c r="E163" s="4">
        <v>36</v>
      </c>
      <c r="F163" s="4">
        <v>66</v>
      </c>
      <c r="G163" s="4">
        <v>0.35294117647058798</v>
      </c>
    </row>
    <row r="164" spans="1:7" x14ac:dyDescent="0.25">
      <c r="A164" s="4">
        <v>163</v>
      </c>
      <c r="B164" s="4" t="s">
        <v>679</v>
      </c>
      <c r="C164" s="4" t="e">
        <v>#NAME?</v>
      </c>
      <c r="D164" s="4">
        <v>59</v>
      </c>
      <c r="E164" s="4">
        <v>7</v>
      </c>
      <c r="F164" s="4">
        <v>52</v>
      </c>
      <c r="G164" s="4">
        <v>0.11864406779661001</v>
      </c>
    </row>
    <row r="165" spans="1:7" x14ac:dyDescent="0.25">
      <c r="A165" s="4">
        <v>164</v>
      </c>
      <c r="B165" s="4" t="s">
        <v>680</v>
      </c>
      <c r="C165" s="4" t="s">
        <v>7</v>
      </c>
      <c r="D165" s="4">
        <v>569</v>
      </c>
      <c r="E165" s="4">
        <v>151</v>
      </c>
      <c r="F165" s="4">
        <v>418</v>
      </c>
      <c r="G165" s="4">
        <v>0.265377855887522</v>
      </c>
    </row>
    <row r="166" spans="1:7" x14ac:dyDescent="0.25">
      <c r="A166" s="4">
        <v>165</v>
      </c>
      <c r="B166" s="4" t="s">
        <v>681</v>
      </c>
      <c r="C166" s="4" t="s">
        <v>7</v>
      </c>
      <c r="D166" s="4">
        <v>494</v>
      </c>
      <c r="E166" s="4">
        <v>65</v>
      </c>
      <c r="F166" s="4">
        <v>429</v>
      </c>
      <c r="G166" s="4">
        <v>0.13157894736842099</v>
      </c>
    </row>
    <row r="167" spans="1:7" x14ac:dyDescent="0.25">
      <c r="A167" s="4">
        <v>166</v>
      </c>
      <c r="B167" s="4" t="s">
        <v>682</v>
      </c>
      <c r="C167" s="4" t="e">
        <v>#NAME?</v>
      </c>
      <c r="D167" s="4">
        <v>254</v>
      </c>
      <c r="E167" s="4">
        <v>79</v>
      </c>
      <c r="F167" s="4">
        <v>175</v>
      </c>
      <c r="G167" s="4">
        <v>0.31102362204724399</v>
      </c>
    </row>
    <row r="168" spans="1:7" x14ac:dyDescent="0.25">
      <c r="A168" s="4">
        <v>167</v>
      </c>
      <c r="B168" s="4" t="s">
        <v>683</v>
      </c>
      <c r="C168" s="4" t="s">
        <v>59</v>
      </c>
      <c r="D168" s="4">
        <v>568</v>
      </c>
      <c r="E168" s="4">
        <v>395</v>
      </c>
      <c r="F168" s="4">
        <v>173</v>
      </c>
      <c r="G168" s="4">
        <v>0.69542253521126796</v>
      </c>
    </row>
    <row r="169" spans="1:7" x14ac:dyDescent="0.25">
      <c r="A169" s="4">
        <v>168</v>
      </c>
      <c r="B169" s="4" t="s">
        <v>684</v>
      </c>
      <c r="C169" s="4" t="e">
        <v>#NAME?</v>
      </c>
      <c r="D169" s="4">
        <v>170</v>
      </c>
      <c r="E169" s="4">
        <v>37</v>
      </c>
      <c r="F169" s="4">
        <v>133</v>
      </c>
      <c r="G169" s="4">
        <v>0.217647058823529</v>
      </c>
    </row>
    <row r="170" spans="1:7" x14ac:dyDescent="0.25">
      <c r="A170" s="4">
        <v>169</v>
      </c>
      <c r="B170" s="4" t="s">
        <v>685</v>
      </c>
      <c r="C170" s="4" t="s">
        <v>171</v>
      </c>
      <c r="D170" s="4">
        <v>158</v>
      </c>
      <c r="E170" s="4">
        <v>23</v>
      </c>
      <c r="F170" s="4">
        <v>135</v>
      </c>
      <c r="G170" s="4">
        <v>0.145569620253165</v>
      </c>
    </row>
    <row r="171" spans="1:7" x14ac:dyDescent="0.25">
      <c r="A171" s="4">
        <v>170</v>
      </c>
      <c r="B171" s="4" t="s">
        <v>686</v>
      </c>
      <c r="C171" s="4" t="e">
        <v>#NAME?</v>
      </c>
      <c r="D171" s="4">
        <v>235</v>
      </c>
      <c r="E171" s="4">
        <v>84</v>
      </c>
      <c r="F171" s="4">
        <v>151</v>
      </c>
      <c r="G171" s="4">
        <v>0.35744680851063798</v>
      </c>
    </row>
    <row r="172" spans="1:7" x14ac:dyDescent="0.25">
      <c r="A172" s="4">
        <v>171</v>
      </c>
      <c r="B172" s="4" t="s">
        <v>333</v>
      </c>
      <c r="C172" s="4" t="e">
        <v>#NAME?</v>
      </c>
      <c r="D172" s="4">
        <v>220</v>
      </c>
      <c r="E172" s="4">
        <v>86</v>
      </c>
      <c r="F172" s="4">
        <v>134</v>
      </c>
      <c r="G172" s="4">
        <v>0.39090909090909098</v>
      </c>
    </row>
    <row r="173" spans="1:7" x14ac:dyDescent="0.25">
      <c r="A173" s="4">
        <v>172</v>
      </c>
      <c r="B173" s="4" t="s">
        <v>687</v>
      </c>
      <c r="C173" s="4" t="s">
        <v>21</v>
      </c>
      <c r="D173" s="4">
        <v>516</v>
      </c>
      <c r="E173" s="4">
        <v>193</v>
      </c>
      <c r="F173" s="4">
        <v>323</v>
      </c>
      <c r="G173" s="4">
        <v>0.37403100775193798</v>
      </c>
    </row>
    <row r="174" spans="1:7" x14ac:dyDescent="0.25">
      <c r="A174" s="4">
        <v>173</v>
      </c>
      <c r="B174" s="4" t="s">
        <v>688</v>
      </c>
      <c r="C174" s="4" t="s">
        <v>7</v>
      </c>
      <c r="D174" s="4">
        <v>350</v>
      </c>
      <c r="E174" s="4">
        <v>73</v>
      </c>
      <c r="F174" s="4">
        <v>277</v>
      </c>
      <c r="G174" s="4">
        <v>0.20857142857142899</v>
      </c>
    </row>
    <row r="175" spans="1:7" x14ac:dyDescent="0.25">
      <c r="A175" s="4">
        <v>174</v>
      </c>
      <c r="B175" s="4" t="s">
        <v>689</v>
      </c>
      <c r="C175" s="4" t="s">
        <v>88</v>
      </c>
      <c r="D175" s="4">
        <v>278</v>
      </c>
      <c r="E175" s="4">
        <v>139</v>
      </c>
      <c r="F175" s="4">
        <v>139</v>
      </c>
      <c r="G175" s="4">
        <v>0.5</v>
      </c>
    </row>
    <row r="176" spans="1:7" x14ac:dyDescent="0.25">
      <c r="A176" s="4">
        <v>175</v>
      </c>
      <c r="B176" s="4" t="s">
        <v>690</v>
      </c>
      <c r="C176" s="4" t="s">
        <v>21</v>
      </c>
      <c r="D176" s="4">
        <v>376</v>
      </c>
      <c r="E176" s="4">
        <v>163</v>
      </c>
      <c r="F176" s="4">
        <v>213</v>
      </c>
      <c r="G176" s="4">
        <v>0.43351063829787201</v>
      </c>
    </row>
    <row r="177" spans="1:7" x14ac:dyDescent="0.25">
      <c r="A177" s="4">
        <v>176</v>
      </c>
      <c r="B177" s="4" t="s">
        <v>691</v>
      </c>
      <c r="C177" s="4" t="e">
        <v>#NAME?</v>
      </c>
      <c r="D177" s="4">
        <v>147</v>
      </c>
      <c r="E177" s="4">
        <v>40</v>
      </c>
      <c r="F177" s="4">
        <v>107</v>
      </c>
      <c r="G177" s="4">
        <v>0.27210884353741499</v>
      </c>
    </row>
    <row r="178" spans="1:7" x14ac:dyDescent="0.25">
      <c r="A178" s="4">
        <v>177</v>
      </c>
      <c r="B178" s="4" t="s">
        <v>692</v>
      </c>
      <c r="C178" s="4" t="e">
        <v>#NAME?</v>
      </c>
      <c r="D178" s="4">
        <v>88</v>
      </c>
      <c r="E178" s="4">
        <v>21</v>
      </c>
      <c r="F178" s="4">
        <v>67</v>
      </c>
      <c r="G178" s="4">
        <v>0.23863636363636401</v>
      </c>
    </row>
    <row r="179" spans="1:7" x14ac:dyDescent="0.25">
      <c r="A179" s="4">
        <v>178</v>
      </c>
      <c r="B179" s="4" t="s">
        <v>693</v>
      </c>
      <c r="C179" s="4" t="s">
        <v>274</v>
      </c>
      <c r="D179" s="4">
        <v>438</v>
      </c>
      <c r="E179" s="4">
        <v>174</v>
      </c>
      <c r="F179" s="4">
        <v>264</v>
      </c>
      <c r="G179" s="4">
        <v>0.397260273972603</v>
      </c>
    </row>
    <row r="180" spans="1:7" x14ac:dyDescent="0.25">
      <c r="A180" s="4">
        <v>179</v>
      </c>
      <c r="B180" s="4" t="s">
        <v>694</v>
      </c>
      <c r="C180" s="4" t="s">
        <v>59</v>
      </c>
      <c r="D180" s="4">
        <v>517</v>
      </c>
      <c r="E180" s="4">
        <v>192</v>
      </c>
      <c r="F180" s="4">
        <v>325</v>
      </c>
      <c r="G180" s="4">
        <v>0.37137330754351999</v>
      </c>
    </row>
    <row r="181" spans="1:7" x14ac:dyDescent="0.25">
      <c r="A181" s="4">
        <v>180</v>
      </c>
      <c r="B181" s="4" t="s">
        <v>695</v>
      </c>
      <c r="C181" s="4" t="e">
        <v>#NAME?</v>
      </c>
      <c r="D181" s="4">
        <v>75</v>
      </c>
      <c r="E181" s="4">
        <v>21</v>
      </c>
      <c r="F181" s="4">
        <v>54</v>
      </c>
      <c r="G181" s="4">
        <v>0.28000000000000003</v>
      </c>
    </row>
    <row r="182" spans="1:7" x14ac:dyDescent="0.25">
      <c r="A182" s="4">
        <v>181</v>
      </c>
      <c r="B182" s="4" t="s">
        <v>696</v>
      </c>
      <c r="C182" s="4" t="e">
        <v>#NAME?</v>
      </c>
      <c r="D182" s="4">
        <v>106</v>
      </c>
      <c r="E182" s="4">
        <v>21</v>
      </c>
      <c r="F182" s="4">
        <v>85</v>
      </c>
      <c r="G182" s="4">
        <v>0.19811320754716999</v>
      </c>
    </row>
    <row r="183" spans="1:7" x14ac:dyDescent="0.25">
      <c r="A183" s="4">
        <v>182</v>
      </c>
      <c r="B183" s="4" t="s">
        <v>697</v>
      </c>
      <c r="C183" s="4" t="e">
        <v>#NAME?</v>
      </c>
      <c r="D183" s="4">
        <v>244</v>
      </c>
      <c r="E183" s="4">
        <v>54</v>
      </c>
      <c r="F183" s="4">
        <v>190</v>
      </c>
      <c r="G183" s="4">
        <v>0.22131147540983601</v>
      </c>
    </row>
    <row r="184" spans="1:7" x14ac:dyDescent="0.25">
      <c r="A184" s="4">
        <v>183</v>
      </c>
      <c r="B184" s="4" t="s">
        <v>698</v>
      </c>
      <c r="C184" s="4" t="s">
        <v>7</v>
      </c>
      <c r="D184" s="4">
        <v>296</v>
      </c>
      <c r="E184" s="4">
        <v>136</v>
      </c>
      <c r="F184" s="4">
        <v>160</v>
      </c>
      <c r="G184" s="4">
        <v>0.45945945945945899</v>
      </c>
    </row>
    <row r="185" spans="1:7" x14ac:dyDescent="0.25">
      <c r="A185" s="4">
        <v>184</v>
      </c>
      <c r="B185" s="4" t="s">
        <v>699</v>
      </c>
      <c r="C185" s="4" t="s">
        <v>21</v>
      </c>
      <c r="D185" s="4">
        <v>271</v>
      </c>
      <c r="E185" s="4">
        <v>108</v>
      </c>
      <c r="F185" s="4">
        <v>163</v>
      </c>
      <c r="G185" s="4">
        <v>0.398523985239852</v>
      </c>
    </row>
    <row r="186" spans="1:7" x14ac:dyDescent="0.25">
      <c r="A186" s="4">
        <v>185</v>
      </c>
      <c r="B186" s="4" t="s">
        <v>202</v>
      </c>
      <c r="C186" s="4" t="e">
        <v>#NAME?</v>
      </c>
      <c r="D186" s="4">
        <v>69</v>
      </c>
      <c r="E186" s="4">
        <v>17</v>
      </c>
      <c r="F186" s="4">
        <v>52</v>
      </c>
      <c r="G186" s="4">
        <v>0.24637681159420299</v>
      </c>
    </row>
    <row r="187" spans="1:7" x14ac:dyDescent="0.25">
      <c r="A187" s="4">
        <v>186</v>
      </c>
      <c r="B187" s="4" t="s">
        <v>700</v>
      </c>
      <c r="C187" s="4" t="e">
        <v>#NAME?</v>
      </c>
      <c r="D187" s="4">
        <v>126</v>
      </c>
      <c r="E187" s="4">
        <v>34</v>
      </c>
      <c r="F187" s="4">
        <v>92</v>
      </c>
      <c r="G187" s="4">
        <v>0.26984126984126999</v>
      </c>
    </row>
    <row r="188" spans="1:7" x14ac:dyDescent="0.25">
      <c r="A188" s="4">
        <v>187</v>
      </c>
      <c r="B188" s="4" t="s">
        <v>701</v>
      </c>
      <c r="C188" s="4" t="s">
        <v>21</v>
      </c>
      <c r="D188" s="4">
        <v>665</v>
      </c>
      <c r="E188" s="4">
        <v>210</v>
      </c>
      <c r="F188" s="4">
        <v>455</v>
      </c>
      <c r="G188" s="4">
        <v>0.31578947368421101</v>
      </c>
    </row>
    <row r="189" spans="1:7" x14ac:dyDescent="0.25">
      <c r="A189" s="4">
        <v>188</v>
      </c>
      <c r="B189" s="4" t="s">
        <v>702</v>
      </c>
      <c r="C189" s="4" t="e">
        <v>#NAME?</v>
      </c>
      <c r="D189" s="4">
        <v>140</v>
      </c>
      <c r="E189" s="4">
        <v>45</v>
      </c>
      <c r="F189" s="4">
        <v>95</v>
      </c>
      <c r="G189" s="4">
        <v>0.32142857142857101</v>
      </c>
    </row>
    <row r="190" spans="1:7" x14ac:dyDescent="0.25">
      <c r="A190" s="4">
        <v>189</v>
      </c>
      <c r="B190" s="4" t="s">
        <v>703</v>
      </c>
      <c r="C190" s="4" t="e">
        <v>#NAME?</v>
      </c>
      <c r="D190" s="4">
        <v>163</v>
      </c>
      <c r="E190" s="4">
        <v>33</v>
      </c>
      <c r="F190" s="4">
        <v>130</v>
      </c>
      <c r="G190" s="4">
        <v>0.20245398773006101</v>
      </c>
    </row>
    <row r="191" spans="1:7" x14ac:dyDescent="0.25">
      <c r="A191" s="4">
        <v>190</v>
      </c>
      <c r="B191" s="4" t="s">
        <v>704</v>
      </c>
      <c r="C191" s="4" t="s">
        <v>705</v>
      </c>
      <c r="D191" s="4">
        <v>230</v>
      </c>
      <c r="E191" s="4">
        <v>118</v>
      </c>
      <c r="F191" s="4">
        <v>112</v>
      </c>
      <c r="G191" s="4">
        <v>0.51304347826087005</v>
      </c>
    </row>
    <row r="192" spans="1:7" x14ac:dyDescent="0.25">
      <c r="A192" s="4">
        <v>191</v>
      </c>
      <c r="B192" s="4" t="s">
        <v>706</v>
      </c>
      <c r="C192" s="4" t="e">
        <v>#NAME?</v>
      </c>
      <c r="D192" s="4">
        <v>182</v>
      </c>
      <c r="E192" s="4">
        <v>40</v>
      </c>
      <c r="F192" s="4">
        <v>142</v>
      </c>
      <c r="G192" s="4">
        <v>0.21978021978022</v>
      </c>
    </row>
    <row r="193" spans="1:7" x14ac:dyDescent="0.25">
      <c r="A193" s="4">
        <v>192</v>
      </c>
      <c r="B193" s="4" t="s">
        <v>707</v>
      </c>
      <c r="C193" s="4" t="s">
        <v>274</v>
      </c>
      <c r="D193" s="4">
        <v>393</v>
      </c>
      <c r="E193" s="4">
        <v>113</v>
      </c>
      <c r="F193" s="4">
        <v>280</v>
      </c>
      <c r="G193" s="4">
        <v>0.28753180661577599</v>
      </c>
    </row>
    <row r="194" spans="1:7" x14ac:dyDescent="0.25">
      <c r="A194" s="4">
        <v>193</v>
      </c>
      <c r="B194" s="4" t="s">
        <v>708</v>
      </c>
      <c r="C194" s="4" t="e">
        <v>#NAME?</v>
      </c>
      <c r="D194" s="4">
        <v>177</v>
      </c>
      <c r="E194" s="4">
        <v>68</v>
      </c>
      <c r="F194" s="4">
        <v>109</v>
      </c>
      <c r="G194" s="4">
        <v>0.38418079096045199</v>
      </c>
    </row>
    <row r="195" spans="1:7" x14ac:dyDescent="0.25">
      <c r="A195" s="4">
        <v>194</v>
      </c>
      <c r="B195" s="4" t="s">
        <v>709</v>
      </c>
      <c r="C195" s="4" t="s">
        <v>88</v>
      </c>
      <c r="D195" s="4">
        <v>510</v>
      </c>
      <c r="E195" s="4">
        <v>311</v>
      </c>
      <c r="F195" s="4">
        <v>199</v>
      </c>
      <c r="G195" s="4">
        <v>0.60980392156862795</v>
      </c>
    </row>
    <row r="196" spans="1:7" x14ac:dyDescent="0.25">
      <c r="A196" s="4">
        <v>195</v>
      </c>
      <c r="B196" s="4" t="s">
        <v>710</v>
      </c>
      <c r="C196" s="4" t="s">
        <v>7</v>
      </c>
      <c r="D196" s="4">
        <v>878</v>
      </c>
      <c r="E196" s="4">
        <v>303</v>
      </c>
      <c r="F196" s="4">
        <v>575</v>
      </c>
      <c r="G196" s="4">
        <v>0.34510250569476097</v>
      </c>
    </row>
    <row r="197" spans="1:7" x14ac:dyDescent="0.25">
      <c r="A197" s="4">
        <v>196</v>
      </c>
      <c r="B197" s="4" t="s">
        <v>711</v>
      </c>
      <c r="C197" s="4" t="s">
        <v>7</v>
      </c>
      <c r="D197" s="4">
        <v>281</v>
      </c>
      <c r="E197" s="4">
        <v>99</v>
      </c>
      <c r="F197" s="4">
        <v>182</v>
      </c>
      <c r="G197" s="4">
        <v>0.35231316725978601</v>
      </c>
    </row>
    <row r="198" spans="1:7" x14ac:dyDescent="0.25">
      <c r="A198" s="4">
        <v>197</v>
      </c>
      <c r="B198" s="4" t="s">
        <v>712</v>
      </c>
      <c r="C198" s="4" t="e">
        <v>#NAME?</v>
      </c>
      <c r="D198" s="4">
        <v>145</v>
      </c>
      <c r="E198" s="4">
        <v>93</v>
      </c>
      <c r="F198" s="4">
        <v>52</v>
      </c>
      <c r="G198" s="4">
        <v>0.64137931034482798</v>
      </c>
    </row>
    <row r="199" spans="1:7" x14ac:dyDescent="0.25">
      <c r="A199" s="4">
        <v>198</v>
      </c>
      <c r="B199" s="4" t="s">
        <v>66</v>
      </c>
      <c r="C199" s="4" t="s">
        <v>67</v>
      </c>
      <c r="D199" s="4">
        <v>439</v>
      </c>
      <c r="E199" s="4">
        <v>24</v>
      </c>
      <c r="F199" s="4">
        <v>415</v>
      </c>
      <c r="G199" s="4">
        <v>5.46697038724374E-2</v>
      </c>
    </row>
    <row r="200" spans="1:7" x14ac:dyDescent="0.25">
      <c r="A200" s="4">
        <v>199</v>
      </c>
      <c r="B200" s="4" t="s">
        <v>713</v>
      </c>
      <c r="C200" s="4" t="e">
        <v>#NAME?</v>
      </c>
      <c r="D200" s="4">
        <v>177</v>
      </c>
      <c r="E200" s="4">
        <v>56</v>
      </c>
      <c r="F200" s="4">
        <v>121</v>
      </c>
      <c r="G200" s="4">
        <v>0.31638418079095998</v>
      </c>
    </row>
    <row r="201" spans="1:7" x14ac:dyDescent="0.25">
      <c r="A201" s="4">
        <v>200</v>
      </c>
      <c r="B201" s="4" t="s">
        <v>714</v>
      </c>
      <c r="C201" s="4" t="s">
        <v>7</v>
      </c>
      <c r="D201" s="4">
        <v>315</v>
      </c>
      <c r="E201" s="4">
        <v>45</v>
      </c>
      <c r="F201" s="4">
        <v>270</v>
      </c>
      <c r="G201" s="4">
        <v>0.14285714285714299</v>
      </c>
    </row>
    <row r="202" spans="1:7" x14ac:dyDescent="0.25">
      <c r="A202" s="4">
        <v>201</v>
      </c>
      <c r="B202" s="4" t="s">
        <v>715</v>
      </c>
      <c r="C202" s="4" t="s">
        <v>7</v>
      </c>
      <c r="D202" s="4">
        <v>276</v>
      </c>
      <c r="E202" s="4">
        <v>106</v>
      </c>
      <c r="F202" s="4">
        <v>170</v>
      </c>
      <c r="G202" s="4">
        <v>0.38405797101449302</v>
      </c>
    </row>
    <row r="203" spans="1:7" x14ac:dyDescent="0.25">
      <c r="A203" s="4">
        <v>202</v>
      </c>
      <c r="B203" s="4" t="s">
        <v>716</v>
      </c>
      <c r="C203" s="4" t="e">
        <v>#NAME?</v>
      </c>
      <c r="D203" s="4">
        <v>219</v>
      </c>
      <c r="E203" s="4">
        <v>82</v>
      </c>
      <c r="F203" s="4">
        <v>137</v>
      </c>
      <c r="G203" s="4">
        <v>0.37442922374429199</v>
      </c>
    </row>
    <row r="204" spans="1:7" x14ac:dyDescent="0.25">
      <c r="A204" s="4">
        <v>203</v>
      </c>
      <c r="B204" s="4" t="s">
        <v>717</v>
      </c>
      <c r="C204" s="4" t="e">
        <v>#NAME?</v>
      </c>
      <c r="D204" s="4">
        <v>165</v>
      </c>
      <c r="E204" s="4">
        <v>46</v>
      </c>
      <c r="F204" s="4">
        <v>119</v>
      </c>
      <c r="G204" s="4">
        <v>0.27878787878787897</v>
      </c>
    </row>
    <row r="205" spans="1:7" x14ac:dyDescent="0.25">
      <c r="A205" s="4">
        <v>204</v>
      </c>
      <c r="B205" s="4" t="s">
        <v>718</v>
      </c>
      <c r="C205" s="4" t="s">
        <v>7</v>
      </c>
      <c r="D205" s="4">
        <v>261</v>
      </c>
      <c r="E205" s="4">
        <v>118</v>
      </c>
      <c r="F205" s="4">
        <v>143</v>
      </c>
      <c r="G205" s="4">
        <v>0.45210727969348702</v>
      </c>
    </row>
    <row r="206" spans="1:7" x14ac:dyDescent="0.25">
      <c r="A206" s="4">
        <v>205</v>
      </c>
      <c r="B206" s="4" t="s">
        <v>719</v>
      </c>
      <c r="C206" s="4" t="s">
        <v>7</v>
      </c>
      <c r="D206" s="4">
        <v>420</v>
      </c>
      <c r="E206" s="4">
        <v>204</v>
      </c>
      <c r="F206" s="4">
        <v>216</v>
      </c>
      <c r="G206" s="4">
        <v>0.48571428571428599</v>
      </c>
    </row>
    <row r="207" spans="1:7" x14ac:dyDescent="0.25">
      <c r="A207" s="4">
        <v>206</v>
      </c>
      <c r="B207" s="4" t="s">
        <v>720</v>
      </c>
      <c r="C207" s="4" t="e">
        <v>#NAME?</v>
      </c>
      <c r="D207" s="4">
        <v>177</v>
      </c>
      <c r="E207" s="4">
        <v>58</v>
      </c>
      <c r="F207" s="4">
        <v>119</v>
      </c>
      <c r="G207" s="4">
        <v>0.32768361581920902</v>
      </c>
    </row>
    <row r="208" spans="1:7" x14ac:dyDescent="0.25">
      <c r="A208" s="4">
        <v>207</v>
      </c>
      <c r="B208" s="4" t="s">
        <v>721</v>
      </c>
      <c r="C208" s="4" t="s">
        <v>7</v>
      </c>
      <c r="D208" s="4">
        <v>376</v>
      </c>
      <c r="E208" s="4">
        <v>221</v>
      </c>
      <c r="F208" s="4">
        <v>155</v>
      </c>
      <c r="G208" s="4">
        <v>0.58776595744680804</v>
      </c>
    </row>
    <row r="209" spans="1:7" x14ac:dyDescent="0.25">
      <c r="A209" s="4">
        <v>208</v>
      </c>
      <c r="B209" s="4" t="s">
        <v>722</v>
      </c>
      <c r="C209" s="4" t="e">
        <v>#NAME?</v>
      </c>
      <c r="D209" s="4">
        <v>95</v>
      </c>
      <c r="E209" s="4">
        <v>33</v>
      </c>
      <c r="F209" s="4">
        <v>62</v>
      </c>
      <c r="G209" s="4">
        <v>0.34736842105263199</v>
      </c>
    </row>
    <row r="210" spans="1:7" x14ac:dyDescent="0.25">
      <c r="A210" s="4">
        <v>209</v>
      </c>
      <c r="B210" s="4" t="s">
        <v>723</v>
      </c>
      <c r="C210" s="4" t="e">
        <v>#NAME?</v>
      </c>
      <c r="D210" s="4">
        <v>198</v>
      </c>
      <c r="E210" s="4">
        <v>63</v>
      </c>
      <c r="F210" s="4">
        <v>135</v>
      </c>
      <c r="G210" s="4">
        <v>0.31818181818181801</v>
      </c>
    </row>
    <row r="211" spans="1:7" x14ac:dyDescent="0.25">
      <c r="A211" s="4">
        <v>210</v>
      </c>
      <c r="B211" s="4" t="s">
        <v>724</v>
      </c>
      <c r="C211" s="4" t="e">
        <v>#NAME?</v>
      </c>
      <c r="D211" s="4">
        <v>206</v>
      </c>
      <c r="E211" s="4">
        <v>62</v>
      </c>
      <c r="F211" s="4">
        <v>144</v>
      </c>
      <c r="G211" s="4">
        <v>0.30097087378640802</v>
      </c>
    </row>
    <row r="212" spans="1:7" x14ac:dyDescent="0.25">
      <c r="A212" s="4">
        <v>211</v>
      </c>
      <c r="B212" s="4" t="s">
        <v>725</v>
      </c>
      <c r="C212" s="4" t="s">
        <v>59</v>
      </c>
      <c r="D212" s="4">
        <v>568</v>
      </c>
      <c r="E212" s="4">
        <v>387</v>
      </c>
      <c r="F212" s="4">
        <v>181</v>
      </c>
      <c r="G212" s="4">
        <v>0.68133802816901401</v>
      </c>
    </row>
    <row r="213" spans="1:7" x14ac:dyDescent="0.25">
      <c r="A213" s="4">
        <v>212</v>
      </c>
      <c r="B213" s="4" t="s">
        <v>726</v>
      </c>
      <c r="C213" s="4" t="s">
        <v>274</v>
      </c>
      <c r="D213" s="4">
        <v>438</v>
      </c>
      <c r="E213" s="4">
        <v>174</v>
      </c>
      <c r="F213" s="4">
        <v>264</v>
      </c>
      <c r="G213" s="4">
        <v>0.397260273972603</v>
      </c>
    </row>
    <row r="214" spans="1:7" x14ac:dyDescent="0.25">
      <c r="A214" s="4">
        <v>213</v>
      </c>
      <c r="B214" s="4" t="s">
        <v>727</v>
      </c>
      <c r="C214" s="4" t="e">
        <v>#NAME?</v>
      </c>
      <c r="D214" s="4">
        <v>122</v>
      </c>
      <c r="E214" s="4">
        <v>26</v>
      </c>
      <c r="F214" s="4">
        <v>96</v>
      </c>
      <c r="G214" s="4">
        <v>0.213114754098361</v>
      </c>
    </row>
    <row r="215" spans="1:7" x14ac:dyDescent="0.25">
      <c r="A215" s="4">
        <v>214</v>
      </c>
      <c r="B215" s="4" t="s">
        <v>728</v>
      </c>
      <c r="C215" s="4" t="s">
        <v>274</v>
      </c>
      <c r="D215" s="4">
        <v>350</v>
      </c>
      <c r="E215" s="4">
        <v>146</v>
      </c>
      <c r="F215" s="4">
        <v>204</v>
      </c>
      <c r="G215" s="4">
        <v>0.41714285714285698</v>
      </c>
    </row>
    <row r="216" spans="1:7" x14ac:dyDescent="0.25">
      <c r="A216" s="4">
        <v>215</v>
      </c>
      <c r="B216" s="4" t="s">
        <v>729</v>
      </c>
      <c r="C216" s="4" t="e">
        <v>#NAME?</v>
      </c>
      <c r="D216" s="4">
        <v>198</v>
      </c>
      <c r="E216" s="4">
        <v>97</v>
      </c>
      <c r="F216" s="4">
        <v>101</v>
      </c>
      <c r="G216" s="4">
        <v>0.48989898989899</v>
      </c>
    </row>
    <row r="217" spans="1:7" x14ac:dyDescent="0.25">
      <c r="A217" s="4">
        <v>216</v>
      </c>
      <c r="B217" s="4" t="s">
        <v>730</v>
      </c>
      <c r="C217" s="4" t="s">
        <v>7</v>
      </c>
      <c r="D217" s="4">
        <v>400</v>
      </c>
      <c r="E217" s="4">
        <v>165</v>
      </c>
      <c r="F217" s="4">
        <v>235</v>
      </c>
      <c r="G217" s="4">
        <v>0.41249999999999998</v>
      </c>
    </row>
    <row r="218" spans="1:7" x14ac:dyDescent="0.25">
      <c r="A218" s="4">
        <v>217</v>
      </c>
      <c r="B218" s="4" t="s">
        <v>731</v>
      </c>
      <c r="C218" s="4" t="s">
        <v>21</v>
      </c>
      <c r="D218" s="4">
        <v>404</v>
      </c>
      <c r="E218" s="4">
        <v>90</v>
      </c>
      <c r="F218" s="4">
        <v>314</v>
      </c>
      <c r="G218" s="4">
        <v>0.222772277227723</v>
      </c>
    </row>
    <row r="219" spans="1:7" x14ac:dyDescent="0.25">
      <c r="A219" s="4">
        <v>218</v>
      </c>
      <c r="B219" s="4" t="s">
        <v>732</v>
      </c>
      <c r="C219" s="4" t="e">
        <v>#NAME?</v>
      </c>
      <c r="D219" s="4">
        <v>211</v>
      </c>
      <c r="E219" s="4">
        <v>89</v>
      </c>
      <c r="F219" s="4">
        <v>122</v>
      </c>
      <c r="G219" s="4">
        <v>0.42180094786729899</v>
      </c>
    </row>
    <row r="220" spans="1:7" x14ac:dyDescent="0.25">
      <c r="A220" s="4">
        <v>219</v>
      </c>
      <c r="B220" s="4" t="s">
        <v>733</v>
      </c>
      <c r="C220" s="4" t="s">
        <v>7</v>
      </c>
      <c r="D220" s="4">
        <v>275</v>
      </c>
      <c r="E220" s="4">
        <v>88</v>
      </c>
      <c r="F220" s="4">
        <v>187</v>
      </c>
      <c r="G220" s="4">
        <v>0.32</v>
      </c>
    </row>
    <row r="221" spans="1:7" x14ac:dyDescent="0.25">
      <c r="A221" s="4">
        <v>220</v>
      </c>
      <c r="B221" s="4" t="s">
        <v>734</v>
      </c>
      <c r="C221" s="4" t="e">
        <v>#NAME?</v>
      </c>
      <c r="D221" s="4">
        <v>177</v>
      </c>
      <c r="E221" s="4">
        <v>55</v>
      </c>
      <c r="F221" s="4">
        <v>122</v>
      </c>
      <c r="G221" s="4">
        <v>0.31073446327683601</v>
      </c>
    </row>
    <row r="222" spans="1:7" x14ac:dyDescent="0.25">
      <c r="A222" s="4">
        <v>221</v>
      </c>
      <c r="B222" s="4" t="s">
        <v>735</v>
      </c>
      <c r="C222" s="4" t="s">
        <v>736</v>
      </c>
      <c r="D222" s="4">
        <v>257</v>
      </c>
      <c r="E222" s="4">
        <v>111</v>
      </c>
      <c r="F222" s="4">
        <v>146</v>
      </c>
      <c r="G222" s="4">
        <v>0.43190661478599202</v>
      </c>
    </row>
    <row r="223" spans="1:7" x14ac:dyDescent="0.25">
      <c r="A223" s="4">
        <v>222</v>
      </c>
      <c r="B223" s="4" t="s">
        <v>737</v>
      </c>
      <c r="C223" s="4" t="e">
        <v>#NAME?</v>
      </c>
      <c r="D223" s="4">
        <v>235</v>
      </c>
      <c r="E223" s="4">
        <v>54</v>
      </c>
      <c r="F223" s="4">
        <v>181</v>
      </c>
      <c r="G223" s="4">
        <v>0.229787234042553</v>
      </c>
    </row>
    <row r="224" spans="1:7" x14ac:dyDescent="0.25">
      <c r="A224" s="4">
        <v>223</v>
      </c>
      <c r="B224" s="4" t="s">
        <v>738</v>
      </c>
      <c r="C224" s="4" t="e">
        <v>#NAME?</v>
      </c>
      <c r="D224" s="4">
        <v>132</v>
      </c>
      <c r="E224" s="4">
        <v>32</v>
      </c>
      <c r="F224" s="4">
        <v>100</v>
      </c>
      <c r="G224" s="4">
        <v>0.24242424242424199</v>
      </c>
    </row>
    <row r="225" spans="1:7" x14ac:dyDescent="0.25">
      <c r="A225" s="4">
        <v>224</v>
      </c>
      <c r="B225" s="4" t="s">
        <v>739</v>
      </c>
      <c r="C225" s="4" t="s">
        <v>21</v>
      </c>
      <c r="D225" s="4">
        <v>516</v>
      </c>
      <c r="E225" s="4">
        <v>199</v>
      </c>
      <c r="F225" s="4">
        <v>317</v>
      </c>
      <c r="G225" s="4">
        <v>0.38565891472868202</v>
      </c>
    </row>
    <row r="226" spans="1:7" x14ac:dyDescent="0.25">
      <c r="A226" s="4">
        <v>225</v>
      </c>
      <c r="B226" s="4" t="s">
        <v>740</v>
      </c>
      <c r="C226" s="4" t="s">
        <v>7</v>
      </c>
      <c r="D226" s="4">
        <v>691</v>
      </c>
      <c r="E226" s="4">
        <v>145</v>
      </c>
      <c r="F226" s="4">
        <v>546</v>
      </c>
      <c r="G226" s="4">
        <v>0.209840810419682</v>
      </c>
    </row>
    <row r="227" spans="1:7" x14ac:dyDescent="0.25">
      <c r="A227" s="4">
        <v>226</v>
      </c>
      <c r="B227" s="4" t="s">
        <v>741</v>
      </c>
      <c r="C227" s="4" t="s">
        <v>165</v>
      </c>
      <c r="D227" s="4">
        <v>432</v>
      </c>
      <c r="E227" s="4">
        <v>178</v>
      </c>
      <c r="F227" s="4">
        <v>254</v>
      </c>
      <c r="G227" s="4">
        <v>0.41203703703703698</v>
      </c>
    </row>
    <row r="228" spans="1:7" x14ac:dyDescent="0.25">
      <c r="A228" s="4">
        <v>227</v>
      </c>
      <c r="B228" s="4" t="s">
        <v>742</v>
      </c>
      <c r="C228" s="4" t="s">
        <v>743</v>
      </c>
      <c r="D228" s="4">
        <v>413</v>
      </c>
      <c r="E228" s="4">
        <v>128</v>
      </c>
      <c r="F228" s="4">
        <v>285</v>
      </c>
      <c r="G228" s="4">
        <v>0.30992736077481797</v>
      </c>
    </row>
    <row r="229" spans="1:7" x14ac:dyDescent="0.25">
      <c r="A229" s="4">
        <v>228</v>
      </c>
      <c r="B229" s="4" t="s">
        <v>744</v>
      </c>
      <c r="C229" s="4" t="e">
        <v>#NAME?</v>
      </c>
      <c r="D229" s="4">
        <v>112</v>
      </c>
      <c r="E229" s="4">
        <v>40</v>
      </c>
      <c r="F229" s="4">
        <v>72</v>
      </c>
      <c r="G229" s="4">
        <v>0.35714285714285698</v>
      </c>
    </row>
    <row r="230" spans="1:7" x14ac:dyDescent="0.25">
      <c r="A230" s="4">
        <v>229</v>
      </c>
      <c r="B230" s="4" t="s">
        <v>745</v>
      </c>
      <c r="C230" s="4" t="e">
        <v>#NAME?</v>
      </c>
      <c r="D230" s="4">
        <v>170</v>
      </c>
      <c r="E230" s="4">
        <v>37</v>
      </c>
      <c r="F230" s="4">
        <v>133</v>
      </c>
      <c r="G230" s="4">
        <v>0.217647058823529</v>
      </c>
    </row>
    <row r="231" spans="1:7" x14ac:dyDescent="0.25">
      <c r="A231" s="4">
        <v>230</v>
      </c>
      <c r="B231" s="4" t="s">
        <v>746</v>
      </c>
      <c r="C231" s="4" t="e">
        <v>#NAME?</v>
      </c>
      <c r="D231" s="4">
        <v>126</v>
      </c>
      <c r="E231" s="4">
        <v>34</v>
      </c>
      <c r="F231" s="4">
        <v>92</v>
      </c>
      <c r="G231" s="4">
        <v>0.26984126984126999</v>
      </c>
    </row>
    <row r="232" spans="1:7" x14ac:dyDescent="0.25">
      <c r="A232" s="4">
        <v>231</v>
      </c>
      <c r="B232" s="4" t="s">
        <v>747</v>
      </c>
      <c r="C232" s="4" t="e">
        <v>#NAME?</v>
      </c>
      <c r="D232" s="4">
        <v>103</v>
      </c>
      <c r="E232" s="4">
        <v>23</v>
      </c>
      <c r="F232" s="4">
        <v>80</v>
      </c>
      <c r="G232" s="4">
        <v>0.223300970873786</v>
      </c>
    </row>
    <row r="233" spans="1:7" x14ac:dyDescent="0.25">
      <c r="A233" s="4">
        <v>232</v>
      </c>
      <c r="B233" s="4" t="s">
        <v>748</v>
      </c>
      <c r="C233" s="4" t="e">
        <v>#NAME?</v>
      </c>
      <c r="D233" s="4">
        <v>147</v>
      </c>
      <c r="E233" s="4">
        <v>52</v>
      </c>
      <c r="F233" s="4">
        <v>95</v>
      </c>
      <c r="G233" s="4">
        <v>0.35374149659863902</v>
      </c>
    </row>
    <row r="234" spans="1:7" x14ac:dyDescent="0.25">
      <c r="A234" s="4">
        <v>233</v>
      </c>
      <c r="B234" s="4" t="s">
        <v>749</v>
      </c>
      <c r="C234" s="4" t="e">
        <v>#NAME?</v>
      </c>
      <c r="D234" s="4">
        <v>142</v>
      </c>
      <c r="E234" s="4">
        <v>46</v>
      </c>
      <c r="F234" s="4">
        <v>96</v>
      </c>
      <c r="G234" s="4">
        <v>0.323943661971831</v>
      </c>
    </row>
    <row r="235" spans="1:7" x14ac:dyDescent="0.25">
      <c r="A235" s="4">
        <v>234</v>
      </c>
      <c r="B235" s="4" t="s">
        <v>750</v>
      </c>
      <c r="C235" s="4" t="e">
        <v>#NAME?</v>
      </c>
      <c r="D235" s="4">
        <v>171</v>
      </c>
      <c r="E235" s="4">
        <v>66</v>
      </c>
      <c r="F235" s="4">
        <v>105</v>
      </c>
      <c r="G235" s="4">
        <v>0.38596491228070201</v>
      </c>
    </row>
    <row r="236" spans="1:7" x14ac:dyDescent="0.25">
      <c r="A236" s="4">
        <v>235</v>
      </c>
      <c r="B236" s="4" t="s">
        <v>751</v>
      </c>
      <c r="C236" s="4" t="s">
        <v>7</v>
      </c>
      <c r="D236" s="4">
        <v>481</v>
      </c>
      <c r="E236" s="4">
        <v>228</v>
      </c>
      <c r="F236" s="4">
        <v>253</v>
      </c>
      <c r="G236" s="4">
        <v>0.47401247401247398</v>
      </c>
    </row>
    <row r="237" spans="1:7" x14ac:dyDescent="0.25">
      <c r="A237" s="4">
        <v>236</v>
      </c>
      <c r="B237" s="4" t="s">
        <v>752</v>
      </c>
      <c r="C237" s="4" t="e">
        <v>#NAME?</v>
      </c>
      <c r="D237" s="4">
        <v>106</v>
      </c>
      <c r="E237" s="4">
        <v>26</v>
      </c>
      <c r="F237" s="4">
        <v>80</v>
      </c>
      <c r="G237" s="4">
        <v>0.245283018867925</v>
      </c>
    </row>
    <row r="238" spans="1:7" x14ac:dyDescent="0.25">
      <c r="A238" s="4">
        <v>237</v>
      </c>
      <c r="B238" s="4" t="s">
        <v>753</v>
      </c>
      <c r="C238" s="4" t="e">
        <v>#NAME?</v>
      </c>
      <c r="D238" s="4">
        <v>149</v>
      </c>
      <c r="E238" s="4">
        <v>23</v>
      </c>
      <c r="F238" s="4">
        <v>126</v>
      </c>
      <c r="G238" s="4">
        <v>0.15436241610738299</v>
      </c>
    </row>
    <row r="239" spans="1:7" x14ac:dyDescent="0.25">
      <c r="A239" s="4">
        <v>238</v>
      </c>
      <c r="B239" s="4" t="s">
        <v>754</v>
      </c>
      <c r="C239" s="4" t="s">
        <v>7</v>
      </c>
      <c r="D239" s="4">
        <v>266</v>
      </c>
      <c r="E239" s="4">
        <v>69</v>
      </c>
      <c r="F239" s="4">
        <v>197</v>
      </c>
      <c r="G239" s="4">
        <v>0.25939849624060202</v>
      </c>
    </row>
    <row r="240" spans="1:7" x14ac:dyDescent="0.25">
      <c r="A240" s="4">
        <v>239</v>
      </c>
      <c r="B240" s="4" t="s">
        <v>755</v>
      </c>
      <c r="C240" s="4" t="e">
        <v>#NAME?</v>
      </c>
      <c r="D240" s="4">
        <v>134</v>
      </c>
      <c r="E240" s="4">
        <v>38</v>
      </c>
      <c r="F240" s="4">
        <v>96</v>
      </c>
      <c r="G240" s="4">
        <v>0.28358208955223901</v>
      </c>
    </row>
    <row r="241" spans="1:7" x14ac:dyDescent="0.25">
      <c r="A241" s="4">
        <v>240</v>
      </c>
      <c r="B241" s="4" t="s">
        <v>756</v>
      </c>
      <c r="C241" s="4" t="s">
        <v>7</v>
      </c>
      <c r="D241" s="4">
        <v>301</v>
      </c>
      <c r="E241" s="4">
        <v>107</v>
      </c>
      <c r="F241" s="4">
        <v>194</v>
      </c>
      <c r="G241" s="4">
        <v>0.35548172757475099</v>
      </c>
    </row>
    <row r="242" spans="1:7" x14ac:dyDescent="0.25">
      <c r="A242" s="4">
        <v>241</v>
      </c>
      <c r="B242" s="4" t="s">
        <v>757</v>
      </c>
      <c r="C242" s="4" t="s">
        <v>7</v>
      </c>
      <c r="D242" s="4">
        <v>431</v>
      </c>
      <c r="E242" s="4">
        <v>116</v>
      </c>
      <c r="F242" s="4">
        <v>315</v>
      </c>
      <c r="G242" s="4">
        <v>0.26914153132250601</v>
      </c>
    </row>
    <row r="243" spans="1:7" x14ac:dyDescent="0.25">
      <c r="A243" s="4">
        <v>242</v>
      </c>
      <c r="B243" s="4" t="s">
        <v>758</v>
      </c>
      <c r="C243" s="4" t="e">
        <v>#NAME?</v>
      </c>
      <c r="D243" s="4">
        <v>239</v>
      </c>
      <c r="E243" s="4">
        <v>104</v>
      </c>
      <c r="F243" s="4">
        <v>135</v>
      </c>
      <c r="G243" s="4">
        <v>0.43514644351464399</v>
      </c>
    </row>
    <row r="244" spans="1:7" x14ac:dyDescent="0.25">
      <c r="A244" s="4">
        <v>243</v>
      </c>
      <c r="B244" s="4" t="s">
        <v>759</v>
      </c>
      <c r="C244" s="4" t="e">
        <v>#NAME?</v>
      </c>
      <c r="D244" s="4">
        <v>124</v>
      </c>
      <c r="E244" s="4">
        <v>24</v>
      </c>
      <c r="F244" s="4">
        <v>100</v>
      </c>
      <c r="G244" s="4">
        <v>0.19354838709677399</v>
      </c>
    </row>
    <row r="245" spans="1:7" x14ac:dyDescent="0.25">
      <c r="A245" s="4">
        <v>244</v>
      </c>
      <c r="B245" s="4" t="s">
        <v>760</v>
      </c>
      <c r="C245" s="4" t="e">
        <v>#NAME?</v>
      </c>
      <c r="D245" s="4">
        <v>156</v>
      </c>
      <c r="E245" s="4">
        <v>57</v>
      </c>
      <c r="F245" s="4">
        <v>99</v>
      </c>
      <c r="G245" s="4">
        <v>0.36538461538461497</v>
      </c>
    </row>
    <row r="246" spans="1:7" x14ac:dyDescent="0.25">
      <c r="A246" s="4">
        <v>245</v>
      </c>
      <c r="B246" s="4" t="s">
        <v>761</v>
      </c>
      <c r="C246" s="4" t="s">
        <v>7</v>
      </c>
      <c r="D246" s="4">
        <v>552</v>
      </c>
      <c r="E246" s="4">
        <v>136</v>
      </c>
      <c r="F246" s="4">
        <v>416</v>
      </c>
      <c r="G246" s="4">
        <v>0.24637681159420299</v>
      </c>
    </row>
    <row r="247" spans="1:7" x14ac:dyDescent="0.25">
      <c r="A247" s="4">
        <v>246</v>
      </c>
      <c r="B247" s="4" t="s">
        <v>762</v>
      </c>
      <c r="C247" s="4" t="e">
        <v>#NAME?</v>
      </c>
      <c r="D247" s="4">
        <v>170</v>
      </c>
      <c r="E247" s="4">
        <v>34</v>
      </c>
      <c r="F247" s="4">
        <v>136</v>
      </c>
      <c r="G247" s="4">
        <v>0.2</v>
      </c>
    </row>
    <row r="248" spans="1:7" x14ac:dyDescent="0.25">
      <c r="A248" s="4">
        <v>247</v>
      </c>
      <c r="B248" s="4" t="s">
        <v>763</v>
      </c>
      <c r="C248" s="4" t="s">
        <v>7</v>
      </c>
      <c r="D248" s="4">
        <v>308</v>
      </c>
      <c r="E248" s="4">
        <v>134</v>
      </c>
      <c r="F248" s="4">
        <v>174</v>
      </c>
      <c r="G248" s="4">
        <v>0.43506493506493499</v>
      </c>
    </row>
    <row r="249" spans="1:7" x14ac:dyDescent="0.25">
      <c r="A249" s="4">
        <v>248</v>
      </c>
      <c r="B249" s="4" t="s">
        <v>764</v>
      </c>
      <c r="C249" s="4" t="s">
        <v>274</v>
      </c>
      <c r="D249" s="4">
        <v>351</v>
      </c>
      <c r="E249" s="4">
        <v>148</v>
      </c>
      <c r="F249" s="4">
        <v>203</v>
      </c>
      <c r="G249" s="4">
        <v>0.421652421652422</v>
      </c>
    </row>
    <row r="250" spans="1:7" x14ac:dyDescent="0.25">
      <c r="A250" s="4">
        <v>249</v>
      </c>
      <c r="B250" s="4" t="s">
        <v>765</v>
      </c>
      <c r="C250" s="4" t="s">
        <v>766</v>
      </c>
      <c r="D250" s="4">
        <v>464</v>
      </c>
      <c r="E250" s="4">
        <v>159</v>
      </c>
      <c r="F250" s="4">
        <v>305</v>
      </c>
      <c r="G250" s="4">
        <v>0.34267241379310298</v>
      </c>
    </row>
    <row r="251" spans="1:7" x14ac:dyDescent="0.25">
      <c r="A251" s="4">
        <v>250</v>
      </c>
      <c r="B251" s="4" t="s">
        <v>767</v>
      </c>
      <c r="C251" s="4" t="s">
        <v>7</v>
      </c>
      <c r="D251" s="4">
        <v>406</v>
      </c>
      <c r="E251" s="4">
        <v>186</v>
      </c>
      <c r="F251" s="4">
        <v>220</v>
      </c>
      <c r="G251" s="4">
        <v>0.45812807881773399</v>
      </c>
    </row>
    <row r="252" spans="1:7" x14ac:dyDescent="0.25">
      <c r="A252" s="4">
        <v>251</v>
      </c>
      <c r="B252" s="4" t="s">
        <v>768</v>
      </c>
      <c r="C252" s="4" t="s">
        <v>116</v>
      </c>
      <c r="D252" s="4">
        <v>316</v>
      </c>
      <c r="E252" s="4">
        <v>141</v>
      </c>
      <c r="F252" s="4">
        <v>175</v>
      </c>
      <c r="G252" s="4">
        <v>0.44620253164557</v>
      </c>
    </row>
    <row r="253" spans="1:7" x14ac:dyDescent="0.25">
      <c r="A253" s="4">
        <v>252</v>
      </c>
      <c r="B253" s="4" t="s">
        <v>769</v>
      </c>
      <c r="C253" s="4" t="s">
        <v>766</v>
      </c>
      <c r="D253" s="4">
        <v>464</v>
      </c>
      <c r="E253" s="4">
        <v>158</v>
      </c>
      <c r="F253" s="4">
        <v>306</v>
      </c>
      <c r="G253" s="4">
        <v>0.34051724137931</v>
      </c>
    </row>
    <row r="254" spans="1:7" x14ac:dyDescent="0.25">
      <c r="A254" s="4">
        <v>253</v>
      </c>
      <c r="B254" s="4" t="s">
        <v>770</v>
      </c>
      <c r="C254" s="4" t="s">
        <v>88</v>
      </c>
      <c r="D254" s="4">
        <v>503</v>
      </c>
      <c r="E254" s="4">
        <v>206</v>
      </c>
      <c r="F254" s="4">
        <v>297</v>
      </c>
      <c r="G254" s="4">
        <v>0.40954274353876702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4"/>
  <sheetViews>
    <sheetView topLeftCell="A233" workbookViewId="0">
      <selection activeCell="G2" sqref="G2:G254"/>
    </sheetView>
  </sheetViews>
  <sheetFormatPr defaultRowHeight="15" x14ac:dyDescent="0.25"/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5">
        <v>1</v>
      </c>
      <c r="B2" s="5" t="s">
        <v>771</v>
      </c>
      <c r="C2" s="5" t="s">
        <v>183</v>
      </c>
      <c r="D2" s="5">
        <v>259</v>
      </c>
      <c r="E2" s="5">
        <v>87</v>
      </c>
      <c r="F2" s="5">
        <v>172</v>
      </c>
      <c r="G2" s="5">
        <v>0.33590733590733601</v>
      </c>
    </row>
    <row r="3" spans="1:7" x14ac:dyDescent="0.25">
      <c r="A3" s="5">
        <v>2</v>
      </c>
      <c r="B3" s="5" t="s">
        <v>480</v>
      </c>
      <c r="C3" s="5" t="s">
        <v>7</v>
      </c>
      <c r="D3" s="5">
        <v>765</v>
      </c>
      <c r="E3" s="5">
        <v>194</v>
      </c>
      <c r="F3" s="5">
        <v>571</v>
      </c>
      <c r="G3" s="5">
        <v>0.25359477124183</v>
      </c>
    </row>
    <row r="4" spans="1:7" x14ac:dyDescent="0.25">
      <c r="A4" s="5">
        <v>3</v>
      </c>
      <c r="B4" s="5" t="s">
        <v>772</v>
      </c>
      <c r="C4" s="5" t="s">
        <v>7</v>
      </c>
      <c r="D4" s="5">
        <v>691</v>
      </c>
      <c r="E4" s="5">
        <v>146</v>
      </c>
      <c r="F4" s="5">
        <v>545</v>
      </c>
      <c r="G4" s="5">
        <v>0.21128798842257601</v>
      </c>
    </row>
    <row r="5" spans="1:7" x14ac:dyDescent="0.25">
      <c r="A5" s="5">
        <v>4</v>
      </c>
      <c r="B5" s="5" t="s">
        <v>773</v>
      </c>
      <c r="C5" s="5" t="e">
        <v>#NAME?</v>
      </c>
      <c r="D5" s="5">
        <v>254</v>
      </c>
      <c r="E5" s="5">
        <v>73</v>
      </c>
      <c r="F5" s="5">
        <v>181</v>
      </c>
      <c r="G5" s="5">
        <v>0.28740157480314998</v>
      </c>
    </row>
    <row r="6" spans="1:7" x14ac:dyDescent="0.25">
      <c r="A6" s="5">
        <v>5</v>
      </c>
      <c r="B6" s="5" t="s">
        <v>774</v>
      </c>
      <c r="C6" s="5" t="s">
        <v>67</v>
      </c>
      <c r="D6" s="5">
        <v>439</v>
      </c>
      <c r="E6" s="5">
        <v>25</v>
      </c>
      <c r="F6" s="5">
        <v>414</v>
      </c>
      <c r="G6" s="5">
        <v>5.69476082004556E-2</v>
      </c>
    </row>
    <row r="7" spans="1:7" x14ac:dyDescent="0.25">
      <c r="A7" s="5">
        <v>6</v>
      </c>
      <c r="B7" s="5" t="s">
        <v>775</v>
      </c>
      <c r="C7" s="5" t="s">
        <v>88</v>
      </c>
      <c r="D7" s="5">
        <v>271</v>
      </c>
      <c r="E7" s="5">
        <v>116</v>
      </c>
      <c r="F7" s="5">
        <v>155</v>
      </c>
      <c r="G7" s="5">
        <v>0.42804428044280401</v>
      </c>
    </row>
    <row r="8" spans="1:7" x14ac:dyDescent="0.25">
      <c r="A8" s="5">
        <v>7</v>
      </c>
      <c r="B8" s="5" t="s">
        <v>776</v>
      </c>
      <c r="C8" s="5" t="e">
        <v>#NAME?</v>
      </c>
      <c r="D8" s="5">
        <v>198</v>
      </c>
      <c r="E8" s="5">
        <v>93</v>
      </c>
      <c r="F8" s="5">
        <v>105</v>
      </c>
      <c r="G8" s="5">
        <v>0.46969696969697</v>
      </c>
    </row>
    <row r="9" spans="1:7" x14ac:dyDescent="0.25">
      <c r="A9" s="5">
        <v>8</v>
      </c>
      <c r="B9" s="5" t="s">
        <v>777</v>
      </c>
      <c r="C9" s="5" t="e">
        <v>#NAME?</v>
      </c>
      <c r="D9" s="5">
        <v>136</v>
      </c>
      <c r="E9" s="5">
        <v>24</v>
      </c>
      <c r="F9" s="5">
        <v>112</v>
      </c>
      <c r="G9" s="5">
        <v>0.17647058823529399</v>
      </c>
    </row>
    <row r="10" spans="1:7" x14ac:dyDescent="0.25">
      <c r="A10" s="5">
        <v>9</v>
      </c>
      <c r="B10" s="5" t="s">
        <v>778</v>
      </c>
      <c r="C10" s="5" t="e">
        <v>#NAME?</v>
      </c>
      <c r="D10" s="5">
        <v>184</v>
      </c>
      <c r="E10" s="5">
        <v>57</v>
      </c>
      <c r="F10" s="5">
        <v>127</v>
      </c>
      <c r="G10" s="5">
        <v>0.309782608695652</v>
      </c>
    </row>
    <row r="11" spans="1:7" x14ac:dyDescent="0.25">
      <c r="A11" s="5">
        <v>10</v>
      </c>
      <c r="B11" s="5" t="s">
        <v>779</v>
      </c>
      <c r="C11" s="5" t="s">
        <v>40</v>
      </c>
      <c r="D11" s="5">
        <v>423</v>
      </c>
      <c r="E11" s="5">
        <v>189</v>
      </c>
      <c r="F11" s="5">
        <v>234</v>
      </c>
      <c r="G11" s="5">
        <v>0.44680851063829802</v>
      </c>
    </row>
    <row r="12" spans="1:7" x14ac:dyDescent="0.25">
      <c r="A12" s="5">
        <v>11</v>
      </c>
      <c r="B12" s="5" t="s">
        <v>780</v>
      </c>
      <c r="C12" s="5" t="s">
        <v>7</v>
      </c>
      <c r="D12" s="5">
        <v>349</v>
      </c>
      <c r="E12" s="5">
        <v>144</v>
      </c>
      <c r="F12" s="5">
        <v>205</v>
      </c>
      <c r="G12" s="5">
        <v>0.41260744985673398</v>
      </c>
    </row>
    <row r="13" spans="1:7" x14ac:dyDescent="0.25">
      <c r="A13" s="5">
        <v>12</v>
      </c>
      <c r="B13" s="5" t="s">
        <v>781</v>
      </c>
      <c r="C13" s="5" t="s">
        <v>7</v>
      </c>
      <c r="D13" s="5">
        <v>333</v>
      </c>
      <c r="E13" s="5">
        <v>88</v>
      </c>
      <c r="F13" s="5">
        <v>245</v>
      </c>
      <c r="G13" s="5">
        <v>0.26426426426426403</v>
      </c>
    </row>
    <row r="14" spans="1:7" x14ac:dyDescent="0.25">
      <c r="A14" s="5">
        <v>13</v>
      </c>
      <c r="B14" s="5" t="s">
        <v>782</v>
      </c>
      <c r="C14" s="5" t="e">
        <v>#NAME?</v>
      </c>
      <c r="D14" s="5">
        <v>174</v>
      </c>
      <c r="E14" s="5">
        <v>59</v>
      </c>
      <c r="F14" s="5">
        <v>115</v>
      </c>
      <c r="G14" s="5">
        <v>0.33908045977011497</v>
      </c>
    </row>
    <row r="15" spans="1:7" x14ac:dyDescent="0.25">
      <c r="A15" s="5">
        <v>14</v>
      </c>
      <c r="B15" s="5" t="s">
        <v>783</v>
      </c>
      <c r="C15" s="5" t="e">
        <v>#NAME?</v>
      </c>
      <c r="D15" s="5">
        <v>122</v>
      </c>
      <c r="E15" s="5">
        <v>21</v>
      </c>
      <c r="F15" s="5">
        <v>101</v>
      </c>
      <c r="G15" s="5">
        <v>0.17213114754098399</v>
      </c>
    </row>
    <row r="16" spans="1:7" x14ac:dyDescent="0.25">
      <c r="A16" s="5">
        <v>15</v>
      </c>
      <c r="B16" s="5" t="s">
        <v>784</v>
      </c>
      <c r="C16" s="5" t="e">
        <v>#NAME?</v>
      </c>
      <c r="D16" s="5">
        <v>179</v>
      </c>
      <c r="E16" s="5">
        <v>141</v>
      </c>
      <c r="F16" s="5">
        <v>38</v>
      </c>
      <c r="G16" s="5">
        <v>0.78770949720670402</v>
      </c>
    </row>
    <row r="17" spans="1:7" x14ac:dyDescent="0.25">
      <c r="A17" s="5">
        <v>16</v>
      </c>
      <c r="B17" s="5" t="s">
        <v>785</v>
      </c>
      <c r="C17" s="5" t="s">
        <v>7</v>
      </c>
      <c r="D17" s="5">
        <v>361</v>
      </c>
      <c r="E17" s="5">
        <v>140</v>
      </c>
      <c r="F17" s="5">
        <v>221</v>
      </c>
      <c r="G17" s="5">
        <v>0.38781163434902999</v>
      </c>
    </row>
    <row r="18" spans="1:7" x14ac:dyDescent="0.25">
      <c r="A18" s="5">
        <v>17</v>
      </c>
      <c r="B18" s="5" t="s">
        <v>786</v>
      </c>
      <c r="C18" s="5" t="e">
        <v>#NAME?</v>
      </c>
      <c r="D18" s="5">
        <v>198</v>
      </c>
      <c r="E18" s="5">
        <v>94</v>
      </c>
      <c r="F18" s="5">
        <v>104</v>
      </c>
      <c r="G18" s="5">
        <v>0.47474747474747497</v>
      </c>
    </row>
    <row r="19" spans="1:7" x14ac:dyDescent="0.25">
      <c r="A19" s="5">
        <v>18</v>
      </c>
      <c r="B19" s="5" t="s">
        <v>787</v>
      </c>
      <c r="C19" s="5" t="s">
        <v>7</v>
      </c>
      <c r="D19" s="5">
        <v>291</v>
      </c>
      <c r="E19" s="5">
        <v>118</v>
      </c>
      <c r="F19" s="5">
        <v>173</v>
      </c>
      <c r="G19" s="5">
        <v>0.40549828178694203</v>
      </c>
    </row>
    <row r="20" spans="1:7" x14ac:dyDescent="0.25">
      <c r="A20" s="5">
        <v>19</v>
      </c>
      <c r="B20" s="5" t="s">
        <v>788</v>
      </c>
      <c r="C20" s="5" t="s">
        <v>7</v>
      </c>
      <c r="D20" s="5">
        <v>382</v>
      </c>
      <c r="E20" s="5">
        <v>105</v>
      </c>
      <c r="F20" s="5">
        <v>277</v>
      </c>
      <c r="G20" s="5">
        <v>0.27486910994764402</v>
      </c>
    </row>
    <row r="21" spans="1:7" x14ac:dyDescent="0.25">
      <c r="A21" s="5">
        <v>20</v>
      </c>
      <c r="B21" s="5" t="s">
        <v>789</v>
      </c>
      <c r="C21" s="5" t="e">
        <v>#NAME?</v>
      </c>
      <c r="D21" s="5">
        <v>138</v>
      </c>
      <c r="E21" s="5">
        <v>51</v>
      </c>
      <c r="F21" s="5">
        <v>87</v>
      </c>
      <c r="G21" s="5">
        <v>0.36956521739130399</v>
      </c>
    </row>
    <row r="22" spans="1:7" x14ac:dyDescent="0.25">
      <c r="A22" s="5">
        <v>21</v>
      </c>
      <c r="B22" s="5" t="s">
        <v>790</v>
      </c>
      <c r="C22" s="5" t="s">
        <v>7</v>
      </c>
      <c r="D22" s="5">
        <v>426</v>
      </c>
      <c r="E22" s="5">
        <v>131</v>
      </c>
      <c r="F22" s="5">
        <v>295</v>
      </c>
      <c r="G22" s="5">
        <v>0.30751173708920199</v>
      </c>
    </row>
    <row r="23" spans="1:7" x14ac:dyDescent="0.25">
      <c r="A23" s="5">
        <v>22</v>
      </c>
      <c r="B23" s="5" t="s">
        <v>791</v>
      </c>
      <c r="C23" s="5" t="s">
        <v>792</v>
      </c>
      <c r="D23" s="5">
        <v>305</v>
      </c>
      <c r="E23" s="5">
        <v>149</v>
      </c>
      <c r="F23" s="5">
        <v>156</v>
      </c>
      <c r="G23" s="5">
        <v>0.48852459016393401</v>
      </c>
    </row>
    <row r="24" spans="1:7" x14ac:dyDescent="0.25">
      <c r="A24" s="5">
        <v>23</v>
      </c>
      <c r="B24" s="5" t="s">
        <v>793</v>
      </c>
      <c r="C24" s="5" t="e">
        <v>#NAME?</v>
      </c>
      <c r="D24" s="5">
        <v>232</v>
      </c>
      <c r="E24" s="5">
        <v>57</v>
      </c>
      <c r="F24" s="5">
        <v>175</v>
      </c>
      <c r="G24" s="5">
        <v>0.24568965517241401</v>
      </c>
    </row>
    <row r="25" spans="1:7" x14ac:dyDescent="0.25">
      <c r="A25" s="5">
        <v>24</v>
      </c>
      <c r="B25" s="5" t="s">
        <v>794</v>
      </c>
      <c r="C25" s="5" t="s">
        <v>7</v>
      </c>
      <c r="D25" s="5">
        <v>261</v>
      </c>
      <c r="E25" s="5">
        <v>107</v>
      </c>
      <c r="F25" s="5">
        <v>154</v>
      </c>
      <c r="G25" s="5">
        <v>0.40996168582375497</v>
      </c>
    </row>
    <row r="26" spans="1:7" x14ac:dyDescent="0.25">
      <c r="A26" s="5">
        <v>25</v>
      </c>
      <c r="B26" s="5" t="s">
        <v>795</v>
      </c>
      <c r="C26" s="5" t="s">
        <v>88</v>
      </c>
      <c r="D26" s="5">
        <v>603</v>
      </c>
      <c r="E26" s="5">
        <v>168</v>
      </c>
      <c r="F26" s="5">
        <v>435</v>
      </c>
      <c r="G26" s="5">
        <v>0.27860696517412897</v>
      </c>
    </row>
    <row r="27" spans="1:7" x14ac:dyDescent="0.25">
      <c r="A27" s="5">
        <v>26</v>
      </c>
      <c r="B27" s="5" t="s">
        <v>796</v>
      </c>
      <c r="C27" s="5" t="s">
        <v>7</v>
      </c>
      <c r="D27" s="5">
        <v>359</v>
      </c>
      <c r="E27" s="5">
        <v>200</v>
      </c>
      <c r="F27" s="5">
        <v>159</v>
      </c>
      <c r="G27" s="5">
        <v>0.55710306406685195</v>
      </c>
    </row>
    <row r="28" spans="1:7" x14ac:dyDescent="0.25">
      <c r="A28" s="5">
        <v>27</v>
      </c>
      <c r="B28" s="5" t="s">
        <v>797</v>
      </c>
      <c r="C28" s="5" t="s">
        <v>7</v>
      </c>
      <c r="D28" s="5">
        <v>664</v>
      </c>
      <c r="E28" s="5">
        <v>216</v>
      </c>
      <c r="F28" s="5">
        <v>448</v>
      </c>
      <c r="G28" s="5">
        <v>0.32530120481927699</v>
      </c>
    </row>
    <row r="29" spans="1:7" x14ac:dyDescent="0.25">
      <c r="A29" s="5">
        <v>28</v>
      </c>
      <c r="B29" s="5" t="s">
        <v>798</v>
      </c>
      <c r="C29" s="5" t="e">
        <v>#NAME?</v>
      </c>
      <c r="D29" s="5">
        <v>194</v>
      </c>
      <c r="E29" s="5">
        <v>65</v>
      </c>
      <c r="F29" s="5">
        <v>129</v>
      </c>
      <c r="G29" s="5">
        <v>0.335051546391753</v>
      </c>
    </row>
    <row r="30" spans="1:7" x14ac:dyDescent="0.25">
      <c r="A30" s="5">
        <v>29</v>
      </c>
      <c r="B30" s="5" t="s">
        <v>799</v>
      </c>
      <c r="C30" s="5" t="s">
        <v>21</v>
      </c>
      <c r="D30" s="5">
        <v>421</v>
      </c>
      <c r="E30" s="5">
        <v>163</v>
      </c>
      <c r="F30" s="5">
        <v>258</v>
      </c>
      <c r="G30" s="5">
        <v>0.387173396674584</v>
      </c>
    </row>
    <row r="31" spans="1:7" x14ac:dyDescent="0.25">
      <c r="A31" s="5">
        <v>30</v>
      </c>
      <c r="B31" s="5" t="s">
        <v>800</v>
      </c>
      <c r="C31" s="5" t="s">
        <v>7</v>
      </c>
      <c r="D31" s="5">
        <v>261</v>
      </c>
      <c r="E31" s="5">
        <v>99</v>
      </c>
      <c r="F31" s="5">
        <v>162</v>
      </c>
      <c r="G31" s="5">
        <v>0.37931034482758602</v>
      </c>
    </row>
    <row r="32" spans="1:7" x14ac:dyDescent="0.25">
      <c r="A32" s="5">
        <v>31</v>
      </c>
      <c r="B32" s="5" t="s">
        <v>801</v>
      </c>
      <c r="C32" s="5" t="s">
        <v>7</v>
      </c>
      <c r="D32" s="5">
        <v>315</v>
      </c>
      <c r="E32" s="5">
        <v>45</v>
      </c>
      <c r="F32" s="5">
        <v>270</v>
      </c>
      <c r="G32" s="5">
        <v>0.14285714285714299</v>
      </c>
    </row>
    <row r="33" spans="1:7" x14ac:dyDescent="0.25">
      <c r="A33" s="5">
        <v>32</v>
      </c>
      <c r="B33" s="5" t="s">
        <v>802</v>
      </c>
      <c r="C33" s="5" t="s">
        <v>88</v>
      </c>
      <c r="D33" s="5">
        <v>286</v>
      </c>
      <c r="E33" s="5">
        <v>128</v>
      </c>
      <c r="F33" s="5">
        <v>158</v>
      </c>
      <c r="G33" s="5">
        <v>0.447552447552448</v>
      </c>
    </row>
    <row r="34" spans="1:7" x14ac:dyDescent="0.25">
      <c r="A34" s="5">
        <v>33</v>
      </c>
      <c r="B34" s="5" t="s">
        <v>803</v>
      </c>
      <c r="C34" s="5" t="s">
        <v>7</v>
      </c>
      <c r="D34" s="5">
        <v>310</v>
      </c>
      <c r="E34" s="5">
        <v>133</v>
      </c>
      <c r="F34" s="5">
        <v>177</v>
      </c>
      <c r="G34" s="5">
        <v>0.429032258064516</v>
      </c>
    </row>
    <row r="35" spans="1:7" x14ac:dyDescent="0.25">
      <c r="A35" s="5">
        <v>34</v>
      </c>
      <c r="B35" s="5" t="s">
        <v>804</v>
      </c>
      <c r="C35" s="5" t="e">
        <v>#NAME?</v>
      </c>
      <c r="D35" s="5">
        <v>103</v>
      </c>
      <c r="E35" s="5">
        <v>34</v>
      </c>
      <c r="F35" s="5">
        <v>69</v>
      </c>
      <c r="G35" s="5">
        <v>0.33009708737864102</v>
      </c>
    </row>
    <row r="36" spans="1:7" x14ac:dyDescent="0.25">
      <c r="A36" s="5">
        <v>35</v>
      </c>
      <c r="B36" s="5" t="s">
        <v>805</v>
      </c>
      <c r="C36" s="5" t="e">
        <v>#NAME?</v>
      </c>
      <c r="D36" s="5">
        <v>172</v>
      </c>
      <c r="E36" s="5">
        <v>54</v>
      </c>
      <c r="F36" s="5">
        <v>118</v>
      </c>
      <c r="G36" s="5">
        <v>0.31395348837209303</v>
      </c>
    </row>
    <row r="37" spans="1:7" x14ac:dyDescent="0.25">
      <c r="A37" s="5">
        <v>36</v>
      </c>
      <c r="B37" s="5" t="s">
        <v>806</v>
      </c>
      <c r="C37" s="5" t="s">
        <v>7</v>
      </c>
      <c r="D37" s="5">
        <v>373</v>
      </c>
      <c r="E37" s="5">
        <v>114</v>
      </c>
      <c r="F37" s="5">
        <v>259</v>
      </c>
      <c r="G37" s="5">
        <v>0.30563002680965101</v>
      </c>
    </row>
    <row r="38" spans="1:7" x14ac:dyDescent="0.25">
      <c r="A38" s="5">
        <v>37</v>
      </c>
      <c r="B38" s="5" t="s">
        <v>807</v>
      </c>
      <c r="C38" s="5" t="s">
        <v>7</v>
      </c>
      <c r="D38" s="5">
        <v>464</v>
      </c>
      <c r="E38" s="5">
        <v>124</v>
      </c>
      <c r="F38" s="5">
        <v>340</v>
      </c>
      <c r="G38" s="5">
        <v>0.26724137931034497</v>
      </c>
    </row>
    <row r="39" spans="1:7" x14ac:dyDescent="0.25">
      <c r="A39" s="5">
        <v>38</v>
      </c>
      <c r="B39" s="5" t="s">
        <v>808</v>
      </c>
      <c r="C39" s="5" t="e">
        <v>#NAME?</v>
      </c>
      <c r="D39" s="5">
        <v>124</v>
      </c>
      <c r="E39" s="5">
        <v>30</v>
      </c>
      <c r="F39" s="5">
        <v>94</v>
      </c>
      <c r="G39" s="5">
        <v>0.241935483870968</v>
      </c>
    </row>
    <row r="40" spans="1:7" x14ac:dyDescent="0.25">
      <c r="A40" s="5">
        <v>39</v>
      </c>
      <c r="B40" s="5" t="s">
        <v>809</v>
      </c>
      <c r="C40" s="5" t="s">
        <v>156</v>
      </c>
      <c r="D40" s="5">
        <v>468</v>
      </c>
      <c r="E40" s="5">
        <v>219</v>
      </c>
      <c r="F40" s="5">
        <v>249</v>
      </c>
      <c r="G40" s="5">
        <v>0.46794871794871801</v>
      </c>
    </row>
    <row r="41" spans="1:7" x14ac:dyDescent="0.25">
      <c r="A41" s="5">
        <v>40</v>
      </c>
      <c r="B41" s="5" t="s">
        <v>810</v>
      </c>
      <c r="C41" s="5" t="s">
        <v>7</v>
      </c>
      <c r="D41" s="5">
        <v>369</v>
      </c>
      <c r="E41" s="5">
        <v>126</v>
      </c>
      <c r="F41" s="5">
        <v>243</v>
      </c>
      <c r="G41" s="5">
        <v>0.34146341463414598</v>
      </c>
    </row>
    <row r="42" spans="1:7" x14ac:dyDescent="0.25">
      <c r="A42" s="5">
        <v>41</v>
      </c>
      <c r="B42" s="5" t="s">
        <v>66</v>
      </c>
      <c r="C42" s="5" t="s">
        <v>67</v>
      </c>
      <c r="D42" s="5">
        <v>439</v>
      </c>
      <c r="E42" s="5">
        <v>24</v>
      </c>
      <c r="F42" s="5">
        <v>415</v>
      </c>
      <c r="G42" s="5">
        <v>5.46697038724374E-2</v>
      </c>
    </row>
    <row r="43" spans="1:7" x14ac:dyDescent="0.25">
      <c r="A43" s="5">
        <v>42</v>
      </c>
      <c r="B43" s="5" t="s">
        <v>811</v>
      </c>
      <c r="C43" s="5" t="e">
        <v>#NAME?</v>
      </c>
      <c r="D43" s="5">
        <v>200</v>
      </c>
      <c r="E43" s="5">
        <v>17</v>
      </c>
      <c r="F43" s="5">
        <v>183</v>
      </c>
      <c r="G43" s="5">
        <v>8.5000000000000006E-2</v>
      </c>
    </row>
    <row r="44" spans="1:7" x14ac:dyDescent="0.25">
      <c r="A44" s="5">
        <v>43</v>
      </c>
      <c r="B44" s="5" t="s">
        <v>812</v>
      </c>
      <c r="C44" s="5" t="e">
        <v>#NAME?</v>
      </c>
      <c r="D44" s="5">
        <v>175</v>
      </c>
      <c r="E44" s="5">
        <v>54</v>
      </c>
      <c r="F44" s="5">
        <v>121</v>
      </c>
      <c r="G44" s="5">
        <v>0.308571428571429</v>
      </c>
    </row>
    <row r="45" spans="1:7" x14ac:dyDescent="0.25">
      <c r="A45" s="5">
        <v>44</v>
      </c>
      <c r="B45" s="5" t="s">
        <v>813</v>
      </c>
      <c r="C45" s="5" t="e">
        <v>#NAME?</v>
      </c>
      <c r="D45" s="5">
        <v>194</v>
      </c>
      <c r="E45" s="5">
        <v>54</v>
      </c>
      <c r="F45" s="5">
        <v>140</v>
      </c>
      <c r="G45" s="5">
        <v>0.27835051546391798</v>
      </c>
    </row>
    <row r="46" spans="1:7" x14ac:dyDescent="0.25">
      <c r="A46" s="5">
        <v>45</v>
      </c>
      <c r="B46" s="5" t="s">
        <v>814</v>
      </c>
      <c r="C46" s="5" t="e">
        <v>#NAME?</v>
      </c>
      <c r="D46" s="5">
        <v>169</v>
      </c>
      <c r="E46" s="5">
        <v>90</v>
      </c>
      <c r="F46" s="5">
        <v>79</v>
      </c>
      <c r="G46" s="5">
        <v>0.53254437869822502</v>
      </c>
    </row>
    <row r="47" spans="1:7" x14ac:dyDescent="0.25">
      <c r="A47" s="5">
        <v>46</v>
      </c>
      <c r="B47" s="5" t="s">
        <v>815</v>
      </c>
      <c r="C47" s="5" t="e">
        <v>#NAME?</v>
      </c>
      <c r="D47" s="5">
        <v>101</v>
      </c>
      <c r="E47" s="5">
        <v>31</v>
      </c>
      <c r="F47" s="5">
        <v>70</v>
      </c>
      <c r="G47" s="5">
        <v>0.30693069306930698</v>
      </c>
    </row>
    <row r="48" spans="1:7" x14ac:dyDescent="0.25">
      <c r="A48" s="5">
        <v>47</v>
      </c>
      <c r="B48" s="5" t="s">
        <v>816</v>
      </c>
      <c r="C48" s="5" t="e">
        <v>#NAME?</v>
      </c>
      <c r="D48" s="5">
        <v>136</v>
      </c>
      <c r="E48" s="5">
        <v>24</v>
      </c>
      <c r="F48" s="5">
        <v>112</v>
      </c>
      <c r="G48" s="5">
        <v>0.17647058823529399</v>
      </c>
    </row>
    <row r="49" spans="1:7" x14ac:dyDescent="0.25">
      <c r="A49" s="5">
        <v>48</v>
      </c>
      <c r="B49" s="5" t="s">
        <v>817</v>
      </c>
      <c r="C49" s="5" t="e">
        <v>#NAME?</v>
      </c>
      <c r="D49" s="5">
        <v>250</v>
      </c>
      <c r="E49" s="5">
        <v>104</v>
      </c>
      <c r="F49" s="5">
        <v>146</v>
      </c>
      <c r="G49" s="5">
        <v>0.41599999999999998</v>
      </c>
    </row>
    <row r="50" spans="1:7" x14ac:dyDescent="0.25">
      <c r="A50" s="5">
        <v>49</v>
      </c>
      <c r="B50" s="5" t="s">
        <v>818</v>
      </c>
      <c r="C50" s="5" t="s">
        <v>21</v>
      </c>
      <c r="D50" s="5">
        <v>577</v>
      </c>
      <c r="E50" s="5">
        <v>290</v>
      </c>
      <c r="F50" s="5">
        <v>287</v>
      </c>
      <c r="G50" s="5">
        <v>0.50259965337954904</v>
      </c>
    </row>
    <row r="51" spans="1:7" x14ac:dyDescent="0.25">
      <c r="A51" s="5">
        <v>50</v>
      </c>
      <c r="B51" s="5" t="s">
        <v>819</v>
      </c>
      <c r="C51" s="5" t="s">
        <v>21</v>
      </c>
      <c r="D51" s="5">
        <v>496</v>
      </c>
      <c r="E51" s="5">
        <v>158</v>
      </c>
      <c r="F51" s="5">
        <v>338</v>
      </c>
      <c r="G51" s="5">
        <v>0.31854838709677402</v>
      </c>
    </row>
    <row r="52" spans="1:7" x14ac:dyDescent="0.25">
      <c r="A52" s="5">
        <v>51</v>
      </c>
      <c r="B52" s="5" t="s">
        <v>820</v>
      </c>
      <c r="C52" s="5" t="e">
        <v>#NAME?</v>
      </c>
      <c r="D52" s="5">
        <v>137</v>
      </c>
      <c r="E52" s="5">
        <v>37</v>
      </c>
      <c r="F52" s="5">
        <v>100</v>
      </c>
      <c r="G52" s="5">
        <v>0.27007299270072999</v>
      </c>
    </row>
    <row r="53" spans="1:7" x14ac:dyDescent="0.25">
      <c r="A53" s="5">
        <v>52</v>
      </c>
      <c r="B53" s="5" t="s">
        <v>821</v>
      </c>
      <c r="C53" s="5" t="s">
        <v>59</v>
      </c>
      <c r="D53" s="5">
        <v>568</v>
      </c>
      <c r="E53" s="5">
        <v>398</v>
      </c>
      <c r="F53" s="5">
        <v>170</v>
      </c>
      <c r="G53" s="5">
        <v>0.70070422535211296</v>
      </c>
    </row>
    <row r="54" spans="1:7" x14ac:dyDescent="0.25">
      <c r="A54" s="5">
        <v>53</v>
      </c>
      <c r="B54" s="5" t="s">
        <v>822</v>
      </c>
      <c r="C54" s="5" t="e">
        <v>#NAME?</v>
      </c>
      <c r="D54" s="5">
        <v>228</v>
      </c>
      <c r="E54" s="5">
        <v>57</v>
      </c>
      <c r="F54" s="5">
        <v>171</v>
      </c>
      <c r="G54" s="5">
        <v>0.25</v>
      </c>
    </row>
    <row r="55" spans="1:7" x14ac:dyDescent="0.25">
      <c r="A55" s="5">
        <v>54</v>
      </c>
      <c r="B55" s="5" t="s">
        <v>823</v>
      </c>
      <c r="C55" s="5" t="s">
        <v>88</v>
      </c>
      <c r="D55" s="5">
        <v>278</v>
      </c>
      <c r="E55" s="5">
        <v>135</v>
      </c>
      <c r="F55" s="5">
        <v>143</v>
      </c>
      <c r="G55" s="5">
        <v>0.485611510791367</v>
      </c>
    </row>
    <row r="56" spans="1:7" x14ac:dyDescent="0.25">
      <c r="A56" s="5">
        <v>55</v>
      </c>
      <c r="B56" s="5" t="s">
        <v>824</v>
      </c>
      <c r="C56" s="5" t="s">
        <v>7</v>
      </c>
      <c r="D56" s="5">
        <v>645</v>
      </c>
      <c r="E56" s="5">
        <v>205</v>
      </c>
      <c r="F56" s="5">
        <v>440</v>
      </c>
      <c r="G56" s="5">
        <v>0.31782945736434098</v>
      </c>
    </row>
    <row r="57" spans="1:7" x14ac:dyDescent="0.25">
      <c r="A57" s="5">
        <v>56</v>
      </c>
      <c r="B57" s="5" t="s">
        <v>825</v>
      </c>
      <c r="C57" s="5" t="e">
        <v>#NAME?</v>
      </c>
      <c r="D57" s="5">
        <v>149</v>
      </c>
      <c r="E57" s="5">
        <v>23</v>
      </c>
      <c r="F57" s="5">
        <v>126</v>
      </c>
      <c r="G57" s="5">
        <v>0.15436241610738299</v>
      </c>
    </row>
    <row r="58" spans="1:7" x14ac:dyDescent="0.25">
      <c r="A58" s="5">
        <v>57</v>
      </c>
      <c r="B58" s="5" t="s">
        <v>826</v>
      </c>
      <c r="C58" s="5" t="s">
        <v>7</v>
      </c>
      <c r="D58" s="5">
        <v>421</v>
      </c>
      <c r="E58" s="5">
        <v>161</v>
      </c>
      <c r="F58" s="5">
        <v>260</v>
      </c>
      <c r="G58" s="5">
        <v>0.38242280285035601</v>
      </c>
    </row>
    <row r="59" spans="1:7" x14ac:dyDescent="0.25">
      <c r="A59" s="5">
        <v>58</v>
      </c>
      <c r="B59" s="5" t="s">
        <v>827</v>
      </c>
      <c r="C59" s="5" t="e">
        <v>#NAME?</v>
      </c>
      <c r="D59" s="5">
        <v>249</v>
      </c>
      <c r="E59" s="5">
        <v>93</v>
      </c>
      <c r="F59" s="5">
        <v>156</v>
      </c>
      <c r="G59" s="5">
        <v>0.373493975903614</v>
      </c>
    </row>
    <row r="60" spans="1:7" x14ac:dyDescent="0.25">
      <c r="A60" s="5">
        <v>59</v>
      </c>
      <c r="B60" s="5" t="s">
        <v>828</v>
      </c>
      <c r="C60" s="5" t="s">
        <v>7</v>
      </c>
      <c r="D60" s="5">
        <v>529</v>
      </c>
      <c r="E60" s="5">
        <v>135</v>
      </c>
      <c r="F60" s="5">
        <v>394</v>
      </c>
      <c r="G60" s="5">
        <v>0.25519848771266501</v>
      </c>
    </row>
    <row r="61" spans="1:7" x14ac:dyDescent="0.25">
      <c r="A61" s="5">
        <v>60</v>
      </c>
      <c r="B61" s="5" t="s">
        <v>829</v>
      </c>
      <c r="C61" s="5" t="s">
        <v>21</v>
      </c>
      <c r="D61" s="5">
        <v>418</v>
      </c>
      <c r="E61" s="5">
        <v>177</v>
      </c>
      <c r="F61" s="5">
        <v>241</v>
      </c>
      <c r="G61" s="5">
        <v>0.42344497607655501</v>
      </c>
    </row>
    <row r="62" spans="1:7" x14ac:dyDescent="0.25">
      <c r="A62" s="5">
        <v>61</v>
      </c>
      <c r="B62" s="5" t="s">
        <v>830</v>
      </c>
      <c r="C62" s="5" t="s">
        <v>7</v>
      </c>
      <c r="D62" s="5">
        <v>266</v>
      </c>
      <c r="E62" s="5">
        <v>70</v>
      </c>
      <c r="F62" s="5">
        <v>196</v>
      </c>
      <c r="G62" s="5">
        <v>0.26315789473684198</v>
      </c>
    </row>
    <row r="63" spans="1:7" x14ac:dyDescent="0.25">
      <c r="A63" s="5">
        <v>62</v>
      </c>
      <c r="B63" s="5" t="s">
        <v>831</v>
      </c>
      <c r="C63" s="5" t="s">
        <v>7</v>
      </c>
      <c r="D63" s="5">
        <v>359</v>
      </c>
      <c r="E63" s="5">
        <v>149</v>
      </c>
      <c r="F63" s="5">
        <v>210</v>
      </c>
      <c r="G63" s="5">
        <v>0.41504178272980502</v>
      </c>
    </row>
    <row r="64" spans="1:7" x14ac:dyDescent="0.25">
      <c r="A64" s="5">
        <v>63</v>
      </c>
      <c r="B64" s="5" t="s">
        <v>832</v>
      </c>
      <c r="C64" s="5" t="s">
        <v>7</v>
      </c>
      <c r="D64" s="5">
        <v>420</v>
      </c>
      <c r="E64" s="5">
        <v>209</v>
      </c>
      <c r="F64" s="5">
        <v>211</v>
      </c>
      <c r="G64" s="5">
        <v>0.49761904761904802</v>
      </c>
    </row>
    <row r="65" spans="1:7" x14ac:dyDescent="0.25">
      <c r="A65" s="5">
        <v>64</v>
      </c>
      <c r="B65" s="5" t="s">
        <v>833</v>
      </c>
      <c r="C65" s="5" t="s">
        <v>88</v>
      </c>
      <c r="D65" s="5">
        <v>263</v>
      </c>
      <c r="E65" s="5">
        <v>113</v>
      </c>
      <c r="F65" s="5">
        <v>150</v>
      </c>
      <c r="G65" s="5">
        <v>0.42965779467680598</v>
      </c>
    </row>
    <row r="66" spans="1:7" x14ac:dyDescent="0.25">
      <c r="A66" s="5">
        <v>65</v>
      </c>
      <c r="B66" s="5" t="s">
        <v>480</v>
      </c>
      <c r="C66" s="5" t="s">
        <v>7</v>
      </c>
      <c r="D66" s="5">
        <v>765</v>
      </c>
      <c r="E66" s="5">
        <v>193</v>
      </c>
      <c r="F66" s="5">
        <v>572</v>
      </c>
      <c r="G66" s="5">
        <v>0.25228758169934601</v>
      </c>
    </row>
    <row r="67" spans="1:7" x14ac:dyDescent="0.25">
      <c r="A67" s="5">
        <v>66</v>
      </c>
      <c r="B67" s="5" t="s">
        <v>834</v>
      </c>
      <c r="C67" s="5" t="s">
        <v>165</v>
      </c>
      <c r="D67" s="5">
        <v>569</v>
      </c>
      <c r="E67" s="5">
        <v>395</v>
      </c>
      <c r="F67" s="5">
        <v>174</v>
      </c>
      <c r="G67" s="5">
        <v>0.69420035149384896</v>
      </c>
    </row>
    <row r="68" spans="1:7" x14ac:dyDescent="0.25">
      <c r="A68" s="5">
        <v>67</v>
      </c>
      <c r="B68" s="5" t="s">
        <v>835</v>
      </c>
      <c r="C68" s="5" t="e">
        <v>#NAME?</v>
      </c>
      <c r="D68" s="5">
        <v>70</v>
      </c>
      <c r="E68" s="5">
        <v>2</v>
      </c>
      <c r="F68" s="5">
        <v>68</v>
      </c>
      <c r="G68" s="5">
        <v>2.8571428571428598E-2</v>
      </c>
    </row>
    <row r="69" spans="1:7" x14ac:dyDescent="0.25">
      <c r="A69" s="5">
        <v>68</v>
      </c>
      <c r="B69" s="5" t="s">
        <v>836</v>
      </c>
      <c r="C69" s="5" t="e">
        <v>#NAME?</v>
      </c>
      <c r="D69" s="5">
        <v>113</v>
      </c>
      <c r="E69" s="5">
        <v>55</v>
      </c>
      <c r="F69" s="5">
        <v>58</v>
      </c>
      <c r="G69" s="5">
        <v>0.48672566371681403</v>
      </c>
    </row>
    <row r="70" spans="1:7" x14ac:dyDescent="0.25">
      <c r="A70" s="5">
        <v>69</v>
      </c>
      <c r="B70" s="5" t="s">
        <v>837</v>
      </c>
      <c r="C70" s="5" t="s">
        <v>838</v>
      </c>
      <c r="D70" s="5">
        <v>130</v>
      </c>
      <c r="E70" s="5">
        <v>58</v>
      </c>
      <c r="F70" s="5">
        <v>72</v>
      </c>
      <c r="G70" s="5">
        <v>0.44615384615384601</v>
      </c>
    </row>
    <row r="71" spans="1:7" x14ac:dyDescent="0.25">
      <c r="A71" s="5">
        <v>70</v>
      </c>
      <c r="B71" s="5" t="s">
        <v>839</v>
      </c>
      <c r="C71" s="5" t="s">
        <v>7</v>
      </c>
      <c r="D71" s="5">
        <v>337</v>
      </c>
      <c r="E71" s="5">
        <v>178</v>
      </c>
      <c r="F71" s="5">
        <v>159</v>
      </c>
      <c r="G71" s="5">
        <v>0.52818991097922896</v>
      </c>
    </row>
    <row r="72" spans="1:7" x14ac:dyDescent="0.25">
      <c r="A72" s="5">
        <v>71</v>
      </c>
      <c r="B72" s="5" t="s">
        <v>64</v>
      </c>
      <c r="C72" s="5" t="e">
        <v>#NAME?</v>
      </c>
      <c r="D72" s="5">
        <v>210</v>
      </c>
      <c r="E72" s="5">
        <v>62</v>
      </c>
      <c r="F72" s="5">
        <v>148</v>
      </c>
      <c r="G72" s="5">
        <v>0.29523809523809502</v>
      </c>
    </row>
    <row r="73" spans="1:7" x14ac:dyDescent="0.25">
      <c r="A73" s="5">
        <v>72</v>
      </c>
      <c r="B73" s="5" t="s">
        <v>840</v>
      </c>
      <c r="C73" s="5" t="s">
        <v>7</v>
      </c>
      <c r="D73" s="5">
        <v>285</v>
      </c>
      <c r="E73" s="5">
        <v>96</v>
      </c>
      <c r="F73" s="5">
        <v>189</v>
      </c>
      <c r="G73" s="5">
        <v>0.336842105263158</v>
      </c>
    </row>
    <row r="74" spans="1:7" x14ac:dyDescent="0.25">
      <c r="A74" s="5">
        <v>73</v>
      </c>
      <c r="B74" s="5" t="s">
        <v>841</v>
      </c>
      <c r="C74" s="5" t="e">
        <v>#NAME?</v>
      </c>
      <c r="D74" s="5">
        <v>198</v>
      </c>
      <c r="E74" s="5">
        <v>90</v>
      </c>
      <c r="F74" s="5">
        <v>108</v>
      </c>
      <c r="G74" s="5">
        <v>0.45454545454545497</v>
      </c>
    </row>
    <row r="75" spans="1:7" x14ac:dyDescent="0.25">
      <c r="A75" s="5">
        <v>74</v>
      </c>
      <c r="B75" s="5" t="s">
        <v>842</v>
      </c>
      <c r="C75" s="5" t="e">
        <v>#NAME?</v>
      </c>
      <c r="D75" s="5">
        <v>149</v>
      </c>
      <c r="E75" s="5">
        <v>45</v>
      </c>
      <c r="F75" s="5">
        <v>104</v>
      </c>
      <c r="G75" s="5">
        <v>0.30201342281879201</v>
      </c>
    </row>
    <row r="76" spans="1:7" x14ac:dyDescent="0.25">
      <c r="A76" s="5">
        <v>75</v>
      </c>
      <c r="B76" s="5" t="s">
        <v>843</v>
      </c>
      <c r="C76" s="5" t="s">
        <v>7</v>
      </c>
      <c r="D76" s="5">
        <v>405</v>
      </c>
      <c r="E76" s="5">
        <v>88</v>
      </c>
      <c r="F76" s="5">
        <v>317</v>
      </c>
      <c r="G76" s="5">
        <v>0.21728395061728401</v>
      </c>
    </row>
    <row r="77" spans="1:7" x14ac:dyDescent="0.25">
      <c r="A77" s="5">
        <v>76</v>
      </c>
      <c r="B77" s="5" t="s">
        <v>844</v>
      </c>
      <c r="C77" s="5" t="s">
        <v>7</v>
      </c>
      <c r="D77" s="5">
        <v>345</v>
      </c>
      <c r="E77" s="5">
        <v>150</v>
      </c>
      <c r="F77" s="5">
        <v>195</v>
      </c>
      <c r="G77" s="5">
        <v>0.434782608695652</v>
      </c>
    </row>
    <row r="78" spans="1:7" x14ac:dyDescent="0.25">
      <c r="A78" s="5">
        <v>77</v>
      </c>
      <c r="B78" s="5" t="s">
        <v>845</v>
      </c>
      <c r="C78" s="5" t="s">
        <v>7</v>
      </c>
      <c r="D78" s="5">
        <v>562</v>
      </c>
      <c r="E78" s="5">
        <v>155</v>
      </c>
      <c r="F78" s="5">
        <v>407</v>
      </c>
      <c r="G78" s="5">
        <v>0.27580071174377202</v>
      </c>
    </row>
    <row r="79" spans="1:7" x14ac:dyDescent="0.25">
      <c r="A79" s="5">
        <v>78</v>
      </c>
      <c r="B79" s="5" t="s">
        <v>846</v>
      </c>
      <c r="C79" s="5" t="e">
        <v>#NAME?</v>
      </c>
      <c r="D79" s="5">
        <v>116</v>
      </c>
      <c r="E79" s="5">
        <v>20</v>
      </c>
      <c r="F79" s="5">
        <v>96</v>
      </c>
      <c r="G79" s="5">
        <v>0.17241379310344801</v>
      </c>
    </row>
    <row r="80" spans="1:7" x14ac:dyDescent="0.25">
      <c r="A80" s="5">
        <v>79</v>
      </c>
      <c r="B80" s="5" t="s">
        <v>847</v>
      </c>
      <c r="C80" s="5" t="e">
        <v>#NAME?</v>
      </c>
      <c r="D80" s="5">
        <v>157</v>
      </c>
      <c r="E80" s="5">
        <v>49</v>
      </c>
      <c r="F80" s="5">
        <v>108</v>
      </c>
      <c r="G80" s="5">
        <v>0.31210191082802502</v>
      </c>
    </row>
    <row r="81" spans="1:7" x14ac:dyDescent="0.25">
      <c r="A81" s="5">
        <v>80</v>
      </c>
      <c r="B81" s="5" t="s">
        <v>848</v>
      </c>
      <c r="C81" s="5" t="e">
        <v>#NAME?</v>
      </c>
      <c r="D81" s="5">
        <v>148</v>
      </c>
      <c r="E81" s="5">
        <v>99</v>
      </c>
      <c r="F81" s="5">
        <v>49</v>
      </c>
      <c r="G81" s="5">
        <v>0.66891891891891897</v>
      </c>
    </row>
    <row r="82" spans="1:7" x14ac:dyDescent="0.25">
      <c r="A82" s="5">
        <v>81</v>
      </c>
      <c r="B82" s="5" t="s">
        <v>849</v>
      </c>
      <c r="C82" s="5" t="s">
        <v>88</v>
      </c>
      <c r="D82" s="5">
        <v>420</v>
      </c>
      <c r="E82" s="5">
        <v>203</v>
      </c>
      <c r="F82" s="5">
        <v>217</v>
      </c>
      <c r="G82" s="5">
        <v>0.483333333333333</v>
      </c>
    </row>
    <row r="83" spans="1:7" x14ac:dyDescent="0.25">
      <c r="A83" s="5">
        <v>82</v>
      </c>
      <c r="B83" s="5" t="s">
        <v>850</v>
      </c>
      <c r="C83" s="5" t="e">
        <v>#NAME?</v>
      </c>
      <c r="D83" s="5">
        <v>207</v>
      </c>
      <c r="E83" s="5">
        <v>89</v>
      </c>
      <c r="F83" s="5">
        <v>118</v>
      </c>
      <c r="G83" s="5">
        <v>0.42995169082125601</v>
      </c>
    </row>
    <row r="84" spans="1:7" x14ac:dyDescent="0.25">
      <c r="A84" s="5">
        <v>83</v>
      </c>
      <c r="B84" s="5" t="s">
        <v>851</v>
      </c>
      <c r="C84" s="5" t="s">
        <v>7</v>
      </c>
      <c r="D84" s="5">
        <v>385</v>
      </c>
      <c r="E84" s="5">
        <v>161</v>
      </c>
      <c r="F84" s="5">
        <v>224</v>
      </c>
      <c r="G84" s="5">
        <v>0.41818181818181799</v>
      </c>
    </row>
    <row r="85" spans="1:7" x14ac:dyDescent="0.25">
      <c r="A85" s="5">
        <v>84</v>
      </c>
      <c r="B85" s="5" t="s">
        <v>852</v>
      </c>
      <c r="C85" s="5" t="e">
        <v>#NAME?</v>
      </c>
      <c r="D85" s="5">
        <v>230</v>
      </c>
      <c r="E85" s="5">
        <v>69</v>
      </c>
      <c r="F85" s="5">
        <v>161</v>
      </c>
      <c r="G85" s="5">
        <v>0.3</v>
      </c>
    </row>
    <row r="86" spans="1:7" x14ac:dyDescent="0.25">
      <c r="A86" s="5">
        <v>85</v>
      </c>
      <c r="B86" s="5" t="s">
        <v>853</v>
      </c>
      <c r="C86" s="5" t="s">
        <v>21</v>
      </c>
      <c r="D86" s="5">
        <v>437</v>
      </c>
      <c r="E86" s="5">
        <v>166</v>
      </c>
      <c r="F86" s="5">
        <v>271</v>
      </c>
      <c r="G86" s="5">
        <v>0.37986270022883301</v>
      </c>
    </row>
    <row r="87" spans="1:7" x14ac:dyDescent="0.25">
      <c r="A87" s="5">
        <v>86</v>
      </c>
      <c r="B87" s="5" t="s">
        <v>854</v>
      </c>
      <c r="C87" s="5" t="s">
        <v>855</v>
      </c>
      <c r="D87" s="5">
        <v>263</v>
      </c>
      <c r="E87" s="5">
        <v>106</v>
      </c>
      <c r="F87" s="5">
        <v>157</v>
      </c>
      <c r="G87" s="5">
        <v>0.40304182509505698</v>
      </c>
    </row>
    <row r="88" spans="1:7" x14ac:dyDescent="0.25">
      <c r="A88" s="5">
        <v>87</v>
      </c>
      <c r="B88" s="5" t="s">
        <v>856</v>
      </c>
      <c r="C88" s="5" t="e">
        <v>#NAME?</v>
      </c>
      <c r="D88" s="5">
        <v>152</v>
      </c>
      <c r="E88" s="5">
        <v>42</v>
      </c>
      <c r="F88" s="5">
        <v>110</v>
      </c>
      <c r="G88" s="5">
        <v>0.27631578947368401</v>
      </c>
    </row>
    <row r="89" spans="1:7" x14ac:dyDescent="0.25">
      <c r="A89" s="5">
        <v>88</v>
      </c>
      <c r="B89" s="5" t="s">
        <v>857</v>
      </c>
      <c r="C89" s="5" t="s">
        <v>7</v>
      </c>
      <c r="D89" s="5">
        <v>348</v>
      </c>
      <c r="E89" s="5">
        <v>139</v>
      </c>
      <c r="F89" s="5">
        <v>209</v>
      </c>
      <c r="G89" s="5">
        <v>0.39942528735632199</v>
      </c>
    </row>
    <row r="90" spans="1:7" x14ac:dyDescent="0.25">
      <c r="A90" s="5">
        <v>89</v>
      </c>
      <c r="B90" s="5" t="s">
        <v>858</v>
      </c>
      <c r="C90" s="5" t="s">
        <v>7</v>
      </c>
      <c r="D90" s="5">
        <v>405</v>
      </c>
      <c r="E90" s="5">
        <v>76</v>
      </c>
      <c r="F90" s="5">
        <v>329</v>
      </c>
      <c r="G90" s="5">
        <v>0.187654320987654</v>
      </c>
    </row>
    <row r="91" spans="1:7" x14ac:dyDescent="0.25">
      <c r="A91" s="5">
        <v>90</v>
      </c>
      <c r="B91" s="5" t="s">
        <v>859</v>
      </c>
      <c r="C91" s="5" t="e">
        <v>#NAME?</v>
      </c>
      <c r="D91" s="5">
        <v>198</v>
      </c>
      <c r="E91" s="5">
        <v>94</v>
      </c>
      <c r="F91" s="5">
        <v>104</v>
      </c>
      <c r="G91" s="5">
        <v>0.47474747474747497</v>
      </c>
    </row>
    <row r="92" spans="1:7" x14ac:dyDescent="0.25">
      <c r="A92" s="5">
        <v>91</v>
      </c>
      <c r="B92" s="5" t="s">
        <v>860</v>
      </c>
      <c r="C92" s="5" t="e">
        <v>#NAME?</v>
      </c>
      <c r="D92" s="5">
        <v>153</v>
      </c>
      <c r="E92" s="5">
        <v>14</v>
      </c>
      <c r="F92" s="5">
        <v>139</v>
      </c>
      <c r="G92" s="5">
        <v>9.1503267973856203E-2</v>
      </c>
    </row>
    <row r="93" spans="1:7" x14ac:dyDescent="0.25">
      <c r="A93" s="5">
        <v>92</v>
      </c>
      <c r="B93" s="5" t="s">
        <v>861</v>
      </c>
      <c r="C93" s="5" t="e">
        <v>#NAME?</v>
      </c>
      <c r="D93" s="5">
        <v>207</v>
      </c>
      <c r="E93" s="5">
        <v>85</v>
      </c>
      <c r="F93" s="5">
        <v>122</v>
      </c>
      <c r="G93" s="5">
        <v>0.41062801932367099</v>
      </c>
    </row>
    <row r="94" spans="1:7" x14ac:dyDescent="0.25">
      <c r="A94" s="5">
        <v>93</v>
      </c>
      <c r="B94" s="5" t="s">
        <v>862</v>
      </c>
      <c r="C94" s="5" t="s">
        <v>165</v>
      </c>
      <c r="D94" s="5">
        <v>569</v>
      </c>
      <c r="E94" s="5">
        <v>392</v>
      </c>
      <c r="F94" s="5">
        <v>177</v>
      </c>
      <c r="G94" s="5">
        <v>0.68892794376098399</v>
      </c>
    </row>
    <row r="95" spans="1:7" x14ac:dyDescent="0.25">
      <c r="A95" s="5">
        <v>94</v>
      </c>
      <c r="B95" s="5" t="s">
        <v>863</v>
      </c>
      <c r="C95" s="5" t="e">
        <v>#NAME?</v>
      </c>
      <c r="D95" s="5">
        <v>73</v>
      </c>
      <c r="E95" s="5">
        <v>19</v>
      </c>
      <c r="F95" s="5">
        <v>54</v>
      </c>
      <c r="G95" s="5">
        <v>0.26027397260273999</v>
      </c>
    </row>
    <row r="96" spans="1:7" x14ac:dyDescent="0.25">
      <c r="A96" s="5">
        <v>95</v>
      </c>
      <c r="B96" s="5" t="s">
        <v>864</v>
      </c>
      <c r="C96" s="5" t="e">
        <v>#NAME?</v>
      </c>
      <c r="D96" s="5">
        <v>98</v>
      </c>
      <c r="E96" s="5">
        <v>51</v>
      </c>
      <c r="F96" s="5">
        <v>47</v>
      </c>
      <c r="G96" s="5">
        <v>0.52040816326530603</v>
      </c>
    </row>
    <row r="97" spans="1:7" x14ac:dyDescent="0.25">
      <c r="A97" s="5">
        <v>96</v>
      </c>
      <c r="B97" s="5" t="s">
        <v>865</v>
      </c>
      <c r="C97" s="5" t="e">
        <v>#NAME?</v>
      </c>
      <c r="D97" s="5">
        <v>232</v>
      </c>
      <c r="E97" s="5">
        <v>86</v>
      </c>
      <c r="F97" s="5">
        <v>146</v>
      </c>
      <c r="G97" s="5">
        <v>0.37068965517241398</v>
      </c>
    </row>
    <row r="98" spans="1:7" x14ac:dyDescent="0.25">
      <c r="A98" s="5">
        <v>97</v>
      </c>
      <c r="B98" s="5" t="s">
        <v>866</v>
      </c>
      <c r="C98" s="5" t="e">
        <v>#NAME?</v>
      </c>
      <c r="D98" s="5">
        <v>100</v>
      </c>
      <c r="E98" s="5">
        <v>29</v>
      </c>
      <c r="F98" s="5">
        <v>71</v>
      </c>
      <c r="G98" s="5">
        <v>0.28999999999999998</v>
      </c>
    </row>
    <row r="99" spans="1:7" x14ac:dyDescent="0.25">
      <c r="A99" s="5">
        <v>98</v>
      </c>
      <c r="B99" s="5" t="s">
        <v>867</v>
      </c>
      <c r="C99" s="5" t="e">
        <v>#NAME?</v>
      </c>
      <c r="D99" s="5">
        <v>208</v>
      </c>
      <c r="E99" s="5">
        <v>96</v>
      </c>
      <c r="F99" s="5">
        <v>112</v>
      </c>
      <c r="G99" s="5">
        <v>0.46153846153846201</v>
      </c>
    </row>
    <row r="100" spans="1:7" x14ac:dyDescent="0.25">
      <c r="A100" s="5">
        <v>99</v>
      </c>
      <c r="B100" s="5" t="s">
        <v>868</v>
      </c>
      <c r="C100" s="5" t="s">
        <v>21</v>
      </c>
      <c r="D100" s="5">
        <v>516</v>
      </c>
      <c r="E100" s="5">
        <v>197</v>
      </c>
      <c r="F100" s="5">
        <v>319</v>
      </c>
      <c r="G100" s="5">
        <v>0.38178294573643401</v>
      </c>
    </row>
    <row r="101" spans="1:7" x14ac:dyDescent="0.25">
      <c r="A101" s="5">
        <v>100</v>
      </c>
      <c r="B101" s="5" t="s">
        <v>869</v>
      </c>
      <c r="C101" s="5" t="e">
        <v>#NAME?</v>
      </c>
      <c r="D101" s="5">
        <v>170</v>
      </c>
      <c r="E101" s="5">
        <v>37</v>
      </c>
      <c r="F101" s="5">
        <v>133</v>
      </c>
      <c r="G101" s="5">
        <v>0.217647058823529</v>
      </c>
    </row>
    <row r="102" spans="1:7" x14ac:dyDescent="0.25">
      <c r="A102" s="5">
        <v>101</v>
      </c>
      <c r="B102" s="5" t="s">
        <v>870</v>
      </c>
      <c r="C102" s="5" t="e">
        <v>#NAME?</v>
      </c>
      <c r="D102" s="5">
        <v>187</v>
      </c>
      <c r="E102" s="5">
        <v>138</v>
      </c>
      <c r="F102" s="5">
        <v>49</v>
      </c>
      <c r="G102" s="5">
        <v>0.73796791443850296</v>
      </c>
    </row>
    <row r="103" spans="1:7" x14ac:dyDescent="0.25">
      <c r="A103" s="5">
        <v>102</v>
      </c>
      <c r="B103" s="5" t="s">
        <v>871</v>
      </c>
      <c r="C103" s="5" t="e">
        <v>#NAME?</v>
      </c>
      <c r="D103" s="5">
        <v>212</v>
      </c>
      <c r="E103" s="5">
        <v>99</v>
      </c>
      <c r="F103" s="5">
        <v>113</v>
      </c>
      <c r="G103" s="5">
        <v>0.46698113207547198</v>
      </c>
    </row>
    <row r="104" spans="1:7" x14ac:dyDescent="0.25">
      <c r="A104" s="5">
        <v>103</v>
      </c>
      <c r="B104" s="5" t="s">
        <v>872</v>
      </c>
      <c r="C104" s="5" t="e">
        <v>#NAME?</v>
      </c>
      <c r="D104" s="5">
        <v>207</v>
      </c>
      <c r="E104" s="5">
        <v>50</v>
      </c>
      <c r="F104" s="5">
        <v>157</v>
      </c>
      <c r="G104" s="5">
        <v>0.241545893719807</v>
      </c>
    </row>
    <row r="105" spans="1:7" x14ac:dyDescent="0.25">
      <c r="A105" s="5">
        <v>104</v>
      </c>
      <c r="B105" s="5" t="s">
        <v>323</v>
      </c>
      <c r="C105" s="5" t="e">
        <v>#NAME?</v>
      </c>
      <c r="D105" s="5">
        <v>170</v>
      </c>
      <c r="E105" s="5">
        <v>37</v>
      </c>
      <c r="F105" s="5">
        <v>133</v>
      </c>
      <c r="G105" s="5">
        <v>0.217647058823529</v>
      </c>
    </row>
    <row r="106" spans="1:7" x14ac:dyDescent="0.25">
      <c r="A106" s="5">
        <v>105</v>
      </c>
      <c r="B106" s="5" t="s">
        <v>873</v>
      </c>
      <c r="C106" s="5" t="e">
        <v>#NAME?</v>
      </c>
      <c r="D106" s="5">
        <v>251</v>
      </c>
      <c r="E106" s="5">
        <v>66</v>
      </c>
      <c r="F106" s="5">
        <v>185</v>
      </c>
      <c r="G106" s="5">
        <v>0.26294820717131501</v>
      </c>
    </row>
    <row r="107" spans="1:7" x14ac:dyDescent="0.25">
      <c r="A107" s="5">
        <v>106</v>
      </c>
      <c r="B107" s="5" t="s">
        <v>874</v>
      </c>
      <c r="C107" s="5" t="s">
        <v>7</v>
      </c>
      <c r="D107" s="5">
        <v>577</v>
      </c>
      <c r="E107" s="5">
        <v>163</v>
      </c>
      <c r="F107" s="5">
        <v>414</v>
      </c>
      <c r="G107" s="5">
        <v>0.28249566724436698</v>
      </c>
    </row>
    <row r="108" spans="1:7" x14ac:dyDescent="0.25">
      <c r="A108" s="5">
        <v>107</v>
      </c>
      <c r="B108" s="5" t="s">
        <v>875</v>
      </c>
      <c r="C108" s="5" t="e">
        <v>#NAME?</v>
      </c>
      <c r="D108" s="5">
        <v>129</v>
      </c>
      <c r="E108" s="5">
        <v>64</v>
      </c>
      <c r="F108" s="5">
        <v>65</v>
      </c>
      <c r="G108" s="5">
        <v>0.49612403100775199</v>
      </c>
    </row>
    <row r="109" spans="1:7" x14ac:dyDescent="0.25">
      <c r="A109" s="5">
        <v>108</v>
      </c>
      <c r="B109" s="5" t="s">
        <v>876</v>
      </c>
      <c r="C109" s="5" t="e">
        <v>#NAME?</v>
      </c>
      <c r="D109" s="5">
        <v>157</v>
      </c>
      <c r="E109" s="5">
        <v>47</v>
      </c>
      <c r="F109" s="5">
        <v>110</v>
      </c>
      <c r="G109" s="5">
        <v>0.29936305732484098</v>
      </c>
    </row>
    <row r="110" spans="1:7" x14ac:dyDescent="0.25">
      <c r="A110" s="5">
        <v>109</v>
      </c>
      <c r="B110" s="5" t="s">
        <v>877</v>
      </c>
      <c r="C110" s="5" t="s">
        <v>7</v>
      </c>
      <c r="D110" s="5">
        <v>315</v>
      </c>
      <c r="E110" s="5">
        <v>41</v>
      </c>
      <c r="F110" s="5">
        <v>274</v>
      </c>
      <c r="G110" s="5">
        <v>0.13015873015873</v>
      </c>
    </row>
    <row r="111" spans="1:7" x14ac:dyDescent="0.25">
      <c r="A111" s="5">
        <v>110</v>
      </c>
      <c r="B111" s="5" t="s">
        <v>878</v>
      </c>
      <c r="C111" s="5" t="s">
        <v>7</v>
      </c>
      <c r="D111" s="5">
        <v>443</v>
      </c>
      <c r="E111" s="5">
        <v>143</v>
      </c>
      <c r="F111" s="5">
        <v>300</v>
      </c>
      <c r="G111" s="5">
        <v>0.322799097065463</v>
      </c>
    </row>
    <row r="112" spans="1:7" x14ac:dyDescent="0.25">
      <c r="A112" s="5">
        <v>111</v>
      </c>
      <c r="B112" s="5" t="s">
        <v>879</v>
      </c>
      <c r="C112" s="5" t="s">
        <v>7</v>
      </c>
      <c r="D112" s="5">
        <v>315</v>
      </c>
      <c r="E112" s="5">
        <v>32</v>
      </c>
      <c r="F112" s="5">
        <v>283</v>
      </c>
      <c r="G112" s="5">
        <v>0.101587301587302</v>
      </c>
    </row>
    <row r="113" spans="1:7" x14ac:dyDescent="0.25">
      <c r="A113" s="5">
        <v>112</v>
      </c>
      <c r="B113" s="5" t="s">
        <v>880</v>
      </c>
      <c r="C113" s="5" t="e">
        <v>#NAME?</v>
      </c>
      <c r="D113" s="5">
        <v>110</v>
      </c>
      <c r="E113" s="5">
        <v>39</v>
      </c>
      <c r="F113" s="5">
        <v>71</v>
      </c>
      <c r="G113" s="5">
        <v>0.354545454545455</v>
      </c>
    </row>
    <row r="114" spans="1:7" x14ac:dyDescent="0.25">
      <c r="A114" s="5">
        <v>113</v>
      </c>
      <c r="B114" s="5" t="s">
        <v>881</v>
      </c>
      <c r="C114" s="5" t="s">
        <v>882</v>
      </c>
      <c r="D114" s="5">
        <v>265</v>
      </c>
      <c r="E114" s="5">
        <v>148</v>
      </c>
      <c r="F114" s="5">
        <v>117</v>
      </c>
      <c r="G114" s="5">
        <v>0.55849056603773595</v>
      </c>
    </row>
    <row r="115" spans="1:7" x14ac:dyDescent="0.25">
      <c r="A115" s="5">
        <v>114</v>
      </c>
      <c r="B115" s="5" t="s">
        <v>883</v>
      </c>
      <c r="C115" s="5" t="e">
        <v>#NAME?</v>
      </c>
      <c r="D115" s="5">
        <v>94</v>
      </c>
      <c r="E115" s="5">
        <v>29</v>
      </c>
      <c r="F115" s="5">
        <v>65</v>
      </c>
      <c r="G115" s="5">
        <v>0.30851063829787201</v>
      </c>
    </row>
    <row r="116" spans="1:7" x14ac:dyDescent="0.25">
      <c r="A116" s="5">
        <v>115</v>
      </c>
      <c r="B116" s="5" t="s">
        <v>884</v>
      </c>
      <c r="C116" s="5" t="s">
        <v>885</v>
      </c>
      <c r="D116" s="5">
        <v>333</v>
      </c>
      <c r="E116" s="5">
        <v>120</v>
      </c>
      <c r="F116" s="5">
        <v>213</v>
      </c>
      <c r="G116" s="5">
        <v>0.36036036036036001</v>
      </c>
    </row>
    <row r="117" spans="1:7" x14ac:dyDescent="0.25">
      <c r="A117" s="5">
        <v>116</v>
      </c>
      <c r="B117" s="5" t="s">
        <v>886</v>
      </c>
      <c r="C117" s="5" t="e">
        <v>#NAME?</v>
      </c>
      <c r="D117" s="5">
        <v>204</v>
      </c>
      <c r="E117" s="5">
        <v>148</v>
      </c>
      <c r="F117" s="5">
        <v>56</v>
      </c>
      <c r="G117" s="5">
        <v>0.72549019607843102</v>
      </c>
    </row>
    <row r="118" spans="1:7" x14ac:dyDescent="0.25">
      <c r="A118" s="5">
        <v>117</v>
      </c>
      <c r="B118" s="5" t="s">
        <v>887</v>
      </c>
      <c r="C118" s="5" t="e">
        <v>#NAME?</v>
      </c>
      <c r="D118" s="5">
        <v>235</v>
      </c>
      <c r="E118" s="5">
        <v>85</v>
      </c>
      <c r="F118" s="5">
        <v>150</v>
      </c>
      <c r="G118" s="5">
        <v>0.36170212765957399</v>
      </c>
    </row>
    <row r="119" spans="1:7" x14ac:dyDescent="0.25">
      <c r="A119" s="5">
        <v>118</v>
      </c>
      <c r="B119" s="5" t="s">
        <v>888</v>
      </c>
      <c r="C119" s="5" t="s">
        <v>274</v>
      </c>
      <c r="D119" s="5">
        <v>550</v>
      </c>
      <c r="E119" s="5">
        <v>182</v>
      </c>
      <c r="F119" s="5">
        <v>368</v>
      </c>
      <c r="G119" s="5">
        <v>0.33090909090909099</v>
      </c>
    </row>
    <row r="120" spans="1:7" x14ac:dyDescent="0.25">
      <c r="A120" s="5">
        <v>119</v>
      </c>
      <c r="B120" s="5" t="s">
        <v>889</v>
      </c>
      <c r="C120" s="5" t="s">
        <v>7</v>
      </c>
      <c r="D120" s="5">
        <v>462</v>
      </c>
      <c r="E120" s="5">
        <v>273</v>
      </c>
      <c r="F120" s="5">
        <v>189</v>
      </c>
      <c r="G120" s="5">
        <v>0.59090909090909105</v>
      </c>
    </row>
    <row r="121" spans="1:7" x14ac:dyDescent="0.25">
      <c r="A121" s="5">
        <v>120</v>
      </c>
      <c r="B121" s="5" t="s">
        <v>890</v>
      </c>
      <c r="C121" s="5" t="s">
        <v>7</v>
      </c>
      <c r="D121" s="5">
        <v>503</v>
      </c>
      <c r="E121" s="5">
        <v>159</v>
      </c>
      <c r="F121" s="5">
        <v>344</v>
      </c>
      <c r="G121" s="5">
        <v>0.31610337972167002</v>
      </c>
    </row>
    <row r="122" spans="1:7" x14ac:dyDescent="0.25">
      <c r="A122" s="5">
        <v>121</v>
      </c>
      <c r="B122" s="5" t="s">
        <v>891</v>
      </c>
      <c r="C122" s="5" t="e">
        <v>#NAME?</v>
      </c>
      <c r="D122" s="5">
        <v>170</v>
      </c>
      <c r="E122" s="5">
        <v>37</v>
      </c>
      <c r="F122" s="5">
        <v>133</v>
      </c>
      <c r="G122" s="5">
        <v>0.217647058823529</v>
      </c>
    </row>
    <row r="123" spans="1:7" x14ac:dyDescent="0.25">
      <c r="A123" s="5">
        <v>122</v>
      </c>
      <c r="B123" s="5" t="s">
        <v>892</v>
      </c>
      <c r="C123" s="5" t="s">
        <v>25</v>
      </c>
      <c r="D123" s="5">
        <v>286</v>
      </c>
      <c r="E123" s="5">
        <v>123</v>
      </c>
      <c r="F123" s="5">
        <v>163</v>
      </c>
      <c r="G123" s="5">
        <v>0.43006993006993</v>
      </c>
    </row>
    <row r="124" spans="1:7" x14ac:dyDescent="0.25">
      <c r="A124" s="5">
        <v>123</v>
      </c>
      <c r="B124" s="5" t="s">
        <v>893</v>
      </c>
      <c r="C124" s="5" t="s">
        <v>7</v>
      </c>
      <c r="D124" s="5">
        <v>296</v>
      </c>
      <c r="E124" s="5">
        <v>133</v>
      </c>
      <c r="F124" s="5">
        <v>163</v>
      </c>
      <c r="G124" s="5">
        <v>0.44932432432432401</v>
      </c>
    </row>
    <row r="125" spans="1:7" x14ac:dyDescent="0.25">
      <c r="A125" s="5">
        <v>124</v>
      </c>
      <c r="B125" s="5" t="s">
        <v>894</v>
      </c>
      <c r="C125" s="5" t="s">
        <v>183</v>
      </c>
      <c r="D125" s="5">
        <v>259</v>
      </c>
      <c r="E125" s="5">
        <v>89</v>
      </c>
      <c r="F125" s="5">
        <v>170</v>
      </c>
      <c r="G125" s="5">
        <v>0.343629343629344</v>
      </c>
    </row>
    <row r="126" spans="1:7" x14ac:dyDescent="0.25">
      <c r="A126" s="5">
        <v>125</v>
      </c>
      <c r="B126" s="5" t="s">
        <v>895</v>
      </c>
      <c r="C126" s="5" t="e">
        <v>#NAME?</v>
      </c>
      <c r="D126" s="5">
        <v>252</v>
      </c>
      <c r="E126" s="5">
        <v>64</v>
      </c>
      <c r="F126" s="5">
        <v>188</v>
      </c>
      <c r="G126" s="5">
        <v>0.25396825396825401</v>
      </c>
    </row>
    <row r="127" spans="1:7" x14ac:dyDescent="0.25">
      <c r="A127" s="5">
        <v>126</v>
      </c>
      <c r="B127" s="5" t="s">
        <v>186</v>
      </c>
      <c r="C127" s="5" t="e">
        <v>#NAME?</v>
      </c>
      <c r="D127" s="5">
        <v>178</v>
      </c>
      <c r="E127" s="5">
        <v>17</v>
      </c>
      <c r="F127" s="5">
        <v>161</v>
      </c>
      <c r="G127" s="5">
        <v>9.5505617977528101E-2</v>
      </c>
    </row>
    <row r="128" spans="1:7" x14ac:dyDescent="0.25">
      <c r="A128" s="5">
        <v>127</v>
      </c>
      <c r="B128" s="5" t="s">
        <v>896</v>
      </c>
      <c r="C128" s="5" t="e">
        <v>#NAME?</v>
      </c>
      <c r="D128" s="5">
        <v>134</v>
      </c>
      <c r="E128" s="5">
        <v>72</v>
      </c>
      <c r="F128" s="5">
        <v>62</v>
      </c>
      <c r="G128" s="5">
        <v>0.537313432835821</v>
      </c>
    </row>
    <row r="129" spans="1:7" x14ac:dyDescent="0.25">
      <c r="A129" s="5">
        <v>128</v>
      </c>
      <c r="B129" s="5" t="s">
        <v>897</v>
      </c>
      <c r="C129" s="5" t="s">
        <v>7</v>
      </c>
      <c r="D129" s="5">
        <v>307</v>
      </c>
      <c r="E129" s="5">
        <v>88</v>
      </c>
      <c r="F129" s="5">
        <v>219</v>
      </c>
      <c r="G129" s="5">
        <v>0.286644951140065</v>
      </c>
    </row>
    <row r="130" spans="1:7" x14ac:dyDescent="0.25">
      <c r="A130" s="5">
        <v>129</v>
      </c>
      <c r="B130" s="5" t="s">
        <v>898</v>
      </c>
      <c r="C130" s="5" t="s">
        <v>7</v>
      </c>
      <c r="D130" s="5">
        <v>264</v>
      </c>
      <c r="E130" s="5">
        <v>140</v>
      </c>
      <c r="F130" s="5">
        <v>124</v>
      </c>
      <c r="G130" s="5">
        <v>0.53030303030303005</v>
      </c>
    </row>
    <row r="131" spans="1:7" x14ac:dyDescent="0.25">
      <c r="A131" s="5">
        <v>130</v>
      </c>
      <c r="B131" s="5" t="s">
        <v>899</v>
      </c>
      <c r="C131" s="5" t="s">
        <v>7</v>
      </c>
      <c r="D131" s="5">
        <v>321</v>
      </c>
      <c r="E131" s="5">
        <v>145</v>
      </c>
      <c r="F131" s="5">
        <v>176</v>
      </c>
      <c r="G131" s="5">
        <v>0.451713395638629</v>
      </c>
    </row>
    <row r="132" spans="1:7" x14ac:dyDescent="0.25">
      <c r="A132" s="5">
        <v>131</v>
      </c>
      <c r="B132" s="5" t="s">
        <v>900</v>
      </c>
      <c r="C132" s="5" t="e">
        <v>#NAME?</v>
      </c>
      <c r="D132" s="5">
        <v>136</v>
      </c>
      <c r="E132" s="5">
        <v>23</v>
      </c>
      <c r="F132" s="5">
        <v>113</v>
      </c>
      <c r="G132" s="5">
        <v>0.16911764705882401</v>
      </c>
    </row>
    <row r="133" spans="1:7" x14ac:dyDescent="0.25">
      <c r="A133" s="5">
        <v>132</v>
      </c>
      <c r="B133" s="5" t="s">
        <v>706</v>
      </c>
      <c r="C133" s="5" t="e">
        <v>#NAME?</v>
      </c>
      <c r="D133" s="5">
        <v>182</v>
      </c>
      <c r="E133" s="5">
        <v>40</v>
      </c>
      <c r="F133" s="5">
        <v>142</v>
      </c>
      <c r="G133" s="5">
        <v>0.21978021978022</v>
      </c>
    </row>
    <row r="134" spans="1:7" x14ac:dyDescent="0.25">
      <c r="A134" s="5">
        <v>133</v>
      </c>
      <c r="B134" s="5" t="s">
        <v>901</v>
      </c>
      <c r="C134" s="5" t="s">
        <v>7</v>
      </c>
      <c r="D134" s="5">
        <v>500</v>
      </c>
      <c r="E134" s="5">
        <v>224</v>
      </c>
      <c r="F134" s="5">
        <v>276</v>
      </c>
      <c r="G134" s="5">
        <v>0.44800000000000001</v>
      </c>
    </row>
    <row r="135" spans="1:7" x14ac:dyDescent="0.25">
      <c r="A135" s="5">
        <v>134</v>
      </c>
      <c r="B135" s="5" t="s">
        <v>902</v>
      </c>
      <c r="C135" s="5" t="e">
        <v>#NAME?</v>
      </c>
      <c r="D135" s="5">
        <v>101</v>
      </c>
      <c r="E135" s="5">
        <v>28</v>
      </c>
      <c r="F135" s="5">
        <v>73</v>
      </c>
      <c r="G135" s="5">
        <v>0.27722772277227697</v>
      </c>
    </row>
    <row r="136" spans="1:7" x14ac:dyDescent="0.25">
      <c r="A136" s="5">
        <v>135</v>
      </c>
      <c r="B136" s="5" t="s">
        <v>903</v>
      </c>
      <c r="C136" s="5" t="e">
        <v>#NAME?</v>
      </c>
      <c r="D136" s="5">
        <v>239</v>
      </c>
      <c r="E136" s="5">
        <v>104</v>
      </c>
      <c r="F136" s="5">
        <v>135</v>
      </c>
      <c r="G136" s="5">
        <v>0.43514644351464399</v>
      </c>
    </row>
    <row r="137" spans="1:7" x14ac:dyDescent="0.25">
      <c r="A137" s="5">
        <v>136</v>
      </c>
      <c r="B137" s="5" t="s">
        <v>904</v>
      </c>
      <c r="C137" s="5" t="s">
        <v>7</v>
      </c>
      <c r="D137" s="5">
        <v>455</v>
      </c>
      <c r="E137" s="5">
        <v>155</v>
      </c>
      <c r="F137" s="5">
        <v>300</v>
      </c>
      <c r="G137" s="5">
        <v>0.340659340659341</v>
      </c>
    </row>
    <row r="138" spans="1:7" x14ac:dyDescent="0.25">
      <c r="A138" s="5">
        <v>137</v>
      </c>
      <c r="B138" s="5" t="s">
        <v>905</v>
      </c>
      <c r="C138" s="5" t="e">
        <v>#NAME?</v>
      </c>
      <c r="D138" s="5">
        <v>182</v>
      </c>
      <c r="E138" s="5">
        <v>36</v>
      </c>
      <c r="F138" s="5">
        <v>146</v>
      </c>
      <c r="G138" s="5">
        <v>0.19780219780219799</v>
      </c>
    </row>
    <row r="139" spans="1:7" x14ac:dyDescent="0.25">
      <c r="A139" s="5">
        <v>138</v>
      </c>
      <c r="B139" s="5" t="s">
        <v>906</v>
      </c>
      <c r="C139" s="5" t="s">
        <v>7</v>
      </c>
      <c r="D139" s="5">
        <v>481</v>
      </c>
      <c r="E139" s="5">
        <v>228</v>
      </c>
      <c r="F139" s="5">
        <v>253</v>
      </c>
      <c r="G139" s="5">
        <v>0.47401247401247398</v>
      </c>
    </row>
    <row r="140" spans="1:7" x14ac:dyDescent="0.25">
      <c r="A140" s="5">
        <v>139</v>
      </c>
      <c r="B140" s="5" t="s">
        <v>907</v>
      </c>
      <c r="C140" s="5" t="s">
        <v>21</v>
      </c>
      <c r="D140" s="5">
        <v>404</v>
      </c>
      <c r="E140" s="5">
        <v>90</v>
      </c>
      <c r="F140" s="5">
        <v>314</v>
      </c>
      <c r="G140" s="5">
        <v>0.222772277227723</v>
      </c>
    </row>
    <row r="141" spans="1:7" x14ac:dyDescent="0.25">
      <c r="A141" s="5">
        <v>140</v>
      </c>
      <c r="B141" s="5" t="s">
        <v>908</v>
      </c>
      <c r="C141" s="5" t="s">
        <v>7</v>
      </c>
      <c r="D141" s="5">
        <v>618</v>
      </c>
      <c r="E141" s="5">
        <v>382</v>
      </c>
      <c r="F141" s="5">
        <v>236</v>
      </c>
      <c r="G141" s="5">
        <v>0.61812297734627797</v>
      </c>
    </row>
    <row r="142" spans="1:7" x14ac:dyDescent="0.25">
      <c r="A142" s="5">
        <v>141</v>
      </c>
      <c r="B142" s="5" t="s">
        <v>909</v>
      </c>
      <c r="C142" s="5" t="s">
        <v>21</v>
      </c>
      <c r="D142" s="5">
        <v>518</v>
      </c>
      <c r="E142" s="5">
        <v>198</v>
      </c>
      <c r="F142" s="5">
        <v>320</v>
      </c>
      <c r="G142" s="5">
        <v>0.38223938223938198</v>
      </c>
    </row>
    <row r="143" spans="1:7" x14ac:dyDescent="0.25">
      <c r="A143" s="5">
        <v>142</v>
      </c>
      <c r="B143" s="5" t="s">
        <v>910</v>
      </c>
      <c r="C143" s="5" t="s">
        <v>7</v>
      </c>
      <c r="D143" s="5">
        <v>386</v>
      </c>
      <c r="E143" s="5">
        <v>167</v>
      </c>
      <c r="F143" s="5">
        <v>219</v>
      </c>
      <c r="G143" s="5">
        <v>0.432642487046632</v>
      </c>
    </row>
    <row r="144" spans="1:7" x14ac:dyDescent="0.25">
      <c r="A144" s="5">
        <v>143</v>
      </c>
      <c r="B144" s="5" t="s">
        <v>911</v>
      </c>
      <c r="C144" s="5" t="s">
        <v>7</v>
      </c>
      <c r="D144" s="5">
        <v>304</v>
      </c>
      <c r="E144" s="5">
        <v>112</v>
      </c>
      <c r="F144" s="5">
        <v>192</v>
      </c>
      <c r="G144" s="5">
        <v>0.36842105263157898</v>
      </c>
    </row>
    <row r="145" spans="1:7" x14ac:dyDescent="0.25">
      <c r="A145" s="5">
        <v>144</v>
      </c>
      <c r="B145" s="5" t="s">
        <v>912</v>
      </c>
      <c r="C145" s="5" t="e">
        <v>#NAME?</v>
      </c>
      <c r="D145" s="5">
        <v>181</v>
      </c>
      <c r="E145" s="5">
        <v>53</v>
      </c>
      <c r="F145" s="5">
        <v>128</v>
      </c>
      <c r="G145" s="5">
        <v>0.29281767955801102</v>
      </c>
    </row>
    <row r="146" spans="1:7" x14ac:dyDescent="0.25">
      <c r="A146" s="5">
        <v>145</v>
      </c>
      <c r="B146" s="5" t="s">
        <v>913</v>
      </c>
      <c r="C146" s="5" t="e">
        <v>#NAME?</v>
      </c>
      <c r="D146" s="5">
        <v>66</v>
      </c>
      <c r="E146" s="5">
        <v>22</v>
      </c>
      <c r="F146" s="5">
        <v>44</v>
      </c>
      <c r="G146" s="5">
        <v>0.33333333333333298</v>
      </c>
    </row>
    <row r="147" spans="1:7" x14ac:dyDescent="0.25">
      <c r="A147" s="5">
        <v>146</v>
      </c>
      <c r="B147" s="5" t="s">
        <v>914</v>
      </c>
      <c r="C147" s="5" t="e">
        <v>#NAME?</v>
      </c>
      <c r="D147" s="5">
        <v>170</v>
      </c>
      <c r="E147" s="5">
        <v>34</v>
      </c>
      <c r="F147" s="5">
        <v>136</v>
      </c>
      <c r="G147" s="5">
        <v>0.2</v>
      </c>
    </row>
    <row r="148" spans="1:7" x14ac:dyDescent="0.25">
      <c r="A148" s="5">
        <v>147</v>
      </c>
      <c r="B148" s="5" t="s">
        <v>915</v>
      </c>
      <c r="C148" s="5" t="e">
        <v>#NAME?</v>
      </c>
      <c r="D148" s="5">
        <v>214</v>
      </c>
      <c r="E148" s="5">
        <v>22</v>
      </c>
      <c r="F148" s="5">
        <v>192</v>
      </c>
      <c r="G148" s="5">
        <v>0.10280373831775701</v>
      </c>
    </row>
    <row r="149" spans="1:7" x14ac:dyDescent="0.25">
      <c r="A149" s="5">
        <v>148</v>
      </c>
      <c r="B149" s="5" t="s">
        <v>916</v>
      </c>
      <c r="C149" s="5" t="s">
        <v>100</v>
      </c>
      <c r="D149" s="5">
        <v>499</v>
      </c>
      <c r="E149" s="5">
        <v>202</v>
      </c>
      <c r="F149" s="5">
        <v>297</v>
      </c>
      <c r="G149" s="5">
        <v>0.40480961923847703</v>
      </c>
    </row>
    <row r="150" spans="1:7" x14ac:dyDescent="0.25">
      <c r="A150" s="5">
        <v>149</v>
      </c>
      <c r="B150" s="5" t="s">
        <v>868</v>
      </c>
      <c r="C150" s="5" t="s">
        <v>21</v>
      </c>
      <c r="D150" s="5">
        <v>516</v>
      </c>
      <c r="E150" s="5">
        <v>197</v>
      </c>
      <c r="F150" s="5">
        <v>319</v>
      </c>
      <c r="G150" s="5">
        <v>0.38178294573643401</v>
      </c>
    </row>
    <row r="151" spans="1:7" x14ac:dyDescent="0.25">
      <c r="A151" s="5">
        <v>150</v>
      </c>
      <c r="B151" s="5" t="s">
        <v>917</v>
      </c>
      <c r="C151" s="5" t="e">
        <v>#NAME?</v>
      </c>
      <c r="D151" s="5">
        <v>133</v>
      </c>
      <c r="E151" s="5">
        <v>21</v>
      </c>
      <c r="F151" s="5">
        <v>112</v>
      </c>
      <c r="G151" s="5">
        <v>0.157894736842105</v>
      </c>
    </row>
    <row r="152" spans="1:7" x14ac:dyDescent="0.25">
      <c r="A152" s="5">
        <v>151</v>
      </c>
      <c r="B152" s="5" t="s">
        <v>918</v>
      </c>
      <c r="C152" s="5" t="s">
        <v>171</v>
      </c>
      <c r="D152" s="5">
        <v>158</v>
      </c>
      <c r="E152" s="5">
        <v>26</v>
      </c>
      <c r="F152" s="5">
        <v>132</v>
      </c>
      <c r="G152" s="5">
        <v>0.164556962025316</v>
      </c>
    </row>
    <row r="153" spans="1:7" x14ac:dyDescent="0.25">
      <c r="A153" s="5">
        <v>152</v>
      </c>
      <c r="B153" s="5" t="s">
        <v>919</v>
      </c>
      <c r="C153" s="5" t="e">
        <v>#NAME?</v>
      </c>
      <c r="D153" s="5">
        <v>206</v>
      </c>
      <c r="E153" s="5">
        <v>108</v>
      </c>
      <c r="F153" s="5">
        <v>98</v>
      </c>
      <c r="G153" s="5">
        <v>0.52427184466019405</v>
      </c>
    </row>
    <row r="154" spans="1:7" x14ac:dyDescent="0.25">
      <c r="A154" s="5">
        <v>153</v>
      </c>
      <c r="B154" s="5" t="s">
        <v>920</v>
      </c>
      <c r="C154" s="5" t="s">
        <v>7</v>
      </c>
      <c r="D154" s="5">
        <v>363</v>
      </c>
      <c r="E154" s="5">
        <v>113</v>
      </c>
      <c r="F154" s="5">
        <v>250</v>
      </c>
      <c r="G154" s="5">
        <v>0.31129476584021998</v>
      </c>
    </row>
    <row r="155" spans="1:7" x14ac:dyDescent="0.25">
      <c r="A155" s="5">
        <v>154</v>
      </c>
      <c r="B155" s="5" t="s">
        <v>921</v>
      </c>
      <c r="C155" s="5" t="s">
        <v>88</v>
      </c>
      <c r="D155" s="5">
        <v>420</v>
      </c>
      <c r="E155" s="5">
        <v>203</v>
      </c>
      <c r="F155" s="5">
        <v>217</v>
      </c>
      <c r="G155" s="5">
        <v>0.483333333333333</v>
      </c>
    </row>
    <row r="156" spans="1:7" x14ac:dyDescent="0.25">
      <c r="A156" s="5">
        <v>155</v>
      </c>
      <c r="B156" s="5" t="s">
        <v>922</v>
      </c>
      <c r="C156" s="5" t="e">
        <v>#NAME?</v>
      </c>
      <c r="D156" s="5">
        <v>90</v>
      </c>
      <c r="E156" s="5">
        <v>67</v>
      </c>
      <c r="F156" s="5">
        <v>23</v>
      </c>
      <c r="G156" s="5">
        <v>0.74444444444444402</v>
      </c>
    </row>
    <row r="157" spans="1:7" x14ac:dyDescent="0.25">
      <c r="A157" s="5">
        <v>156</v>
      </c>
      <c r="B157" s="5" t="s">
        <v>923</v>
      </c>
      <c r="C157" s="5" t="s">
        <v>7</v>
      </c>
      <c r="D157" s="5">
        <v>382</v>
      </c>
      <c r="E157" s="5">
        <v>127</v>
      </c>
      <c r="F157" s="5">
        <v>255</v>
      </c>
      <c r="G157" s="5">
        <v>0.33246073298429302</v>
      </c>
    </row>
    <row r="158" spans="1:7" x14ac:dyDescent="0.25">
      <c r="A158" s="5">
        <v>157</v>
      </c>
      <c r="B158" s="5" t="s">
        <v>924</v>
      </c>
      <c r="C158" s="5" t="s">
        <v>7</v>
      </c>
      <c r="D158" s="5">
        <v>578</v>
      </c>
      <c r="E158" s="5">
        <v>183</v>
      </c>
      <c r="F158" s="5">
        <v>395</v>
      </c>
      <c r="G158" s="5">
        <v>0.31660899653979202</v>
      </c>
    </row>
    <row r="159" spans="1:7" x14ac:dyDescent="0.25">
      <c r="A159" s="5">
        <v>158</v>
      </c>
      <c r="B159" s="5" t="s">
        <v>925</v>
      </c>
      <c r="C159" s="5" t="e">
        <v>#NAME?</v>
      </c>
      <c r="D159" s="5">
        <v>207</v>
      </c>
      <c r="E159" s="5">
        <v>54</v>
      </c>
      <c r="F159" s="5">
        <v>153</v>
      </c>
      <c r="G159" s="5">
        <v>0.26086956521739102</v>
      </c>
    </row>
    <row r="160" spans="1:7" x14ac:dyDescent="0.25">
      <c r="A160" s="5">
        <v>159</v>
      </c>
      <c r="B160" s="5" t="s">
        <v>926</v>
      </c>
      <c r="C160" s="5" t="s">
        <v>7</v>
      </c>
      <c r="D160" s="5">
        <v>302</v>
      </c>
      <c r="E160" s="5">
        <v>82</v>
      </c>
      <c r="F160" s="5">
        <v>220</v>
      </c>
      <c r="G160" s="5">
        <v>0.27152317880794702</v>
      </c>
    </row>
    <row r="161" spans="1:7" x14ac:dyDescent="0.25">
      <c r="A161" s="5">
        <v>160</v>
      </c>
      <c r="B161" s="5" t="s">
        <v>927</v>
      </c>
      <c r="C161" s="5" t="s">
        <v>21</v>
      </c>
      <c r="D161" s="5">
        <v>390</v>
      </c>
      <c r="E161" s="5">
        <v>139</v>
      </c>
      <c r="F161" s="5">
        <v>251</v>
      </c>
      <c r="G161" s="5">
        <v>0.35641025641025598</v>
      </c>
    </row>
    <row r="162" spans="1:7" x14ac:dyDescent="0.25">
      <c r="A162" s="5">
        <v>161</v>
      </c>
      <c r="B162" s="5" t="s">
        <v>928</v>
      </c>
      <c r="C162" s="5" t="s">
        <v>7</v>
      </c>
      <c r="D162" s="5">
        <v>319</v>
      </c>
      <c r="E162" s="5">
        <v>97</v>
      </c>
      <c r="F162" s="5">
        <v>222</v>
      </c>
      <c r="G162" s="5">
        <v>0.30407523510971801</v>
      </c>
    </row>
    <row r="163" spans="1:7" x14ac:dyDescent="0.25">
      <c r="A163" s="5">
        <v>162</v>
      </c>
      <c r="B163" s="5" t="s">
        <v>929</v>
      </c>
      <c r="C163" s="5" t="e">
        <v>#NAME?</v>
      </c>
      <c r="D163" s="5">
        <v>137</v>
      </c>
      <c r="E163" s="5">
        <v>62</v>
      </c>
      <c r="F163" s="5">
        <v>75</v>
      </c>
      <c r="G163" s="5">
        <v>0.452554744525547</v>
      </c>
    </row>
    <row r="164" spans="1:7" x14ac:dyDescent="0.25">
      <c r="A164" s="5">
        <v>163</v>
      </c>
      <c r="B164" s="5" t="s">
        <v>930</v>
      </c>
      <c r="C164" s="5" t="s">
        <v>7</v>
      </c>
      <c r="D164" s="5">
        <v>350</v>
      </c>
      <c r="E164" s="5">
        <v>71</v>
      </c>
      <c r="F164" s="5">
        <v>279</v>
      </c>
      <c r="G164" s="5">
        <v>0.20285714285714301</v>
      </c>
    </row>
    <row r="165" spans="1:7" x14ac:dyDescent="0.25">
      <c r="A165" s="5">
        <v>164</v>
      </c>
      <c r="B165" s="5" t="s">
        <v>931</v>
      </c>
      <c r="C165" s="5" t="s">
        <v>59</v>
      </c>
      <c r="D165" s="5">
        <v>568</v>
      </c>
      <c r="E165" s="5">
        <v>387</v>
      </c>
      <c r="F165" s="5">
        <v>181</v>
      </c>
      <c r="G165" s="5">
        <v>0.68133802816901401</v>
      </c>
    </row>
    <row r="166" spans="1:7" x14ac:dyDescent="0.25">
      <c r="A166" s="5">
        <v>165</v>
      </c>
      <c r="B166" s="5" t="s">
        <v>932</v>
      </c>
      <c r="C166" s="5" t="s">
        <v>183</v>
      </c>
      <c r="D166" s="5">
        <v>259</v>
      </c>
      <c r="E166" s="5">
        <v>94</v>
      </c>
      <c r="F166" s="5">
        <v>165</v>
      </c>
      <c r="G166" s="5">
        <v>0.36293436293436299</v>
      </c>
    </row>
    <row r="167" spans="1:7" x14ac:dyDescent="0.25">
      <c r="A167" s="5">
        <v>166</v>
      </c>
      <c r="B167" s="5" t="s">
        <v>933</v>
      </c>
      <c r="C167" s="5" t="e">
        <v>#NAME?</v>
      </c>
      <c r="D167" s="5">
        <v>244</v>
      </c>
      <c r="E167" s="5">
        <v>57</v>
      </c>
      <c r="F167" s="5">
        <v>187</v>
      </c>
      <c r="G167" s="5">
        <v>0.233606557377049</v>
      </c>
    </row>
    <row r="168" spans="1:7" x14ac:dyDescent="0.25">
      <c r="A168" s="5">
        <v>167</v>
      </c>
      <c r="B168" s="5" t="s">
        <v>934</v>
      </c>
      <c r="C168" s="5" t="s">
        <v>7</v>
      </c>
      <c r="D168" s="5">
        <v>314</v>
      </c>
      <c r="E168" s="5">
        <v>105</v>
      </c>
      <c r="F168" s="5">
        <v>209</v>
      </c>
      <c r="G168" s="5">
        <v>0.33439490445859898</v>
      </c>
    </row>
    <row r="169" spans="1:7" x14ac:dyDescent="0.25">
      <c r="A169" s="5">
        <v>168</v>
      </c>
      <c r="B169" s="5" t="s">
        <v>935</v>
      </c>
      <c r="C169" s="5" t="s">
        <v>7</v>
      </c>
      <c r="D169" s="5">
        <v>305</v>
      </c>
      <c r="E169" s="5">
        <v>150</v>
      </c>
      <c r="F169" s="5">
        <v>155</v>
      </c>
      <c r="G169" s="5">
        <v>0.49180327868852503</v>
      </c>
    </row>
    <row r="170" spans="1:7" x14ac:dyDescent="0.25">
      <c r="A170" s="5">
        <v>169</v>
      </c>
      <c r="B170" s="5" t="s">
        <v>936</v>
      </c>
      <c r="C170" s="5" t="s">
        <v>59</v>
      </c>
      <c r="D170" s="5">
        <v>568</v>
      </c>
      <c r="E170" s="5">
        <v>391</v>
      </c>
      <c r="F170" s="5">
        <v>177</v>
      </c>
      <c r="G170" s="5">
        <v>0.68838028169014098</v>
      </c>
    </row>
    <row r="171" spans="1:7" x14ac:dyDescent="0.25">
      <c r="A171" s="5">
        <v>170</v>
      </c>
      <c r="B171" s="5" t="s">
        <v>937</v>
      </c>
      <c r="C171" s="5" t="s">
        <v>539</v>
      </c>
      <c r="D171" s="5">
        <v>381</v>
      </c>
      <c r="E171" s="5">
        <v>125</v>
      </c>
      <c r="F171" s="5">
        <v>256</v>
      </c>
      <c r="G171" s="5">
        <v>0.32808398950131201</v>
      </c>
    </row>
    <row r="172" spans="1:7" x14ac:dyDescent="0.25">
      <c r="A172" s="5">
        <v>171</v>
      </c>
      <c r="B172" s="5" t="s">
        <v>938</v>
      </c>
      <c r="C172" s="5" t="e">
        <v>#NAME?</v>
      </c>
      <c r="D172" s="5">
        <v>131</v>
      </c>
      <c r="E172" s="5">
        <v>54</v>
      </c>
      <c r="F172" s="5">
        <v>77</v>
      </c>
      <c r="G172" s="5">
        <v>0.41221374045801501</v>
      </c>
    </row>
    <row r="173" spans="1:7" x14ac:dyDescent="0.25">
      <c r="A173" s="5">
        <v>172</v>
      </c>
      <c r="B173" s="5" t="s">
        <v>939</v>
      </c>
      <c r="C173" s="5" t="e">
        <v>#NAME?</v>
      </c>
      <c r="D173" s="5">
        <v>194</v>
      </c>
      <c r="E173" s="5">
        <v>69</v>
      </c>
      <c r="F173" s="5">
        <v>125</v>
      </c>
      <c r="G173" s="5">
        <v>0.35567010309278402</v>
      </c>
    </row>
    <row r="174" spans="1:7" x14ac:dyDescent="0.25">
      <c r="A174" s="5">
        <v>173</v>
      </c>
      <c r="B174" s="5" t="s">
        <v>940</v>
      </c>
      <c r="C174" s="5" t="s">
        <v>88</v>
      </c>
      <c r="D174" s="5">
        <v>665</v>
      </c>
      <c r="E174" s="5">
        <v>199</v>
      </c>
      <c r="F174" s="5">
        <v>466</v>
      </c>
      <c r="G174" s="5">
        <v>0.29924812030075199</v>
      </c>
    </row>
    <row r="175" spans="1:7" x14ac:dyDescent="0.25">
      <c r="A175" s="5">
        <v>174</v>
      </c>
      <c r="B175" s="5" t="s">
        <v>941</v>
      </c>
      <c r="C175" s="5" t="s">
        <v>7</v>
      </c>
      <c r="D175" s="5">
        <v>309</v>
      </c>
      <c r="E175" s="5">
        <v>106</v>
      </c>
      <c r="F175" s="5">
        <v>203</v>
      </c>
      <c r="G175" s="5">
        <v>0.34304207119741098</v>
      </c>
    </row>
    <row r="176" spans="1:7" x14ac:dyDescent="0.25">
      <c r="A176" s="5">
        <v>175</v>
      </c>
      <c r="B176" s="5" t="s">
        <v>942</v>
      </c>
      <c r="C176" s="5" t="s">
        <v>7</v>
      </c>
      <c r="D176" s="5">
        <v>651</v>
      </c>
      <c r="E176" s="5">
        <v>262</v>
      </c>
      <c r="F176" s="5">
        <v>389</v>
      </c>
      <c r="G176" s="5">
        <v>0.40245775729646699</v>
      </c>
    </row>
    <row r="177" spans="1:7" x14ac:dyDescent="0.25">
      <c r="A177" s="5">
        <v>176</v>
      </c>
      <c r="B177" s="5" t="s">
        <v>943</v>
      </c>
      <c r="C177" s="5" t="s">
        <v>21</v>
      </c>
      <c r="D177" s="5">
        <v>467</v>
      </c>
      <c r="E177" s="5">
        <v>265</v>
      </c>
      <c r="F177" s="5">
        <v>202</v>
      </c>
      <c r="G177" s="5">
        <v>0.56745182012847994</v>
      </c>
    </row>
    <row r="178" spans="1:7" x14ac:dyDescent="0.25">
      <c r="A178" s="5">
        <v>177</v>
      </c>
      <c r="B178" s="5" t="s">
        <v>944</v>
      </c>
      <c r="C178" s="5" t="s">
        <v>7</v>
      </c>
      <c r="D178" s="5">
        <v>464</v>
      </c>
      <c r="E178" s="5">
        <v>125</v>
      </c>
      <c r="F178" s="5">
        <v>339</v>
      </c>
      <c r="G178" s="5">
        <v>0.26939655172413801</v>
      </c>
    </row>
    <row r="179" spans="1:7" x14ac:dyDescent="0.25">
      <c r="A179" s="5">
        <v>178</v>
      </c>
      <c r="B179" s="5" t="s">
        <v>945</v>
      </c>
      <c r="C179" s="5" t="s">
        <v>7</v>
      </c>
      <c r="D179" s="5">
        <v>345</v>
      </c>
      <c r="E179" s="5">
        <v>147</v>
      </c>
      <c r="F179" s="5">
        <v>198</v>
      </c>
      <c r="G179" s="5">
        <v>0.426086956521739</v>
      </c>
    </row>
    <row r="180" spans="1:7" x14ac:dyDescent="0.25">
      <c r="A180" s="5">
        <v>179</v>
      </c>
      <c r="B180" s="5" t="s">
        <v>946</v>
      </c>
      <c r="C180" s="5" t="e">
        <v>#NAME?</v>
      </c>
      <c r="D180" s="5">
        <v>156</v>
      </c>
      <c r="E180" s="5">
        <v>5</v>
      </c>
      <c r="F180" s="5">
        <v>151</v>
      </c>
      <c r="G180" s="5">
        <v>3.2051282051282E-2</v>
      </c>
    </row>
    <row r="181" spans="1:7" x14ac:dyDescent="0.25">
      <c r="A181" s="5">
        <v>180</v>
      </c>
      <c r="B181" s="5" t="s">
        <v>947</v>
      </c>
      <c r="C181" s="5" t="s">
        <v>21</v>
      </c>
      <c r="D181" s="5">
        <v>375</v>
      </c>
      <c r="E181" s="5">
        <v>105</v>
      </c>
      <c r="F181" s="5">
        <v>270</v>
      </c>
      <c r="G181" s="5">
        <v>0.28000000000000003</v>
      </c>
    </row>
    <row r="182" spans="1:7" x14ac:dyDescent="0.25">
      <c r="A182" s="5">
        <v>181</v>
      </c>
      <c r="B182" s="5" t="s">
        <v>948</v>
      </c>
      <c r="C182" s="5" t="s">
        <v>7</v>
      </c>
      <c r="D182" s="5">
        <v>268</v>
      </c>
      <c r="E182" s="5">
        <v>106</v>
      </c>
      <c r="F182" s="5">
        <v>162</v>
      </c>
      <c r="G182" s="5">
        <v>0.39552238805970102</v>
      </c>
    </row>
    <row r="183" spans="1:7" x14ac:dyDescent="0.25">
      <c r="A183" s="5">
        <v>182</v>
      </c>
      <c r="B183" s="5" t="s">
        <v>949</v>
      </c>
      <c r="C183" s="5" t="e">
        <v>#NAME?</v>
      </c>
      <c r="D183" s="5">
        <v>159</v>
      </c>
      <c r="E183" s="5">
        <v>25</v>
      </c>
      <c r="F183" s="5">
        <v>134</v>
      </c>
      <c r="G183" s="5">
        <v>0.15723270440251599</v>
      </c>
    </row>
    <row r="184" spans="1:7" x14ac:dyDescent="0.25">
      <c r="A184" s="5">
        <v>183</v>
      </c>
      <c r="B184" s="5" t="s">
        <v>950</v>
      </c>
      <c r="C184" s="5" t="e">
        <v>#NAME?</v>
      </c>
      <c r="D184" s="5">
        <v>110</v>
      </c>
      <c r="E184" s="5">
        <v>40</v>
      </c>
      <c r="F184" s="5">
        <v>70</v>
      </c>
      <c r="G184" s="5">
        <v>0.36363636363636398</v>
      </c>
    </row>
    <row r="185" spans="1:7" x14ac:dyDescent="0.25">
      <c r="A185" s="5">
        <v>184</v>
      </c>
      <c r="B185" s="5" t="s">
        <v>951</v>
      </c>
      <c r="C185" s="5" t="e">
        <v>#NAME?</v>
      </c>
      <c r="D185" s="5">
        <v>238</v>
      </c>
      <c r="E185" s="5">
        <v>80</v>
      </c>
      <c r="F185" s="5">
        <v>158</v>
      </c>
      <c r="G185" s="5">
        <v>0.33613445378151302</v>
      </c>
    </row>
    <row r="186" spans="1:7" x14ac:dyDescent="0.25">
      <c r="A186" s="5">
        <v>185</v>
      </c>
      <c r="B186" s="5" t="s">
        <v>952</v>
      </c>
      <c r="C186" s="5" t="s">
        <v>7</v>
      </c>
      <c r="D186" s="5">
        <v>327</v>
      </c>
      <c r="E186" s="5">
        <v>135</v>
      </c>
      <c r="F186" s="5">
        <v>192</v>
      </c>
      <c r="G186" s="5">
        <v>0.41284403669724801</v>
      </c>
    </row>
    <row r="187" spans="1:7" x14ac:dyDescent="0.25">
      <c r="A187" s="5">
        <v>186</v>
      </c>
      <c r="B187" s="5" t="s">
        <v>953</v>
      </c>
      <c r="C187" s="5" t="s">
        <v>954</v>
      </c>
      <c r="D187" s="5">
        <v>286</v>
      </c>
      <c r="E187" s="5">
        <v>117</v>
      </c>
      <c r="F187" s="5">
        <v>169</v>
      </c>
      <c r="G187" s="5">
        <v>0.40909090909090901</v>
      </c>
    </row>
    <row r="188" spans="1:7" x14ac:dyDescent="0.25">
      <c r="A188" s="5">
        <v>187</v>
      </c>
      <c r="B188" s="5" t="s">
        <v>955</v>
      </c>
      <c r="C188" s="5" t="s">
        <v>7</v>
      </c>
      <c r="D188" s="5">
        <v>308</v>
      </c>
      <c r="E188" s="5">
        <v>78</v>
      </c>
      <c r="F188" s="5">
        <v>230</v>
      </c>
      <c r="G188" s="5">
        <v>0.253246753246753</v>
      </c>
    </row>
    <row r="189" spans="1:7" x14ac:dyDescent="0.25">
      <c r="A189" s="5">
        <v>188</v>
      </c>
      <c r="B189" s="5" t="s">
        <v>956</v>
      </c>
      <c r="C189" s="5" t="e">
        <v>#NAME?</v>
      </c>
      <c r="D189" s="5">
        <v>185</v>
      </c>
      <c r="E189" s="5">
        <v>108</v>
      </c>
      <c r="F189" s="5">
        <v>77</v>
      </c>
      <c r="G189" s="5">
        <v>0.58378378378378404</v>
      </c>
    </row>
    <row r="190" spans="1:7" x14ac:dyDescent="0.25">
      <c r="A190" s="5">
        <v>189</v>
      </c>
      <c r="B190" s="5" t="s">
        <v>66</v>
      </c>
      <c r="C190" s="5" t="s">
        <v>67</v>
      </c>
      <c r="D190" s="5">
        <v>439</v>
      </c>
      <c r="E190" s="5">
        <v>24</v>
      </c>
      <c r="F190" s="5">
        <v>415</v>
      </c>
      <c r="G190" s="5">
        <v>5.46697038724374E-2</v>
      </c>
    </row>
    <row r="191" spans="1:7" x14ac:dyDescent="0.25">
      <c r="A191" s="5">
        <v>190</v>
      </c>
      <c r="B191" s="5" t="s">
        <v>957</v>
      </c>
      <c r="C191" s="5" t="e">
        <v>#NAME?</v>
      </c>
      <c r="D191" s="5">
        <v>132</v>
      </c>
      <c r="E191" s="5">
        <v>47</v>
      </c>
      <c r="F191" s="5">
        <v>85</v>
      </c>
      <c r="G191" s="5">
        <v>0.35606060606060602</v>
      </c>
    </row>
    <row r="192" spans="1:7" x14ac:dyDescent="0.25">
      <c r="A192" s="5">
        <v>191</v>
      </c>
      <c r="B192" s="5" t="s">
        <v>958</v>
      </c>
      <c r="C192" s="5" t="s">
        <v>7</v>
      </c>
      <c r="D192" s="5">
        <v>323</v>
      </c>
      <c r="E192" s="5">
        <v>198</v>
      </c>
      <c r="F192" s="5">
        <v>125</v>
      </c>
      <c r="G192" s="5">
        <v>0.61300309597523195</v>
      </c>
    </row>
    <row r="193" spans="1:7" x14ac:dyDescent="0.25">
      <c r="A193" s="5">
        <v>192</v>
      </c>
      <c r="B193" s="5" t="s">
        <v>959</v>
      </c>
      <c r="C193" s="5" t="e">
        <v>#NAME?</v>
      </c>
      <c r="D193" s="5">
        <v>107</v>
      </c>
      <c r="E193" s="5">
        <v>1</v>
      </c>
      <c r="F193" s="5">
        <v>106</v>
      </c>
      <c r="G193" s="5">
        <v>9.3457943925233603E-3</v>
      </c>
    </row>
    <row r="194" spans="1:7" x14ac:dyDescent="0.25">
      <c r="A194" s="5">
        <v>193</v>
      </c>
      <c r="B194" s="5" t="s">
        <v>960</v>
      </c>
      <c r="C194" s="5" t="s">
        <v>88</v>
      </c>
      <c r="D194" s="5">
        <v>339</v>
      </c>
      <c r="E194" s="5">
        <v>165</v>
      </c>
      <c r="F194" s="5">
        <v>174</v>
      </c>
      <c r="G194" s="5">
        <v>0.48672566371681403</v>
      </c>
    </row>
    <row r="195" spans="1:7" x14ac:dyDescent="0.25">
      <c r="A195" s="5">
        <v>194</v>
      </c>
      <c r="B195" s="5" t="s">
        <v>961</v>
      </c>
      <c r="C195" s="5" t="e">
        <v>#NAME?</v>
      </c>
      <c r="D195" s="5">
        <v>151</v>
      </c>
      <c r="E195" s="5">
        <v>84</v>
      </c>
      <c r="F195" s="5">
        <v>67</v>
      </c>
      <c r="G195" s="5">
        <v>0.556291390728477</v>
      </c>
    </row>
    <row r="196" spans="1:7" x14ac:dyDescent="0.25">
      <c r="A196" s="5">
        <v>195</v>
      </c>
      <c r="B196" s="5" t="s">
        <v>180</v>
      </c>
      <c r="C196" s="5" t="s">
        <v>67</v>
      </c>
      <c r="D196" s="5">
        <v>439</v>
      </c>
      <c r="E196" s="5">
        <v>24</v>
      </c>
      <c r="F196" s="5">
        <v>415</v>
      </c>
      <c r="G196" s="5">
        <v>5.46697038724374E-2</v>
      </c>
    </row>
    <row r="197" spans="1:7" x14ac:dyDescent="0.25">
      <c r="A197" s="5">
        <v>196</v>
      </c>
      <c r="B197" s="5" t="s">
        <v>962</v>
      </c>
      <c r="C197" s="5" t="s">
        <v>7</v>
      </c>
      <c r="D197" s="5">
        <v>494</v>
      </c>
      <c r="E197" s="5">
        <v>64</v>
      </c>
      <c r="F197" s="5">
        <v>430</v>
      </c>
      <c r="G197" s="5">
        <v>0.12955465587044501</v>
      </c>
    </row>
    <row r="198" spans="1:7" x14ac:dyDescent="0.25">
      <c r="A198" s="5">
        <v>197</v>
      </c>
      <c r="B198" s="5" t="s">
        <v>963</v>
      </c>
      <c r="C198" s="5" t="s">
        <v>7</v>
      </c>
      <c r="D198" s="5">
        <v>725</v>
      </c>
      <c r="E198" s="5">
        <v>259</v>
      </c>
      <c r="F198" s="5">
        <v>466</v>
      </c>
      <c r="G198" s="5">
        <v>0.357241379310345</v>
      </c>
    </row>
    <row r="199" spans="1:7" x14ac:dyDescent="0.25">
      <c r="A199" s="5">
        <v>198</v>
      </c>
      <c r="B199" s="5" t="s">
        <v>964</v>
      </c>
      <c r="C199" s="5" t="s">
        <v>7</v>
      </c>
      <c r="D199" s="5">
        <v>367</v>
      </c>
      <c r="E199" s="5">
        <v>151</v>
      </c>
      <c r="F199" s="5">
        <v>216</v>
      </c>
      <c r="G199" s="5">
        <v>0.41144414168937299</v>
      </c>
    </row>
    <row r="200" spans="1:7" x14ac:dyDescent="0.25">
      <c r="A200" s="5">
        <v>199</v>
      </c>
      <c r="B200" s="5" t="s">
        <v>965</v>
      </c>
      <c r="C200" s="5" t="s">
        <v>7</v>
      </c>
      <c r="D200" s="5">
        <v>296</v>
      </c>
      <c r="E200" s="5">
        <v>131</v>
      </c>
      <c r="F200" s="5">
        <v>165</v>
      </c>
      <c r="G200" s="5">
        <v>0.44256756756756799</v>
      </c>
    </row>
    <row r="201" spans="1:7" x14ac:dyDescent="0.25">
      <c r="A201" s="5">
        <v>200</v>
      </c>
      <c r="B201" s="5" t="s">
        <v>966</v>
      </c>
      <c r="C201" s="5" t="e">
        <v>#NAME?</v>
      </c>
      <c r="D201" s="5">
        <v>87</v>
      </c>
      <c r="E201" s="5">
        <v>11</v>
      </c>
      <c r="F201" s="5">
        <v>76</v>
      </c>
      <c r="G201" s="5">
        <v>0.126436781609195</v>
      </c>
    </row>
    <row r="202" spans="1:7" x14ac:dyDescent="0.25">
      <c r="A202" s="5">
        <v>201</v>
      </c>
      <c r="B202" s="5" t="s">
        <v>967</v>
      </c>
      <c r="C202" s="5" t="e">
        <v>#NAME?</v>
      </c>
      <c r="D202" s="5">
        <v>242</v>
      </c>
      <c r="E202" s="5">
        <v>76</v>
      </c>
      <c r="F202" s="5">
        <v>166</v>
      </c>
      <c r="G202" s="5">
        <v>0.31404958677686001</v>
      </c>
    </row>
    <row r="203" spans="1:7" x14ac:dyDescent="0.25">
      <c r="A203" s="5">
        <v>202</v>
      </c>
      <c r="B203" s="5" t="s">
        <v>968</v>
      </c>
      <c r="C203" s="5" t="e">
        <v>#NAME?</v>
      </c>
      <c r="D203" s="5">
        <v>229</v>
      </c>
      <c r="E203" s="5">
        <v>72</v>
      </c>
      <c r="F203" s="5">
        <v>157</v>
      </c>
      <c r="G203" s="5">
        <v>0.31441048034934499</v>
      </c>
    </row>
    <row r="204" spans="1:7" x14ac:dyDescent="0.25">
      <c r="A204" s="5">
        <v>203</v>
      </c>
      <c r="B204" s="5" t="s">
        <v>969</v>
      </c>
      <c r="C204" s="5" t="s">
        <v>882</v>
      </c>
      <c r="D204" s="5">
        <v>265</v>
      </c>
      <c r="E204" s="5">
        <v>147</v>
      </c>
      <c r="F204" s="5">
        <v>118</v>
      </c>
      <c r="G204" s="5">
        <v>0.55471698113207502</v>
      </c>
    </row>
    <row r="205" spans="1:7" x14ac:dyDescent="0.25">
      <c r="A205" s="5">
        <v>204</v>
      </c>
      <c r="B205" s="5" t="s">
        <v>970</v>
      </c>
      <c r="C205" s="5" t="s">
        <v>100</v>
      </c>
      <c r="D205" s="5">
        <v>327</v>
      </c>
      <c r="E205" s="5">
        <v>152</v>
      </c>
      <c r="F205" s="5">
        <v>175</v>
      </c>
      <c r="G205" s="5">
        <v>0.46483180428134602</v>
      </c>
    </row>
    <row r="206" spans="1:7" x14ac:dyDescent="0.25">
      <c r="A206" s="5">
        <v>205</v>
      </c>
      <c r="B206" s="5" t="s">
        <v>971</v>
      </c>
      <c r="C206" s="5" t="e">
        <v>#NAME?</v>
      </c>
      <c r="D206" s="5">
        <v>116</v>
      </c>
      <c r="E206" s="5">
        <v>78</v>
      </c>
      <c r="F206" s="5">
        <v>38</v>
      </c>
      <c r="G206" s="5">
        <v>0.67241379310344795</v>
      </c>
    </row>
    <row r="207" spans="1:7" x14ac:dyDescent="0.25">
      <c r="A207" s="5">
        <v>206</v>
      </c>
      <c r="B207" s="5" t="s">
        <v>972</v>
      </c>
      <c r="C207" s="5" t="e">
        <v>#NAME?</v>
      </c>
      <c r="D207" s="5">
        <v>216</v>
      </c>
      <c r="E207" s="5">
        <v>100</v>
      </c>
      <c r="F207" s="5">
        <v>116</v>
      </c>
      <c r="G207" s="5">
        <v>0.46296296296296302</v>
      </c>
    </row>
    <row r="208" spans="1:7" x14ac:dyDescent="0.25">
      <c r="A208" s="5">
        <v>207</v>
      </c>
      <c r="B208" s="5" t="s">
        <v>973</v>
      </c>
      <c r="C208" s="5" t="s">
        <v>7</v>
      </c>
      <c r="D208" s="5">
        <v>821</v>
      </c>
      <c r="E208" s="5">
        <v>319</v>
      </c>
      <c r="F208" s="5">
        <v>502</v>
      </c>
      <c r="G208" s="5">
        <v>0.38855054811205803</v>
      </c>
    </row>
    <row r="209" spans="1:7" x14ac:dyDescent="0.25">
      <c r="A209" s="5">
        <v>208</v>
      </c>
      <c r="B209" s="5" t="s">
        <v>974</v>
      </c>
      <c r="C209" s="5" t="s">
        <v>281</v>
      </c>
      <c r="D209" s="5">
        <v>473</v>
      </c>
      <c r="E209" s="5">
        <v>247</v>
      </c>
      <c r="F209" s="5">
        <v>226</v>
      </c>
      <c r="G209" s="5">
        <v>0.522198731501057</v>
      </c>
    </row>
    <row r="210" spans="1:7" x14ac:dyDescent="0.25">
      <c r="A210" s="5">
        <v>209</v>
      </c>
      <c r="B210" s="5" t="s">
        <v>975</v>
      </c>
      <c r="C210" s="5" t="e">
        <v>#NAME?</v>
      </c>
      <c r="D210" s="5">
        <v>178</v>
      </c>
      <c r="E210" s="5">
        <v>19</v>
      </c>
      <c r="F210" s="5">
        <v>159</v>
      </c>
      <c r="G210" s="5">
        <v>0.106741573033708</v>
      </c>
    </row>
    <row r="211" spans="1:7" x14ac:dyDescent="0.25">
      <c r="A211" s="5">
        <v>210</v>
      </c>
      <c r="B211" s="5" t="s">
        <v>976</v>
      </c>
      <c r="C211" s="5" t="s">
        <v>88</v>
      </c>
      <c r="D211" s="5">
        <v>397</v>
      </c>
      <c r="E211" s="5">
        <v>239</v>
      </c>
      <c r="F211" s="5">
        <v>158</v>
      </c>
      <c r="G211" s="5">
        <v>0.60201511335012603</v>
      </c>
    </row>
    <row r="212" spans="1:7" x14ac:dyDescent="0.25">
      <c r="A212" s="5">
        <v>211</v>
      </c>
      <c r="B212" s="5" t="s">
        <v>977</v>
      </c>
      <c r="C212" s="5" t="s">
        <v>7</v>
      </c>
      <c r="D212" s="5">
        <v>343</v>
      </c>
      <c r="E212" s="5">
        <v>88</v>
      </c>
      <c r="F212" s="5">
        <v>255</v>
      </c>
      <c r="G212" s="5">
        <v>0.25655976676384801</v>
      </c>
    </row>
    <row r="213" spans="1:7" x14ac:dyDescent="0.25">
      <c r="A213" s="5">
        <v>212</v>
      </c>
      <c r="B213" s="5" t="s">
        <v>978</v>
      </c>
      <c r="C213" s="5" t="e">
        <v>#NAME?</v>
      </c>
      <c r="D213" s="5">
        <v>170</v>
      </c>
      <c r="E213" s="5">
        <v>34</v>
      </c>
      <c r="F213" s="5">
        <v>136</v>
      </c>
      <c r="G213" s="5">
        <v>0.2</v>
      </c>
    </row>
    <row r="214" spans="1:7" x14ac:dyDescent="0.25">
      <c r="A214" s="5">
        <v>213</v>
      </c>
      <c r="B214" s="5" t="s">
        <v>979</v>
      </c>
      <c r="C214" s="5" t="e">
        <v>#NAME?</v>
      </c>
      <c r="D214" s="5">
        <v>177</v>
      </c>
      <c r="E214" s="5">
        <v>56</v>
      </c>
      <c r="F214" s="5">
        <v>121</v>
      </c>
      <c r="G214" s="5">
        <v>0.31638418079095998</v>
      </c>
    </row>
    <row r="215" spans="1:7" x14ac:dyDescent="0.25">
      <c r="A215" s="5">
        <v>214</v>
      </c>
      <c r="B215" s="5" t="s">
        <v>980</v>
      </c>
      <c r="C215" s="5" t="e">
        <v>#NAME?</v>
      </c>
      <c r="D215" s="5">
        <v>100</v>
      </c>
      <c r="E215" s="5">
        <v>32</v>
      </c>
      <c r="F215" s="5">
        <v>68</v>
      </c>
      <c r="G215" s="5">
        <v>0.32</v>
      </c>
    </row>
    <row r="216" spans="1:7" x14ac:dyDescent="0.25">
      <c r="A216" s="5">
        <v>215</v>
      </c>
      <c r="B216" s="5" t="s">
        <v>981</v>
      </c>
      <c r="C216" s="5" t="e">
        <v>#NAME?</v>
      </c>
      <c r="D216" s="5">
        <v>224</v>
      </c>
      <c r="E216" s="5">
        <v>66</v>
      </c>
      <c r="F216" s="5">
        <v>158</v>
      </c>
      <c r="G216" s="5">
        <v>0.29464285714285698</v>
      </c>
    </row>
    <row r="217" spans="1:7" x14ac:dyDescent="0.25">
      <c r="A217" s="5">
        <v>216</v>
      </c>
      <c r="B217" s="5" t="s">
        <v>982</v>
      </c>
      <c r="C217" s="5" t="e">
        <v>#NAME?</v>
      </c>
      <c r="D217" s="5">
        <v>131</v>
      </c>
      <c r="E217" s="5">
        <v>58</v>
      </c>
      <c r="F217" s="5">
        <v>73</v>
      </c>
      <c r="G217" s="5">
        <v>0.44274809160305301</v>
      </c>
    </row>
    <row r="218" spans="1:7" x14ac:dyDescent="0.25">
      <c r="A218" s="5">
        <v>217</v>
      </c>
      <c r="B218" s="5" t="s">
        <v>983</v>
      </c>
      <c r="C218" s="5" t="e">
        <v>#NAME?</v>
      </c>
      <c r="D218" s="5">
        <v>126</v>
      </c>
      <c r="E218" s="5">
        <v>27</v>
      </c>
      <c r="F218" s="5">
        <v>99</v>
      </c>
      <c r="G218" s="5">
        <v>0.214285714285714</v>
      </c>
    </row>
    <row r="219" spans="1:7" x14ac:dyDescent="0.25">
      <c r="A219" s="5">
        <v>218</v>
      </c>
      <c r="B219" s="5" t="s">
        <v>984</v>
      </c>
      <c r="C219" s="5" t="s">
        <v>59</v>
      </c>
      <c r="D219" s="5">
        <v>568</v>
      </c>
      <c r="E219" s="5">
        <v>400</v>
      </c>
      <c r="F219" s="5">
        <v>168</v>
      </c>
      <c r="G219" s="5">
        <v>0.70422535211267601</v>
      </c>
    </row>
    <row r="220" spans="1:7" x14ac:dyDescent="0.25">
      <c r="A220" s="5">
        <v>219</v>
      </c>
      <c r="B220" s="5" t="s">
        <v>66</v>
      </c>
      <c r="C220" s="5" t="s">
        <v>67</v>
      </c>
      <c r="D220" s="5">
        <v>439</v>
      </c>
      <c r="E220" s="5">
        <v>24</v>
      </c>
      <c r="F220" s="5">
        <v>415</v>
      </c>
      <c r="G220" s="5">
        <v>5.46697038724374E-2</v>
      </c>
    </row>
    <row r="221" spans="1:7" x14ac:dyDescent="0.25">
      <c r="A221" s="5">
        <v>220</v>
      </c>
      <c r="B221" s="5" t="s">
        <v>985</v>
      </c>
      <c r="C221" s="5" t="s">
        <v>7</v>
      </c>
      <c r="D221" s="5">
        <v>303</v>
      </c>
      <c r="E221" s="5">
        <v>178</v>
      </c>
      <c r="F221" s="5">
        <v>125</v>
      </c>
      <c r="G221" s="5">
        <v>0.58745874587458702</v>
      </c>
    </row>
    <row r="222" spans="1:7" x14ac:dyDescent="0.25">
      <c r="A222" s="5">
        <v>221</v>
      </c>
      <c r="B222" s="5" t="s">
        <v>986</v>
      </c>
      <c r="C222" s="5" t="s">
        <v>7</v>
      </c>
      <c r="D222" s="5">
        <v>327</v>
      </c>
      <c r="E222" s="5">
        <v>137</v>
      </c>
      <c r="F222" s="5">
        <v>190</v>
      </c>
      <c r="G222" s="5">
        <v>0.41896024464831799</v>
      </c>
    </row>
    <row r="223" spans="1:7" x14ac:dyDescent="0.25">
      <c r="A223" s="5">
        <v>222</v>
      </c>
      <c r="B223" s="5" t="s">
        <v>987</v>
      </c>
      <c r="C223" s="5" t="e">
        <v>#NAME?</v>
      </c>
      <c r="D223" s="5">
        <v>177</v>
      </c>
      <c r="E223" s="5">
        <v>56</v>
      </c>
      <c r="F223" s="5">
        <v>121</v>
      </c>
      <c r="G223" s="5">
        <v>0.31638418079095998</v>
      </c>
    </row>
    <row r="224" spans="1:7" x14ac:dyDescent="0.25">
      <c r="A224" s="5">
        <v>223</v>
      </c>
      <c r="B224" s="5" t="s">
        <v>342</v>
      </c>
      <c r="C224" s="5" t="s">
        <v>7</v>
      </c>
      <c r="D224" s="5">
        <v>302</v>
      </c>
      <c r="E224" s="5">
        <v>131</v>
      </c>
      <c r="F224" s="5">
        <v>171</v>
      </c>
      <c r="G224" s="5">
        <v>0.43377483443708598</v>
      </c>
    </row>
    <row r="225" spans="1:7" x14ac:dyDescent="0.25">
      <c r="A225" s="5">
        <v>224</v>
      </c>
      <c r="B225" s="5" t="s">
        <v>988</v>
      </c>
      <c r="C225" s="5" t="e">
        <v>#NAME?</v>
      </c>
      <c r="D225" s="5">
        <v>96</v>
      </c>
      <c r="E225" s="5">
        <v>40</v>
      </c>
      <c r="F225" s="5">
        <v>56</v>
      </c>
      <c r="G225" s="5">
        <v>0.41666666666666702</v>
      </c>
    </row>
    <row r="226" spans="1:7" x14ac:dyDescent="0.25">
      <c r="A226" s="5">
        <v>225</v>
      </c>
      <c r="B226" s="5" t="s">
        <v>989</v>
      </c>
      <c r="C226" s="5" t="s">
        <v>7</v>
      </c>
      <c r="D226" s="5">
        <v>363</v>
      </c>
      <c r="E226" s="5">
        <v>119</v>
      </c>
      <c r="F226" s="5">
        <v>244</v>
      </c>
      <c r="G226" s="5">
        <v>0.32782369146005502</v>
      </c>
    </row>
    <row r="227" spans="1:7" x14ac:dyDescent="0.25">
      <c r="A227" s="5">
        <v>226</v>
      </c>
      <c r="B227" s="5" t="s">
        <v>990</v>
      </c>
      <c r="C227" s="5" t="e">
        <v>#NAME?</v>
      </c>
      <c r="D227" s="5">
        <v>239</v>
      </c>
      <c r="E227" s="5">
        <v>104</v>
      </c>
      <c r="F227" s="5">
        <v>135</v>
      </c>
      <c r="G227" s="5">
        <v>0.43514644351464399</v>
      </c>
    </row>
    <row r="228" spans="1:7" x14ac:dyDescent="0.25">
      <c r="A228" s="5">
        <v>227</v>
      </c>
      <c r="B228" s="5" t="s">
        <v>991</v>
      </c>
      <c r="C228" s="5" t="s">
        <v>21</v>
      </c>
      <c r="D228" s="5">
        <v>431</v>
      </c>
      <c r="E228" s="5">
        <v>165</v>
      </c>
      <c r="F228" s="5">
        <v>266</v>
      </c>
      <c r="G228" s="5">
        <v>0.38283062645011601</v>
      </c>
    </row>
    <row r="229" spans="1:7" x14ac:dyDescent="0.25">
      <c r="A229" s="5">
        <v>228</v>
      </c>
      <c r="B229" s="5" t="s">
        <v>992</v>
      </c>
      <c r="C229" s="5" t="s">
        <v>7</v>
      </c>
      <c r="D229" s="5">
        <v>290</v>
      </c>
      <c r="E229" s="5">
        <v>107</v>
      </c>
      <c r="F229" s="5">
        <v>183</v>
      </c>
      <c r="G229" s="5">
        <v>0.36896551724137899</v>
      </c>
    </row>
    <row r="230" spans="1:7" x14ac:dyDescent="0.25">
      <c r="A230" s="5">
        <v>229</v>
      </c>
      <c r="B230" s="5" t="s">
        <v>993</v>
      </c>
      <c r="C230" s="5" t="s">
        <v>165</v>
      </c>
      <c r="D230" s="5">
        <v>569</v>
      </c>
      <c r="E230" s="5">
        <v>397</v>
      </c>
      <c r="F230" s="5">
        <v>172</v>
      </c>
      <c r="G230" s="5">
        <v>0.69771528998242505</v>
      </c>
    </row>
    <row r="231" spans="1:7" x14ac:dyDescent="0.25">
      <c r="A231" s="5">
        <v>230</v>
      </c>
      <c r="B231" s="5" t="s">
        <v>994</v>
      </c>
      <c r="C231" s="5" t="s">
        <v>21</v>
      </c>
      <c r="D231" s="5">
        <v>329</v>
      </c>
      <c r="E231" s="5">
        <v>159</v>
      </c>
      <c r="F231" s="5">
        <v>170</v>
      </c>
      <c r="G231" s="5">
        <v>0.48328267477203601</v>
      </c>
    </row>
    <row r="232" spans="1:7" x14ac:dyDescent="0.25">
      <c r="A232" s="5">
        <v>231</v>
      </c>
      <c r="B232" s="5" t="s">
        <v>995</v>
      </c>
      <c r="C232" s="5" t="s">
        <v>59</v>
      </c>
      <c r="D232" s="5">
        <v>568</v>
      </c>
      <c r="E232" s="5">
        <v>397</v>
      </c>
      <c r="F232" s="5">
        <v>171</v>
      </c>
      <c r="G232" s="5">
        <v>0.698943661971831</v>
      </c>
    </row>
    <row r="233" spans="1:7" x14ac:dyDescent="0.25">
      <c r="A233" s="5">
        <v>232</v>
      </c>
      <c r="B233" s="5" t="s">
        <v>996</v>
      </c>
      <c r="C233" s="5" t="s">
        <v>21</v>
      </c>
      <c r="D233" s="5">
        <v>421</v>
      </c>
      <c r="E233" s="5">
        <v>163</v>
      </c>
      <c r="F233" s="5">
        <v>258</v>
      </c>
      <c r="G233" s="5">
        <v>0.387173396674584</v>
      </c>
    </row>
    <row r="234" spans="1:7" x14ac:dyDescent="0.25">
      <c r="A234" s="5">
        <v>233</v>
      </c>
      <c r="B234" s="5" t="s">
        <v>997</v>
      </c>
      <c r="C234" s="5" t="s">
        <v>156</v>
      </c>
      <c r="D234" s="5">
        <v>468</v>
      </c>
      <c r="E234" s="5">
        <v>224</v>
      </c>
      <c r="F234" s="5">
        <v>244</v>
      </c>
      <c r="G234" s="5">
        <v>0.47863247863247899</v>
      </c>
    </row>
    <row r="235" spans="1:7" x14ac:dyDescent="0.25">
      <c r="A235" s="5">
        <v>234</v>
      </c>
      <c r="B235" s="5" t="s">
        <v>998</v>
      </c>
      <c r="C235" s="5" t="s">
        <v>7</v>
      </c>
      <c r="D235" s="5">
        <v>481</v>
      </c>
      <c r="E235" s="5">
        <v>226</v>
      </c>
      <c r="F235" s="5">
        <v>255</v>
      </c>
      <c r="G235" s="5">
        <v>0.46985446985446999</v>
      </c>
    </row>
    <row r="236" spans="1:7" x14ac:dyDescent="0.25">
      <c r="A236" s="5">
        <v>235</v>
      </c>
      <c r="B236" s="5" t="s">
        <v>999</v>
      </c>
      <c r="C236" s="5" t="s">
        <v>7</v>
      </c>
      <c r="D236" s="5">
        <v>280</v>
      </c>
      <c r="E236" s="5">
        <v>104</v>
      </c>
      <c r="F236" s="5">
        <v>176</v>
      </c>
      <c r="G236" s="5">
        <v>0.371428571428571</v>
      </c>
    </row>
    <row r="237" spans="1:7" x14ac:dyDescent="0.25">
      <c r="A237" s="5">
        <v>236</v>
      </c>
      <c r="B237" s="5" t="s">
        <v>1000</v>
      </c>
      <c r="C237" s="5" t="e">
        <v>#NAME?</v>
      </c>
      <c r="D237" s="5">
        <v>166</v>
      </c>
      <c r="E237" s="5">
        <v>60</v>
      </c>
      <c r="F237" s="5">
        <v>106</v>
      </c>
      <c r="G237" s="5">
        <v>0.36144578313253001</v>
      </c>
    </row>
    <row r="238" spans="1:7" x14ac:dyDescent="0.25">
      <c r="A238" s="5">
        <v>237</v>
      </c>
      <c r="B238" s="5" t="s">
        <v>1001</v>
      </c>
      <c r="C238" s="5" t="s">
        <v>59</v>
      </c>
      <c r="D238" s="5">
        <v>568</v>
      </c>
      <c r="E238" s="5">
        <v>381</v>
      </c>
      <c r="F238" s="5">
        <v>187</v>
      </c>
      <c r="G238" s="5">
        <v>0.67077464788732399</v>
      </c>
    </row>
    <row r="239" spans="1:7" x14ac:dyDescent="0.25">
      <c r="A239" s="5">
        <v>238</v>
      </c>
      <c r="B239" s="5" t="s">
        <v>1002</v>
      </c>
      <c r="C239" s="5" t="s">
        <v>88</v>
      </c>
      <c r="D239" s="5">
        <v>503</v>
      </c>
      <c r="E239" s="5">
        <v>204</v>
      </c>
      <c r="F239" s="5">
        <v>299</v>
      </c>
      <c r="G239" s="5">
        <v>0.405566600397614</v>
      </c>
    </row>
    <row r="240" spans="1:7" x14ac:dyDescent="0.25">
      <c r="A240" s="5">
        <v>239</v>
      </c>
      <c r="B240" s="5" t="s">
        <v>1003</v>
      </c>
      <c r="C240" s="5" t="s">
        <v>7</v>
      </c>
      <c r="D240" s="5">
        <v>406</v>
      </c>
      <c r="E240" s="5">
        <v>185</v>
      </c>
      <c r="F240" s="5">
        <v>221</v>
      </c>
      <c r="G240" s="5">
        <v>0.45566502463054198</v>
      </c>
    </row>
    <row r="241" spans="1:7" x14ac:dyDescent="0.25">
      <c r="A241" s="5">
        <v>240</v>
      </c>
      <c r="B241" s="5" t="s">
        <v>1004</v>
      </c>
      <c r="C241" s="5" t="s">
        <v>7</v>
      </c>
      <c r="D241" s="5">
        <v>481</v>
      </c>
      <c r="E241" s="5">
        <v>229</v>
      </c>
      <c r="F241" s="5">
        <v>252</v>
      </c>
      <c r="G241" s="5">
        <v>0.47609147609147601</v>
      </c>
    </row>
    <row r="242" spans="1:7" x14ac:dyDescent="0.25">
      <c r="A242" s="5">
        <v>241</v>
      </c>
      <c r="B242" s="5" t="s">
        <v>1005</v>
      </c>
      <c r="C242" s="5" t="e">
        <v>#NAME?</v>
      </c>
      <c r="D242" s="5">
        <v>159</v>
      </c>
      <c r="E242" s="5">
        <v>57</v>
      </c>
      <c r="F242" s="5">
        <v>102</v>
      </c>
      <c r="G242" s="5">
        <v>0.35849056603773599</v>
      </c>
    </row>
    <row r="243" spans="1:7" x14ac:dyDescent="0.25">
      <c r="A243" s="5">
        <v>242</v>
      </c>
      <c r="B243" s="5" t="s">
        <v>1006</v>
      </c>
      <c r="C243" s="5" t="e">
        <v>#NAME?</v>
      </c>
      <c r="D243" s="5">
        <v>177</v>
      </c>
      <c r="E243" s="5">
        <v>55</v>
      </c>
      <c r="F243" s="5">
        <v>122</v>
      </c>
      <c r="G243" s="5">
        <v>0.31073446327683601</v>
      </c>
    </row>
    <row r="244" spans="1:7" x14ac:dyDescent="0.25">
      <c r="A244" s="5">
        <v>243</v>
      </c>
      <c r="B244" s="5" t="s">
        <v>1007</v>
      </c>
      <c r="C244" s="5" t="s">
        <v>7</v>
      </c>
      <c r="D244" s="5">
        <v>345</v>
      </c>
      <c r="E244" s="5">
        <v>140</v>
      </c>
      <c r="F244" s="5">
        <v>205</v>
      </c>
      <c r="G244" s="5">
        <v>0.405797101449275</v>
      </c>
    </row>
    <row r="245" spans="1:7" x14ac:dyDescent="0.25">
      <c r="A245" s="5">
        <v>244</v>
      </c>
      <c r="B245" s="5" t="s">
        <v>1008</v>
      </c>
      <c r="C245" s="5" t="s">
        <v>7</v>
      </c>
      <c r="D245" s="5">
        <v>520</v>
      </c>
      <c r="E245" s="5">
        <v>241</v>
      </c>
      <c r="F245" s="5">
        <v>279</v>
      </c>
      <c r="G245" s="5">
        <v>0.46346153846153798</v>
      </c>
    </row>
    <row r="246" spans="1:7" x14ac:dyDescent="0.25">
      <c r="A246" s="5">
        <v>245</v>
      </c>
      <c r="B246" s="5" t="s">
        <v>337</v>
      </c>
      <c r="C246" s="5" t="e">
        <v>#NAME?</v>
      </c>
      <c r="D246" s="5">
        <v>24</v>
      </c>
      <c r="E246" s="5">
        <v>1</v>
      </c>
      <c r="F246" s="5">
        <v>23</v>
      </c>
      <c r="G246" s="5">
        <v>4.1666666666666699E-2</v>
      </c>
    </row>
    <row r="247" spans="1:7" x14ac:dyDescent="0.25">
      <c r="A247" s="5">
        <v>246</v>
      </c>
      <c r="B247" s="5" t="s">
        <v>66</v>
      </c>
      <c r="C247" s="5" t="s">
        <v>67</v>
      </c>
      <c r="D247" s="5">
        <v>439</v>
      </c>
      <c r="E247" s="5">
        <v>24</v>
      </c>
      <c r="F247" s="5">
        <v>415</v>
      </c>
      <c r="G247" s="5">
        <v>5.46697038724374E-2</v>
      </c>
    </row>
    <row r="248" spans="1:7" x14ac:dyDescent="0.25">
      <c r="A248" s="5">
        <v>247</v>
      </c>
      <c r="B248" s="5" t="s">
        <v>1009</v>
      </c>
      <c r="C248" s="5" t="e">
        <v>#NAME?</v>
      </c>
      <c r="D248" s="5">
        <v>94</v>
      </c>
      <c r="E248" s="5">
        <v>71</v>
      </c>
      <c r="F248" s="5">
        <v>23</v>
      </c>
      <c r="G248" s="5">
        <v>0.75531914893617003</v>
      </c>
    </row>
    <row r="249" spans="1:7" x14ac:dyDescent="0.25">
      <c r="A249" s="5">
        <v>248</v>
      </c>
      <c r="B249" s="5" t="s">
        <v>1010</v>
      </c>
      <c r="C249" s="5" t="s">
        <v>7</v>
      </c>
      <c r="D249" s="5">
        <v>261</v>
      </c>
      <c r="E249" s="5">
        <v>115</v>
      </c>
      <c r="F249" s="5">
        <v>146</v>
      </c>
      <c r="G249" s="5">
        <v>0.44061302681992298</v>
      </c>
    </row>
    <row r="250" spans="1:7" x14ac:dyDescent="0.25">
      <c r="A250" s="5">
        <v>249</v>
      </c>
      <c r="B250" s="5" t="s">
        <v>1011</v>
      </c>
      <c r="C250" s="5" t="e">
        <v>#NAME?</v>
      </c>
      <c r="D250" s="5">
        <v>68</v>
      </c>
      <c r="E250" s="5">
        <v>16</v>
      </c>
      <c r="F250" s="5">
        <v>52</v>
      </c>
      <c r="G250" s="5">
        <v>0.23529411764705899</v>
      </c>
    </row>
    <row r="251" spans="1:7" x14ac:dyDescent="0.25">
      <c r="A251" s="5">
        <v>250</v>
      </c>
      <c r="B251" s="5" t="s">
        <v>1012</v>
      </c>
      <c r="C251" s="5" t="s">
        <v>7</v>
      </c>
      <c r="D251" s="5">
        <v>406</v>
      </c>
      <c r="E251" s="5">
        <v>188</v>
      </c>
      <c r="F251" s="5">
        <v>218</v>
      </c>
      <c r="G251" s="5">
        <v>0.46305418719211799</v>
      </c>
    </row>
    <row r="252" spans="1:7" x14ac:dyDescent="0.25">
      <c r="A252" s="5">
        <v>251</v>
      </c>
      <c r="B252" s="5" t="s">
        <v>1013</v>
      </c>
      <c r="C252" s="5" t="e">
        <v>#NAME?</v>
      </c>
      <c r="D252" s="5">
        <v>157</v>
      </c>
      <c r="E252" s="5">
        <v>45</v>
      </c>
      <c r="F252" s="5">
        <v>112</v>
      </c>
      <c r="G252" s="5">
        <v>0.28662420382165599</v>
      </c>
    </row>
    <row r="253" spans="1:7" x14ac:dyDescent="0.25">
      <c r="A253" s="5">
        <v>252</v>
      </c>
      <c r="B253" s="5" t="s">
        <v>1014</v>
      </c>
      <c r="C253" s="5" t="s">
        <v>7</v>
      </c>
      <c r="D253" s="5">
        <v>319</v>
      </c>
      <c r="E253" s="5">
        <v>96</v>
      </c>
      <c r="F253" s="5">
        <v>223</v>
      </c>
      <c r="G253" s="5">
        <v>0.30094043887147298</v>
      </c>
    </row>
    <row r="254" spans="1:7" x14ac:dyDescent="0.25">
      <c r="A254" s="5">
        <v>253</v>
      </c>
      <c r="B254" s="5" t="s">
        <v>1015</v>
      </c>
      <c r="C254" s="5" t="e">
        <v>#NAME?</v>
      </c>
      <c r="D254" s="5">
        <v>137</v>
      </c>
      <c r="E254" s="5">
        <v>57</v>
      </c>
      <c r="F254" s="5">
        <v>80</v>
      </c>
      <c r="G254" s="5">
        <v>0.41605839416058399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4"/>
  <sheetViews>
    <sheetView topLeftCell="A233" workbookViewId="0">
      <selection activeCell="G2" sqref="G2:G254"/>
    </sheetView>
  </sheetViews>
  <sheetFormatPr defaultRowHeight="15" x14ac:dyDescent="0.25"/>
  <sheetData>
    <row r="1" spans="1:7" x14ac:dyDescent="0.25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1016</v>
      </c>
      <c r="C2" s="6" t="s">
        <v>21</v>
      </c>
      <c r="D2" s="6">
        <v>741</v>
      </c>
      <c r="E2" s="6">
        <v>438</v>
      </c>
      <c r="F2" s="6">
        <v>303</v>
      </c>
      <c r="G2" s="6">
        <v>0.59109311740890702</v>
      </c>
    </row>
    <row r="3" spans="1:7" x14ac:dyDescent="0.25">
      <c r="A3" s="6">
        <v>2</v>
      </c>
      <c r="B3" s="6" t="s">
        <v>1017</v>
      </c>
      <c r="C3" s="6" t="s">
        <v>7</v>
      </c>
      <c r="D3" s="6">
        <v>997</v>
      </c>
      <c r="E3" s="6">
        <v>528</v>
      </c>
      <c r="F3" s="6">
        <v>469</v>
      </c>
      <c r="G3" s="6">
        <v>0.52958876629889695</v>
      </c>
    </row>
    <row r="4" spans="1:7" x14ac:dyDescent="0.25">
      <c r="A4" s="6">
        <v>3</v>
      </c>
      <c r="B4" s="6" t="s">
        <v>1018</v>
      </c>
      <c r="C4" s="6" t="s">
        <v>7</v>
      </c>
      <c r="D4" s="6">
        <v>367</v>
      </c>
      <c r="E4" s="6">
        <v>153</v>
      </c>
      <c r="F4" s="6">
        <v>214</v>
      </c>
      <c r="G4" s="6">
        <v>0.41689373297002702</v>
      </c>
    </row>
    <row r="5" spans="1:7" x14ac:dyDescent="0.25">
      <c r="A5" s="6">
        <v>4</v>
      </c>
      <c r="B5" s="6" t="s">
        <v>1019</v>
      </c>
      <c r="C5" s="6" t="s">
        <v>7</v>
      </c>
      <c r="D5" s="6">
        <v>315</v>
      </c>
      <c r="E5" s="6">
        <v>41</v>
      </c>
      <c r="F5" s="6">
        <v>274</v>
      </c>
      <c r="G5" s="6">
        <v>0.13015873015873</v>
      </c>
    </row>
    <row r="6" spans="1:7" x14ac:dyDescent="0.25">
      <c r="A6" s="6">
        <v>5</v>
      </c>
      <c r="B6" s="6" t="s">
        <v>1020</v>
      </c>
      <c r="C6" s="6" t="e">
        <v>#NAME?</v>
      </c>
      <c r="D6" s="6">
        <v>191</v>
      </c>
      <c r="E6" s="6">
        <v>52</v>
      </c>
      <c r="F6" s="6">
        <v>139</v>
      </c>
      <c r="G6" s="6">
        <v>0.27225130890052401</v>
      </c>
    </row>
    <row r="7" spans="1:7" x14ac:dyDescent="0.25">
      <c r="A7" s="6">
        <v>6</v>
      </c>
      <c r="B7" s="6" t="s">
        <v>1021</v>
      </c>
      <c r="C7" s="6" t="s">
        <v>88</v>
      </c>
      <c r="D7" s="6">
        <v>397</v>
      </c>
      <c r="E7" s="6">
        <v>172</v>
      </c>
      <c r="F7" s="6">
        <v>225</v>
      </c>
      <c r="G7" s="6">
        <v>0.43324937027707799</v>
      </c>
    </row>
    <row r="8" spans="1:7" x14ac:dyDescent="0.25">
      <c r="A8" s="6">
        <v>7</v>
      </c>
      <c r="B8" s="6" t="s">
        <v>1022</v>
      </c>
      <c r="C8" s="6" t="s">
        <v>7</v>
      </c>
      <c r="D8" s="6">
        <v>297</v>
      </c>
      <c r="E8" s="6">
        <v>88</v>
      </c>
      <c r="F8" s="6">
        <v>209</v>
      </c>
      <c r="G8" s="6">
        <v>0.296296296296296</v>
      </c>
    </row>
    <row r="9" spans="1:7" x14ac:dyDescent="0.25">
      <c r="A9" s="6">
        <v>8</v>
      </c>
      <c r="B9" s="6" t="s">
        <v>1023</v>
      </c>
      <c r="C9" s="6" t="e">
        <v>#NAME?</v>
      </c>
      <c r="D9" s="6">
        <v>136</v>
      </c>
      <c r="E9" s="6">
        <v>33</v>
      </c>
      <c r="F9" s="6">
        <v>103</v>
      </c>
      <c r="G9" s="6">
        <v>0.24264705882352899</v>
      </c>
    </row>
    <row r="10" spans="1:7" x14ac:dyDescent="0.25">
      <c r="A10" s="6">
        <v>9</v>
      </c>
      <c r="B10" s="6" t="s">
        <v>1024</v>
      </c>
      <c r="C10" s="6" t="s">
        <v>7</v>
      </c>
      <c r="D10" s="6">
        <v>394</v>
      </c>
      <c r="E10" s="6">
        <v>138</v>
      </c>
      <c r="F10" s="6">
        <v>256</v>
      </c>
      <c r="G10" s="6">
        <v>0.35025380710659898</v>
      </c>
    </row>
    <row r="11" spans="1:7" x14ac:dyDescent="0.25">
      <c r="A11" s="6">
        <v>10</v>
      </c>
      <c r="B11" s="6" t="s">
        <v>1025</v>
      </c>
      <c r="C11" s="6" t="e">
        <v>#NAME?</v>
      </c>
      <c r="D11" s="6">
        <v>170</v>
      </c>
      <c r="E11" s="6">
        <v>34</v>
      </c>
      <c r="F11" s="6">
        <v>136</v>
      </c>
      <c r="G11" s="6">
        <v>0.2</v>
      </c>
    </row>
    <row r="12" spans="1:7" x14ac:dyDescent="0.25">
      <c r="A12" s="6">
        <v>11</v>
      </c>
      <c r="B12" s="6" t="s">
        <v>1026</v>
      </c>
      <c r="C12" s="6" t="s">
        <v>88</v>
      </c>
      <c r="D12" s="6">
        <v>502</v>
      </c>
      <c r="E12" s="6">
        <v>195</v>
      </c>
      <c r="F12" s="6">
        <v>307</v>
      </c>
      <c r="G12" s="6">
        <v>0.388446215139442</v>
      </c>
    </row>
    <row r="13" spans="1:7" x14ac:dyDescent="0.25">
      <c r="A13" s="6">
        <v>12</v>
      </c>
      <c r="B13" s="6" t="s">
        <v>1027</v>
      </c>
      <c r="C13" s="6" t="s">
        <v>21</v>
      </c>
      <c r="D13" s="6">
        <v>387</v>
      </c>
      <c r="E13" s="6">
        <v>194</v>
      </c>
      <c r="F13" s="6">
        <v>193</v>
      </c>
      <c r="G13" s="6">
        <v>0.50129198966408295</v>
      </c>
    </row>
    <row r="14" spans="1:7" x14ac:dyDescent="0.25">
      <c r="A14" s="6">
        <v>13</v>
      </c>
      <c r="B14" s="6" t="s">
        <v>1028</v>
      </c>
      <c r="C14" s="6" t="e">
        <v>#NAME?</v>
      </c>
      <c r="D14" s="6">
        <v>69</v>
      </c>
      <c r="E14" s="6">
        <v>38</v>
      </c>
      <c r="F14" s="6">
        <v>31</v>
      </c>
      <c r="G14" s="6">
        <v>0.55072463768115898</v>
      </c>
    </row>
    <row r="15" spans="1:7" x14ac:dyDescent="0.25">
      <c r="A15" s="6">
        <v>14</v>
      </c>
      <c r="B15" s="6" t="s">
        <v>1029</v>
      </c>
      <c r="C15" s="6" t="s">
        <v>7</v>
      </c>
      <c r="D15" s="6">
        <v>334</v>
      </c>
      <c r="E15" s="6">
        <v>129</v>
      </c>
      <c r="F15" s="6">
        <v>205</v>
      </c>
      <c r="G15" s="6">
        <v>0.38622754491018002</v>
      </c>
    </row>
    <row r="16" spans="1:7" x14ac:dyDescent="0.25">
      <c r="A16" s="6">
        <v>15</v>
      </c>
      <c r="B16" s="6" t="s">
        <v>1030</v>
      </c>
      <c r="C16" s="6" t="s">
        <v>7</v>
      </c>
      <c r="D16" s="6">
        <v>269</v>
      </c>
      <c r="E16" s="6">
        <v>99</v>
      </c>
      <c r="F16" s="6">
        <v>170</v>
      </c>
      <c r="G16" s="6">
        <v>0.36802973977695203</v>
      </c>
    </row>
    <row r="17" spans="1:7" x14ac:dyDescent="0.25">
      <c r="A17" s="6">
        <v>16</v>
      </c>
      <c r="B17" s="6" t="s">
        <v>1031</v>
      </c>
      <c r="C17" s="6" t="s">
        <v>7</v>
      </c>
      <c r="D17" s="6">
        <v>311</v>
      </c>
      <c r="E17" s="6">
        <v>128</v>
      </c>
      <c r="F17" s="6">
        <v>183</v>
      </c>
      <c r="G17" s="6">
        <v>0.41157556270096501</v>
      </c>
    </row>
    <row r="18" spans="1:7" x14ac:dyDescent="0.25">
      <c r="A18" s="6">
        <v>17</v>
      </c>
      <c r="B18" s="6" t="s">
        <v>1032</v>
      </c>
      <c r="C18" s="6" t="e">
        <v>#NAME?</v>
      </c>
      <c r="D18" s="6">
        <v>254</v>
      </c>
      <c r="E18" s="6">
        <v>115</v>
      </c>
      <c r="F18" s="6">
        <v>139</v>
      </c>
      <c r="G18" s="6">
        <v>0.452755905511811</v>
      </c>
    </row>
    <row r="19" spans="1:7" x14ac:dyDescent="0.25">
      <c r="A19" s="6">
        <v>18</v>
      </c>
      <c r="B19" s="6" t="s">
        <v>1033</v>
      </c>
      <c r="C19" s="6" t="e">
        <v>#NAME?</v>
      </c>
      <c r="D19" s="6">
        <v>178</v>
      </c>
      <c r="E19" s="6">
        <v>9</v>
      </c>
      <c r="F19" s="6">
        <v>169</v>
      </c>
      <c r="G19" s="6">
        <v>5.0561797752809001E-2</v>
      </c>
    </row>
    <row r="20" spans="1:7" x14ac:dyDescent="0.25">
      <c r="A20" s="6">
        <v>19</v>
      </c>
      <c r="B20" s="6" t="s">
        <v>1034</v>
      </c>
      <c r="C20" s="6" t="e">
        <v>#NAME?</v>
      </c>
      <c r="D20" s="6">
        <v>164</v>
      </c>
      <c r="E20" s="6">
        <v>28</v>
      </c>
      <c r="F20" s="6">
        <v>136</v>
      </c>
      <c r="G20" s="6">
        <v>0.17073170731707299</v>
      </c>
    </row>
    <row r="21" spans="1:7" x14ac:dyDescent="0.25">
      <c r="A21" s="6">
        <v>20</v>
      </c>
      <c r="B21" s="6" t="s">
        <v>1035</v>
      </c>
      <c r="C21" s="6" t="e">
        <v>#NAME?</v>
      </c>
      <c r="D21" s="6">
        <v>244</v>
      </c>
      <c r="E21" s="6">
        <v>91</v>
      </c>
      <c r="F21" s="6">
        <v>153</v>
      </c>
      <c r="G21" s="6">
        <v>0.37295081967213101</v>
      </c>
    </row>
    <row r="22" spans="1:7" x14ac:dyDescent="0.25">
      <c r="A22" s="6">
        <v>21</v>
      </c>
      <c r="B22" s="6" t="s">
        <v>1036</v>
      </c>
      <c r="C22" s="6" t="e">
        <v>#NAME?</v>
      </c>
      <c r="D22" s="6">
        <v>69</v>
      </c>
      <c r="E22" s="6">
        <v>17</v>
      </c>
      <c r="F22" s="6">
        <v>52</v>
      </c>
      <c r="G22" s="6">
        <v>0.24637681159420299</v>
      </c>
    </row>
    <row r="23" spans="1:7" x14ac:dyDescent="0.25">
      <c r="A23" s="6">
        <v>22</v>
      </c>
      <c r="B23" s="6" t="s">
        <v>1037</v>
      </c>
      <c r="C23" s="6" t="e">
        <v>#NAME?</v>
      </c>
      <c r="D23" s="6">
        <v>170</v>
      </c>
      <c r="E23" s="6">
        <v>37</v>
      </c>
      <c r="F23" s="6">
        <v>133</v>
      </c>
      <c r="G23" s="6">
        <v>0.217647058823529</v>
      </c>
    </row>
    <row r="24" spans="1:7" x14ac:dyDescent="0.25">
      <c r="A24" s="6">
        <v>23</v>
      </c>
      <c r="B24" s="6" t="s">
        <v>1038</v>
      </c>
      <c r="C24" s="6" t="s">
        <v>7</v>
      </c>
      <c r="D24" s="6">
        <v>308</v>
      </c>
      <c r="E24" s="6">
        <v>78</v>
      </c>
      <c r="F24" s="6">
        <v>230</v>
      </c>
      <c r="G24" s="6">
        <v>0.253246753246753</v>
      </c>
    </row>
    <row r="25" spans="1:7" x14ac:dyDescent="0.25">
      <c r="A25" s="6">
        <v>24</v>
      </c>
      <c r="B25" s="6" t="s">
        <v>1039</v>
      </c>
      <c r="C25" s="6" t="s">
        <v>7</v>
      </c>
      <c r="D25" s="6">
        <v>309</v>
      </c>
      <c r="E25" s="6">
        <v>105</v>
      </c>
      <c r="F25" s="6">
        <v>204</v>
      </c>
      <c r="G25" s="6">
        <v>0.33980582524271802</v>
      </c>
    </row>
    <row r="26" spans="1:7" x14ac:dyDescent="0.25">
      <c r="A26" s="6">
        <v>25</v>
      </c>
      <c r="B26" s="6" t="s">
        <v>1040</v>
      </c>
      <c r="C26" s="6" t="s">
        <v>7</v>
      </c>
      <c r="D26" s="6">
        <v>691</v>
      </c>
      <c r="E26" s="6">
        <v>143</v>
      </c>
      <c r="F26" s="6">
        <v>548</v>
      </c>
      <c r="G26" s="6">
        <v>0.20694645441389301</v>
      </c>
    </row>
    <row r="27" spans="1:7" x14ac:dyDescent="0.25">
      <c r="A27" s="6">
        <v>26</v>
      </c>
      <c r="B27" s="6" t="s">
        <v>488</v>
      </c>
      <c r="C27" s="6" t="s">
        <v>21</v>
      </c>
      <c r="D27" s="6">
        <v>404</v>
      </c>
      <c r="E27" s="6">
        <v>90</v>
      </c>
      <c r="F27" s="6">
        <v>314</v>
      </c>
      <c r="G27" s="6">
        <v>0.222772277227723</v>
      </c>
    </row>
    <row r="28" spans="1:7" x14ac:dyDescent="0.25">
      <c r="A28" s="6">
        <v>27</v>
      </c>
      <c r="B28" s="6" t="s">
        <v>1041</v>
      </c>
      <c r="C28" s="6" t="e">
        <v>#NAME?</v>
      </c>
      <c r="D28" s="6">
        <v>188</v>
      </c>
      <c r="E28" s="6">
        <v>129</v>
      </c>
      <c r="F28" s="6">
        <v>59</v>
      </c>
      <c r="G28" s="6">
        <v>0.68617021276595702</v>
      </c>
    </row>
    <row r="29" spans="1:7" x14ac:dyDescent="0.25">
      <c r="A29" s="6">
        <v>28</v>
      </c>
      <c r="B29" s="6" t="s">
        <v>1042</v>
      </c>
      <c r="C29" s="6" t="e">
        <v>#NAME?</v>
      </c>
      <c r="D29" s="6">
        <v>106</v>
      </c>
      <c r="E29" s="6">
        <v>25</v>
      </c>
      <c r="F29" s="6">
        <v>81</v>
      </c>
      <c r="G29" s="6">
        <v>0.235849056603774</v>
      </c>
    </row>
    <row r="30" spans="1:7" x14ac:dyDescent="0.25">
      <c r="A30" s="6">
        <v>29</v>
      </c>
      <c r="B30" s="6" t="s">
        <v>1043</v>
      </c>
      <c r="C30" s="6" t="e">
        <v>#NAME?</v>
      </c>
      <c r="D30" s="6">
        <v>131</v>
      </c>
      <c r="E30" s="6">
        <v>31</v>
      </c>
      <c r="F30" s="6">
        <v>100</v>
      </c>
      <c r="G30" s="6">
        <v>0.236641221374046</v>
      </c>
    </row>
    <row r="31" spans="1:7" x14ac:dyDescent="0.25">
      <c r="A31" s="6">
        <v>30</v>
      </c>
      <c r="B31" s="6" t="s">
        <v>1044</v>
      </c>
      <c r="C31" s="6" t="e">
        <v>#NAME?</v>
      </c>
      <c r="D31" s="6">
        <v>177</v>
      </c>
      <c r="E31" s="6">
        <v>56</v>
      </c>
      <c r="F31" s="6">
        <v>121</v>
      </c>
      <c r="G31" s="6">
        <v>0.31638418079095998</v>
      </c>
    </row>
    <row r="32" spans="1:7" x14ac:dyDescent="0.25">
      <c r="A32" s="6">
        <v>31</v>
      </c>
      <c r="B32" s="6" t="s">
        <v>1045</v>
      </c>
      <c r="C32" s="6" t="s">
        <v>88</v>
      </c>
      <c r="D32" s="6">
        <v>420</v>
      </c>
      <c r="E32" s="6">
        <v>201</v>
      </c>
      <c r="F32" s="6">
        <v>219</v>
      </c>
      <c r="G32" s="6">
        <v>0.47857142857142898</v>
      </c>
    </row>
    <row r="33" spans="1:7" x14ac:dyDescent="0.25">
      <c r="A33" s="6">
        <v>32</v>
      </c>
      <c r="B33" s="6" t="s">
        <v>1046</v>
      </c>
      <c r="C33" s="6" t="s">
        <v>766</v>
      </c>
      <c r="D33" s="6">
        <v>464</v>
      </c>
      <c r="E33" s="6">
        <v>158</v>
      </c>
      <c r="F33" s="6">
        <v>306</v>
      </c>
      <c r="G33" s="6">
        <v>0.34051724137931</v>
      </c>
    </row>
    <row r="34" spans="1:7" x14ac:dyDescent="0.25">
      <c r="A34" s="6">
        <v>33</v>
      </c>
      <c r="B34" s="6" t="s">
        <v>1047</v>
      </c>
      <c r="C34" s="6" t="e">
        <v>#NAME?</v>
      </c>
      <c r="D34" s="6">
        <v>89</v>
      </c>
      <c r="E34" s="6">
        <v>25</v>
      </c>
      <c r="F34" s="6">
        <v>64</v>
      </c>
      <c r="G34" s="6">
        <v>0.28089887640449401</v>
      </c>
    </row>
    <row r="35" spans="1:7" x14ac:dyDescent="0.25">
      <c r="A35" s="6">
        <v>34</v>
      </c>
      <c r="B35" s="6" t="s">
        <v>1048</v>
      </c>
      <c r="C35" s="6" t="e">
        <v>#NAME?</v>
      </c>
      <c r="D35" s="6">
        <v>252</v>
      </c>
      <c r="E35" s="6">
        <v>65</v>
      </c>
      <c r="F35" s="6">
        <v>187</v>
      </c>
      <c r="G35" s="6">
        <v>0.25793650793650802</v>
      </c>
    </row>
    <row r="36" spans="1:7" x14ac:dyDescent="0.25">
      <c r="A36" s="6">
        <v>35</v>
      </c>
      <c r="B36" s="6" t="s">
        <v>1049</v>
      </c>
      <c r="C36" s="6" t="s">
        <v>7</v>
      </c>
      <c r="D36" s="6">
        <v>308</v>
      </c>
      <c r="E36" s="6">
        <v>77</v>
      </c>
      <c r="F36" s="6">
        <v>231</v>
      </c>
      <c r="G36" s="6">
        <v>0.25</v>
      </c>
    </row>
    <row r="37" spans="1:7" x14ac:dyDescent="0.25">
      <c r="A37" s="6">
        <v>36</v>
      </c>
      <c r="B37" s="6" t="s">
        <v>1050</v>
      </c>
      <c r="C37" s="6" t="s">
        <v>88</v>
      </c>
      <c r="D37" s="6">
        <v>339</v>
      </c>
      <c r="E37" s="6">
        <v>158</v>
      </c>
      <c r="F37" s="6">
        <v>181</v>
      </c>
      <c r="G37" s="6">
        <v>0.46607669616519198</v>
      </c>
    </row>
    <row r="38" spans="1:7" x14ac:dyDescent="0.25">
      <c r="A38" s="6">
        <v>37</v>
      </c>
      <c r="B38" s="6" t="s">
        <v>1051</v>
      </c>
      <c r="C38" s="6" t="s">
        <v>7</v>
      </c>
      <c r="D38" s="6">
        <v>645</v>
      </c>
      <c r="E38" s="6">
        <v>204</v>
      </c>
      <c r="F38" s="6">
        <v>441</v>
      </c>
      <c r="G38" s="6">
        <v>0.31627906976744202</v>
      </c>
    </row>
    <row r="39" spans="1:7" x14ac:dyDescent="0.25">
      <c r="A39" s="6">
        <v>38</v>
      </c>
      <c r="B39" s="6" t="s">
        <v>1052</v>
      </c>
      <c r="C39" s="6" t="s">
        <v>7</v>
      </c>
      <c r="D39" s="6">
        <v>266</v>
      </c>
      <c r="E39" s="6">
        <v>69</v>
      </c>
      <c r="F39" s="6">
        <v>197</v>
      </c>
      <c r="G39" s="6">
        <v>0.25939849624060202</v>
      </c>
    </row>
    <row r="40" spans="1:7" x14ac:dyDescent="0.25">
      <c r="A40" s="6">
        <v>39</v>
      </c>
      <c r="B40" s="6" t="s">
        <v>1053</v>
      </c>
      <c r="C40" s="6" t="s">
        <v>7</v>
      </c>
      <c r="D40" s="6">
        <v>363</v>
      </c>
      <c r="E40" s="6">
        <v>117</v>
      </c>
      <c r="F40" s="6">
        <v>246</v>
      </c>
      <c r="G40" s="6">
        <v>0.32231404958677701</v>
      </c>
    </row>
    <row r="41" spans="1:7" x14ac:dyDescent="0.25">
      <c r="A41" s="6">
        <v>40</v>
      </c>
      <c r="B41" s="6" t="s">
        <v>1054</v>
      </c>
      <c r="C41" s="6" t="s">
        <v>7</v>
      </c>
      <c r="D41" s="6">
        <v>315</v>
      </c>
      <c r="E41" s="6">
        <v>43</v>
      </c>
      <c r="F41" s="6">
        <v>272</v>
      </c>
      <c r="G41" s="6">
        <v>0.136507936507936</v>
      </c>
    </row>
    <row r="42" spans="1:7" x14ac:dyDescent="0.25">
      <c r="A42" s="6">
        <v>41</v>
      </c>
      <c r="B42" s="6" t="s">
        <v>1055</v>
      </c>
      <c r="C42" s="6" t="s">
        <v>7</v>
      </c>
      <c r="D42" s="6">
        <v>314</v>
      </c>
      <c r="E42" s="6">
        <v>104</v>
      </c>
      <c r="F42" s="6">
        <v>210</v>
      </c>
      <c r="G42" s="6">
        <v>0.33121019108280297</v>
      </c>
    </row>
    <row r="43" spans="1:7" x14ac:dyDescent="0.25">
      <c r="A43" s="6">
        <v>42</v>
      </c>
      <c r="B43" s="6" t="s">
        <v>1056</v>
      </c>
      <c r="C43" s="6" t="s">
        <v>7</v>
      </c>
      <c r="D43" s="6">
        <v>409</v>
      </c>
      <c r="E43" s="6">
        <v>147</v>
      </c>
      <c r="F43" s="6">
        <v>262</v>
      </c>
      <c r="G43" s="6">
        <v>0.35941320293398499</v>
      </c>
    </row>
    <row r="44" spans="1:7" x14ac:dyDescent="0.25">
      <c r="A44" s="6">
        <v>43</v>
      </c>
      <c r="B44" s="6" t="s">
        <v>1057</v>
      </c>
      <c r="C44" s="6" t="e">
        <v>#NAME?</v>
      </c>
      <c r="D44" s="6">
        <v>207</v>
      </c>
      <c r="E44" s="6">
        <v>89</v>
      </c>
      <c r="F44" s="6">
        <v>118</v>
      </c>
      <c r="G44" s="6">
        <v>0.42995169082125601</v>
      </c>
    </row>
    <row r="45" spans="1:7" x14ac:dyDescent="0.25">
      <c r="A45" s="6">
        <v>44</v>
      </c>
      <c r="B45" s="6" t="s">
        <v>1058</v>
      </c>
      <c r="C45" s="6" t="e">
        <v>#NAME?</v>
      </c>
      <c r="D45" s="6">
        <v>250</v>
      </c>
      <c r="E45" s="6">
        <v>96</v>
      </c>
      <c r="F45" s="6">
        <v>154</v>
      </c>
      <c r="G45" s="6">
        <v>0.38400000000000001</v>
      </c>
    </row>
    <row r="46" spans="1:7" x14ac:dyDescent="0.25">
      <c r="A46" s="6">
        <v>45</v>
      </c>
      <c r="B46" s="6" t="s">
        <v>1059</v>
      </c>
      <c r="C46" s="6" t="s">
        <v>7</v>
      </c>
      <c r="D46" s="6">
        <v>368</v>
      </c>
      <c r="E46" s="6">
        <v>156</v>
      </c>
      <c r="F46" s="6">
        <v>212</v>
      </c>
      <c r="G46" s="6">
        <v>0.42391304347826098</v>
      </c>
    </row>
    <row r="47" spans="1:7" x14ac:dyDescent="0.25">
      <c r="A47" s="6">
        <v>46</v>
      </c>
      <c r="B47" s="6" t="s">
        <v>1060</v>
      </c>
      <c r="C47" s="6" t="s">
        <v>7</v>
      </c>
      <c r="D47" s="6">
        <v>343</v>
      </c>
      <c r="E47" s="6">
        <v>95</v>
      </c>
      <c r="F47" s="6">
        <v>248</v>
      </c>
      <c r="G47" s="6">
        <v>0.27696793002915499</v>
      </c>
    </row>
    <row r="48" spans="1:7" x14ac:dyDescent="0.25">
      <c r="A48" s="6">
        <v>47</v>
      </c>
      <c r="B48" s="6" t="s">
        <v>1061</v>
      </c>
      <c r="C48" s="6" t="s">
        <v>7</v>
      </c>
      <c r="D48" s="6">
        <v>541</v>
      </c>
      <c r="E48" s="6">
        <v>150</v>
      </c>
      <c r="F48" s="6">
        <v>391</v>
      </c>
      <c r="G48" s="6">
        <v>0.277264325323475</v>
      </c>
    </row>
    <row r="49" spans="1:7" x14ac:dyDescent="0.25">
      <c r="A49" s="6">
        <v>48</v>
      </c>
      <c r="B49" s="6" t="s">
        <v>1062</v>
      </c>
      <c r="C49" s="6" t="s">
        <v>67</v>
      </c>
      <c r="D49" s="6">
        <v>439</v>
      </c>
      <c r="E49" s="6">
        <v>24</v>
      </c>
      <c r="F49" s="6">
        <v>415</v>
      </c>
      <c r="G49" s="6">
        <v>5.46697038724374E-2</v>
      </c>
    </row>
    <row r="50" spans="1:7" x14ac:dyDescent="0.25">
      <c r="A50" s="6">
        <v>49</v>
      </c>
      <c r="B50" s="6" t="s">
        <v>1063</v>
      </c>
      <c r="C50" s="6" t="e">
        <v>#NAME?</v>
      </c>
      <c r="D50" s="6">
        <v>180</v>
      </c>
      <c r="E50" s="6">
        <v>55</v>
      </c>
      <c r="F50" s="6">
        <v>125</v>
      </c>
      <c r="G50" s="6">
        <v>0.30555555555555602</v>
      </c>
    </row>
    <row r="51" spans="1:7" x14ac:dyDescent="0.25">
      <c r="A51" s="6">
        <v>50</v>
      </c>
      <c r="B51" s="6" t="s">
        <v>1064</v>
      </c>
      <c r="C51" s="6" t="e">
        <v>#NAME?</v>
      </c>
      <c r="D51" s="6">
        <v>128</v>
      </c>
      <c r="E51" s="6">
        <v>29</v>
      </c>
      <c r="F51" s="6">
        <v>99</v>
      </c>
      <c r="G51" s="6">
        <v>0.2265625</v>
      </c>
    </row>
    <row r="52" spans="1:7" x14ac:dyDescent="0.25">
      <c r="A52" s="6">
        <v>51</v>
      </c>
      <c r="B52" s="6" t="s">
        <v>1065</v>
      </c>
      <c r="C52" s="6" t="s">
        <v>7</v>
      </c>
      <c r="D52" s="6">
        <v>345</v>
      </c>
      <c r="E52" s="6">
        <v>149</v>
      </c>
      <c r="F52" s="6">
        <v>196</v>
      </c>
      <c r="G52" s="6">
        <v>0.43188405797101398</v>
      </c>
    </row>
    <row r="53" spans="1:7" x14ac:dyDescent="0.25">
      <c r="A53" s="6">
        <v>52</v>
      </c>
      <c r="B53" s="6" t="s">
        <v>1066</v>
      </c>
      <c r="C53" s="6" t="s">
        <v>165</v>
      </c>
      <c r="D53" s="6">
        <v>569</v>
      </c>
      <c r="E53" s="6">
        <v>396</v>
      </c>
      <c r="F53" s="6">
        <v>173</v>
      </c>
      <c r="G53" s="6">
        <v>0.69595782073813695</v>
      </c>
    </row>
    <row r="54" spans="1:7" x14ac:dyDescent="0.25">
      <c r="A54" s="6">
        <v>53</v>
      </c>
      <c r="B54" s="6" t="s">
        <v>1067</v>
      </c>
      <c r="C54" s="6" t="e">
        <v>#NAME?</v>
      </c>
      <c r="D54" s="6">
        <v>100</v>
      </c>
      <c r="E54" s="6">
        <v>30</v>
      </c>
      <c r="F54" s="6">
        <v>70</v>
      </c>
      <c r="G54" s="6">
        <v>0.3</v>
      </c>
    </row>
    <row r="55" spans="1:7" x14ac:dyDescent="0.25">
      <c r="A55" s="6">
        <v>54</v>
      </c>
      <c r="B55" s="6" t="s">
        <v>1068</v>
      </c>
      <c r="C55" s="6" t="e">
        <v>#NAME?</v>
      </c>
      <c r="D55" s="6">
        <v>178</v>
      </c>
      <c r="E55" s="6">
        <v>19</v>
      </c>
      <c r="F55" s="6">
        <v>159</v>
      </c>
      <c r="G55" s="6">
        <v>0.106741573033708</v>
      </c>
    </row>
    <row r="56" spans="1:7" x14ac:dyDescent="0.25">
      <c r="A56" s="6">
        <v>55</v>
      </c>
      <c r="B56" s="6" t="s">
        <v>1069</v>
      </c>
      <c r="C56" s="6" t="e">
        <v>#NAME?</v>
      </c>
      <c r="D56" s="6">
        <v>255</v>
      </c>
      <c r="E56" s="6">
        <v>43</v>
      </c>
      <c r="F56" s="6">
        <v>212</v>
      </c>
      <c r="G56" s="6">
        <v>0.168627450980392</v>
      </c>
    </row>
    <row r="57" spans="1:7" x14ac:dyDescent="0.25">
      <c r="A57" s="6">
        <v>56</v>
      </c>
      <c r="B57" s="6" t="s">
        <v>1070</v>
      </c>
      <c r="C57" s="6" t="s">
        <v>7</v>
      </c>
      <c r="D57" s="6">
        <v>500</v>
      </c>
      <c r="E57" s="6">
        <v>202</v>
      </c>
      <c r="F57" s="6">
        <v>298</v>
      </c>
      <c r="G57" s="6">
        <v>0.40400000000000003</v>
      </c>
    </row>
    <row r="58" spans="1:7" x14ac:dyDescent="0.25">
      <c r="A58" s="6">
        <v>57</v>
      </c>
      <c r="B58" s="6" t="s">
        <v>1071</v>
      </c>
      <c r="C58" s="6" t="e">
        <v>#NAME?</v>
      </c>
      <c r="D58" s="6">
        <v>60</v>
      </c>
      <c r="E58" s="6">
        <v>21</v>
      </c>
      <c r="F58" s="6">
        <v>39</v>
      </c>
      <c r="G58" s="6">
        <v>0.35</v>
      </c>
    </row>
    <row r="59" spans="1:7" x14ac:dyDescent="0.25">
      <c r="A59" s="6">
        <v>58</v>
      </c>
      <c r="B59" s="6" t="s">
        <v>1072</v>
      </c>
      <c r="C59" s="6" t="s">
        <v>792</v>
      </c>
      <c r="D59" s="6">
        <v>305</v>
      </c>
      <c r="E59" s="6">
        <v>177</v>
      </c>
      <c r="F59" s="6">
        <v>128</v>
      </c>
      <c r="G59" s="6">
        <v>0.58032786885245902</v>
      </c>
    </row>
    <row r="60" spans="1:7" x14ac:dyDescent="0.25">
      <c r="A60" s="6">
        <v>59</v>
      </c>
      <c r="B60" s="6" t="s">
        <v>1073</v>
      </c>
      <c r="C60" s="6" t="e">
        <v>#NAME?</v>
      </c>
      <c r="D60" s="6">
        <v>120</v>
      </c>
      <c r="E60" s="6">
        <v>91</v>
      </c>
      <c r="F60" s="6">
        <v>29</v>
      </c>
      <c r="G60" s="6">
        <v>0.75833333333333297</v>
      </c>
    </row>
    <row r="61" spans="1:7" x14ac:dyDescent="0.25">
      <c r="A61" s="6">
        <v>60</v>
      </c>
      <c r="B61" s="6" t="s">
        <v>186</v>
      </c>
      <c r="C61" s="6" t="e">
        <v>#NAME?</v>
      </c>
      <c r="D61" s="6">
        <v>178</v>
      </c>
      <c r="E61" s="6">
        <v>17</v>
      </c>
      <c r="F61" s="6">
        <v>161</v>
      </c>
      <c r="G61" s="6">
        <v>9.5505617977528101E-2</v>
      </c>
    </row>
    <row r="62" spans="1:7" x14ac:dyDescent="0.25">
      <c r="A62" s="6">
        <v>61</v>
      </c>
      <c r="B62" s="6" t="s">
        <v>1074</v>
      </c>
      <c r="C62" s="6" t="s">
        <v>21</v>
      </c>
      <c r="D62" s="6">
        <v>295</v>
      </c>
      <c r="E62" s="6">
        <v>72</v>
      </c>
      <c r="F62" s="6">
        <v>223</v>
      </c>
      <c r="G62" s="6">
        <v>0.24406779661017</v>
      </c>
    </row>
    <row r="63" spans="1:7" x14ac:dyDescent="0.25">
      <c r="A63" s="6">
        <v>62</v>
      </c>
      <c r="B63" s="6" t="s">
        <v>1075</v>
      </c>
      <c r="C63" s="6" t="e">
        <v>#NAME?</v>
      </c>
      <c r="D63" s="6">
        <v>64</v>
      </c>
      <c r="E63" s="6">
        <v>9</v>
      </c>
      <c r="F63" s="6">
        <v>55</v>
      </c>
      <c r="G63" s="6">
        <v>0.140625</v>
      </c>
    </row>
    <row r="64" spans="1:7" x14ac:dyDescent="0.25">
      <c r="A64" s="6">
        <v>63</v>
      </c>
      <c r="B64" s="6" t="s">
        <v>1076</v>
      </c>
      <c r="C64" s="6" t="e">
        <v>#NAME?</v>
      </c>
      <c r="D64" s="6">
        <v>156</v>
      </c>
      <c r="E64" s="6">
        <v>62</v>
      </c>
      <c r="F64" s="6">
        <v>94</v>
      </c>
      <c r="G64" s="6">
        <v>0.39743589743589702</v>
      </c>
    </row>
    <row r="65" spans="1:7" x14ac:dyDescent="0.25">
      <c r="A65" s="6">
        <v>64</v>
      </c>
      <c r="B65" s="6" t="s">
        <v>1077</v>
      </c>
      <c r="C65" s="6" t="e">
        <v>#NAME?</v>
      </c>
      <c r="D65" s="6">
        <v>95</v>
      </c>
      <c r="E65" s="6">
        <v>18</v>
      </c>
      <c r="F65" s="6">
        <v>77</v>
      </c>
      <c r="G65" s="6">
        <v>0.18947368421052599</v>
      </c>
    </row>
    <row r="66" spans="1:7" x14ac:dyDescent="0.25">
      <c r="A66" s="6">
        <v>65</v>
      </c>
      <c r="B66" s="6" t="s">
        <v>1078</v>
      </c>
      <c r="C66" s="6" t="e">
        <v>#NAME?</v>
      </c>
      <c r="D66" s="6">
        <v>254</v>
      </c>
      <c r="E66" s="6">
        <v>74</v>
      </c>
      <c r="F66" s="6">
        <v>180</v>
      </c>
      <c r="G66" s="6">
        <v>0.291338582677165</v>
      </c>
    </row>
    <row r="67" spans="1:7" x14ac:dyDescent="0.25">
      <c r="A67" s="6">
        <v>66</v>
      </c>
      <c r="B67" s="6" t="s">
        <v>1079</v>
      </c>
      <c r="C67" s="6" t="s">
        <v>380</v>
      </c>
      <c r="D67" s="6">
        <v>381</v>
      </c>
      <c r="E67" s="6">
        <v>147</v>
      </c>
      <c r="F67" s="6">
        <v>234</v>
      </c>
      <c r="G67" s="6">
        <v>0.38582677165354301</v>
      </c>
    </row>
    <row r="68" spans="1:7" x14ac:dyDescent="0.25">
      <c r="A68" s="6">
        <v>67</v>
      </c>
      <c r="B68" s="6" t="s">
        <v>1080</v>
      </c>
      <c r="C68" s="6" t="e">
        <v>#NAME?</v>
      </c>
      <c r="D68" s="6">
        <v>207</v>
      </c>
      <c r="E68" s="6">
        <v>91</v>
      </c>
      <c r="F68" s="6">
        <v>116</v>
      </c>
      <c r="G68" s="6">
        <v>0.43961352657004799</v>
      </c>
    </row>
    <row r="69" spans="1:7" x14ac:dyDescent="0.25">
      <c r="A69" s="6">
        <v>68</v>
      </c>
      <c r="B69" s="6" t="s">
        <v>1081</v>
      </c>
      <c r="C69" s="6" t="e">
        <v>#NAME?</v>
      </c>
      <c r="D69" s="6">
        <v>190</v>
      </c>
      <c r="E69" s="6">
        <v>145</v>
      </c>
      <c r="F69" s="6">
        <v>45</v>
      </c>
      <c r="G69" s="6">
        <v>0.76315789473684204</v>
      </c>
    </row>
    <row r="70" spans="1:7" x14ac:dyDescent="0.25">
      <c r="A70" s="6">
        <v>69</v>
      </c>
      <c r="B70" s="6" t="s">
        <v>1082</v>
      </c>
      <c r="C70" s="6" t="e">
        <v>#NAME?</v>
      </c>
      <c r="D70" s="6">
        <v>200</v>
      </c>
      <c r="E70" s="6">
        <v>83</v>
      </c>
      <c r="F70" s="6">
        <v>117</v>
      </c>
      <c r="G70" s="6">
        <v>0.41499999999999998</v>
      </c>
    </row>
    <row r="71" spans="1:7" x14ac:dyDescent="0.25">
      <c r="A71" s="6">
        <v>70</v>
      </c>
      <c r="B71" s="6" t="s">
        <v>1083</v>
      </c>
      <c r="C71" s="6" t="e">
        <v>#NAME?</v>
      </c>
      <c r="D71" s="6">
        <v>260</v>
      </c>
      <c r="E71" s="6">
        <v>104</v>
      </c>
      <c r="F71" s="6">
        <v>156</v>
      </c>
      <c r="G71" s="6">
        <v>0.4</v>
      </c>
    </row>
    <row r="72" spans="1:7" x14ac:dyDescent="0.25">
      <c r="A72" s="6">
        <v>71</v>
      </c>
      <c r="B72" s="6" t="s">
        <v>1084</v>
      </c>
      <c r="C72" s="6" t="e">
        <v>#NAME?</v>
      </c>
      <c r="D72" s="6">
        <v>160</v>
      </c>
      <c r="E72" s="6">
        <v>49</v>
      </c>
      <c r="F72" s="6">
        <v>111</v>
      </c>
      <c r="G72" s="6">
        <v>0.30625000000000002</v>
      </c>
    </row>
    <row r="73" spans="1:7" x14ac:dyDescent="0.25">
      <c r="A73" s="6">
        <v>72</v>
      </c>
      <c r="B73" s="6" t="s">
        <v>1085</v>
      </c>
      <c r="C73" s="6" t="s">
        <v>274</v>
      </c>
      <c r="D73" s="6">
        <v>550</v>
      </c>
      <c r="E73" s="6">
        <v>191</v>
      </c>
      <c r="F73" s="6">
        <v>359</v>
      </c>
      <c r="G73" s="6">
        <v>0.34727272727272701</v>
      </c>
    </row>
    <row r="74" spans="1:7" x14ac:dyDescent="0.25">
      <c r="A74" s="6">
        <v>73</v>
      </c>
      <c r="B74" s="6" t="s">
        <v>1086</v>
      </c>
      <c r="C74" s="6" t="s">
        <v>274</v>
      </c>
      <c r="D74" s="6">
        <v>438</v>
      </c>
      <c r="E74" s="6">
        <v>170</v>
      </c>
      <c r="F74" s="6">
        <v>268</v>
      </c>
      <c r="G74" s="6">
        <v>0.38812785388127902</v>
      </c>
    </row>
    <row r="75" spans="1:7" x14ac:dyDescent="0.25">
      <c r="A75" s="6">
        <v>74</v>
      </c>
      <c r="B75" s="6" t="s">
        <v>1087</v>
      </c>
      <c r="C75" s="6" t="e">
        <v>#NAME?</v>
      </c>
      <c r="D75" s="6">
        <v>208</v>
      </c>
      <c r="E75" s="6">
        <v>92</v>
      </c>
      <c r="F75" s="6">
        <v>116</v>
      </c>
      <c r="G75" s="6">
        <v>0.44230769230769201</v>
      </c>
    </row>
    <row r="76" spans="1:7" x14ac:dyDescent="0.25">
      <c r="A76" s="6">
        <v>75</v>
      </c>
      <c r="B76" s="6" t="s">
        <v>1088</v>
      </c>
      <c r="C76" s="6" t="e">
        <v>#NAME?</v>
      </c>
      <c r="D76" s="6">
        <v>136</v>
      </c>
      <c r="E76" s="6">
        <v>65</v>
      </c>
      <c r="F76" s="6">
        <v>71</v>
      </c>
      <c r="G76" s="6">
        <v>0.47794117647058798</v>
      </c>
    </row>
    <row r="77" spans="1:7" x14ac:dyDescent="0.25">
      <c r="A77" s="6">
        <v>76</v>
      </c>
      <c r="B77" s="6" t="s">
        <v>1089</v>
      </c>
      <c r="C77" s="6" t="e">
        <v>#NAME?</v>
      </c>
      <c r="D77" s="6">
        <v>177</v>
      </c>
      <c r="E77" s="6">
        <v>57</v>
      </c>
      <c r="F77" s="6">
        <v>120</v>
      </c>
      <c r="G77" s="6">
        <v>0.322033898305085</v>
      </c>
    </row>
    <row r="78" spans="1:7" x14ac:dyDescent="0.25">
      <c r="A78" s="6">
        <v>77</v>
      </c>
      <c r="B78" s="6" t="s">
        <v>1090</v>
      </c>
      <c r="C78" s="6" t="s">
        <v>7</v>
      </c>
      <c r="D78" s="6">
        <v>350</v>
      </c>
      <c r="E78" s="6">
        <v>69</v>
      </c>
      <c r="F78" s="6">
        <v>281</v>
      </c>
      <c r="G78" s="6">
        <v>0.19714285714285701</v>
      </c>
    </row>
    <row r="79" spans="1:7" x14ac:dyDescent="0.25">
      <c r="A79" s="6">
        <v>78</v>
      </c>
      <c r="B79" s="6" t="s">
        <v>1091</v>
      </c>
      <c r="C79" s="6" t="e">
        <v>#NAME?</v>
      </c>
      <c r="D79" s="6">
        <v>198</v>
      </c>
      <c r="E79" s="6">
        <v>44</v>
      </c>
      <c r="F79" s="6">
        <v>154</v>
      </c>
      <c r="G79" s="6">
        <v>0.22222222222222199</v>
      </c>
    </row>
    <row r="80" spans="1:7" x14ac:dyDescent="0.25">
      <c r="A80" s="6">
        <v>79</v>
      </c>
      <c r="B80" s="6" t="s">
        <v>1092</v>
      </c>
      <c r="C80" s="6" t="s">
        <v>7</v>
      </c>
      <c r="D80" s="6">
        <v>421</v>
      </c>
      <c r="E80" s="6">
        <v>171</v>
      </c>
      <c r="F80" s="6">
        <v>250</v>
      </c>
      <c r="G80" s="6">
        <v>0.40617577197149601</v>
      </c>
    </row>
    <row r="81" spans="1:7" x14ac:dyDescent="0.25">
      <c r="A81" s="6">
        <v>80</v>
      </c>
      <c r="B81" s="6" t="s">
        <v>1093</v>
      </c>
      <c r="C81" s="6" t="e">
        <v>#NAME?</v>
      </c>
      <c r="D81" s="6">
        <v>184</v>
      </c>
      <c r="E81" s="6">
        <v>65</v>
      </c>
      <c r="F81" s="6">
        <v>119</v>
      </c>
      <c r="G81" s="6">
        <v>0.35326086956521702</v>
      </c>
    </row>
    <row r="82" spans="1:7" x14ac:dyDescent="0.25">
      <c r="A82" s="6">
        <v>81</v>
      </c>
      <c r="B82" s="6" t="s">
        <v>1094</v>
      </c>
      <c r="C82" s="6" t="s">
        <v>7</v>
      </c>
      <c r="D82" s="6">
        <v>481</v>
      </c>
      <c r="E82" s="6">
        <v>227</v>
      </c>
      <c r="F82" s="6">
        <v>254</v>
      </c>
      <c r="G82" s="6">
        <v>0.47193347193347202</v>
      </c>
    </row>
    <row r="83" spans="1:7" x14ac:dyDescent="0.25">
      <c r="A83" s="6">
        <v>82</v>
      </c>
      <c r="B83" s="6" t="s">
        <v>1095</v>
      </c>
      <c r="C83" s="6" t="e">
        <v>#NAME?</v>
      </c>
      <c r="D83" s="6">
        <v>58</v>
      </c>
      <c r="E83" s="6">
        <v>29</v>
      </c>
      <c r="F83" s="6">
        <v>29</v>
      </c>
      <c r="G83" s="6">
        <v>0.5</v>
      </c>
    </row>
    <row r="84" spans="1:7" x14ac:dyDescent="0.25">
      <c r="A84" s="6">
        <v>83</v>
      </c>
      <c r="B84" s="6" t="s">
        <v>1096</v>
      </c>
      <c r="C84" s="6" t="e">
        <v>#NAME?</v>
      </c>
      <c r="D84" s="6">
        <v>208</v>
      </c>
      <c r="E84" s="6">
        <v>68</v>
      </c>
      <c r="F84" s="6">
        <v>140</v>
      </c>
      <c r="G84" s="6">
        <v>0.32692307692307698</v>
      </c>
    </row>
    <row r="85" spans="1:7" x14ac:dyDescent="0.25">
      <c r="A85" s="6">
        <v>84</v>
      </c>
      <c r="B85" s="6" t="s">
        <v>1097</v>
      </c>
      <c r="C85" s="6" t="s">
        <v>21</v>
      </c>
      <c r="D85" s="6">
        <v>312</v>
      </c>
      <c r="E85" s="6">
        <v>109</v>
      </c>
      <c r="F85" s="6">
        <v>203</v>
      </c>
      <c r="G85" s="6">
        <v>0.34935897435897401</v>
      </c>
    </row>
    <row r="86" spans="1:7" x14ac:dyDescent="0.25">
      <c r="A86" s="6">
        <v>85</v>
      </c>
      <c r="B86" s="6" t="s">
        <v>1098</v>
      </c>
      <c r="C86" s="6" t="s">
        <v>1099</v>
      </c>
      <c r="D86" s="6">
        <v>416</v>
      </c>
      <c r="E86" s="6">
        <v>84</v>
      </c>
      <c r="F86" s="6">
        <v>332</v>
      </c>
      <c r="G86" s="6">
        <v>0.20192307692307701</v>
      </c>
    </row>
    <row r="87" spans="1:7" x14ac:dyDescent="0.25">
      <c r="A87" s="6">
        <v>86</v>
      </c>
      <c r="B87" s="6" t="s">
        <v>1100</v>
      </c>
      <c r="C87" s="6" t="e">
        <v>#NAME?</v>
      </c>
      <c r="D87" s="6">
        <v>188</v>
      </c>
      <c r="E87" s="6">
        <v>40</v>
      </c>
      <c r="F87" s="6">
        <v>148</v>
      </c>
      <c r="G87" s="6">
        <v>0.21276595744680901</v>
      </c>
    </row>
    <row r="88" spans="1:7" x14ac:dyDescent="0.25">
      <c r="A88" s="6">
        <v>87</v>
      </c>
      <c r="B88" s="6" t="s">
        <v>1101</v>
      </c>
      <c r="C88" s="6" t="e">
        <v>#NAME?</v>
      </c>
      <c r="D88" s="6">
        <v>254</v>
      </c>
      <c r="E88" s="6">
        <v>80</v>
      </c>
      <c r="F88" s="6">
        <v>174</v>
      </c>
      <c r="G88" s="6">
        <v>0.31496062992126</v>
      </c>
    </row>
    <row r="89" spans="1:7" x14ac:dyDescent="0.25">
      <c r="A89" s="6">
        <v>88</v>
      </c>
      <c r="B89" s="6" t="s">
        <v>1102</v>
      </c>
      <c r="C89" s="6" t="e">
        <v>#NAME?</v>
      </c>
      <c r="D89" s="6">
        <v>90</v>
      </c>
      <c r="E89" s="6">
        <v>72</v>
      </c>
      <c r="F89" s="6">
        <v>18</v>
      </c>
      <c r="G89" s="6">
        <v>0.8</v>
      </c>
    </row>
    <row r="90" spans="1:7" x14ac:dyDescent="0.25">
      <c r="A90" s="6">
        <v>89</v>
      </c>
      <c r="B90" s="6" t="s">
        <v>1103</v>
      </c>
      <c r="C90" s="6" t="e">
        <v>#NAME?</v>
      </c>
      <c r="D90" s="6">
        <v>177</v>
      </c>
      <c r="E90" s="6">
        <v>57</v>
      </c>
      <c r="F90" s="6">
        <v>120</v>
      </c>
      <c r="G90" s="6">
        <v>0.322033898305085</v>
      </c>
    </row>
    <row r="91" spans="1:7" x14ac:dyDescent="0.25">
      <c r="A91" s="6">
        <v>90</v>
      </c>
      <c r="B91" s="6" t="s">
        <v>1104</v>
      </c>
      <c r="C91" s="6" t="e">
        <v>#NAME?</v>
      </c>
      <c r="D91" s="6">
        <v>92</v>
      </c>
      <c r="E91" s="6">
        <v>26</v>
      </c>
      <c r="F91" s="6">
        <v>66</v>
      </c>
      <c r="G91" s="6">
        <v>0.282608695652174</v>
      </c>
    </row>
    <row r="92" spans="1:7" x14ac:dyDescent="0.25">
      <c r="A92" s="6">
        <v>91</v>
      </c>
      <c r="B92" s="6" t="s">
        <v>1105</v>
      </c>
      <c r="C92" s="6" t="s">
        <v>7</v>
      </c>
      <c r="D92" s="6">
        <v>562</v>
      </c>
      <c r="E92" s="6">
        <v>153</v>
      </c>
      <c r="F92" s="6">
        <v>409</v>
      </c>
      <c r="G92" s="6">
        <v>0.27224199288256201</v>
      </c>
    </row>
    <row r="93" spans="1:7" x14ac:dyDescent="0.25">
      <c r="A93" s="6">
        <v>92</v>
      </c>
      <c r="B93" s="6" t="s">
        <v>66</v>
      </c>
      <c r="C93" s="6" t="s">
        <v>67</v>
      </c>
      <c r="D93" s="6">
        <v>439</v>
      </c>
      <c r="E93" s="6">
        <v>24</v>
      </c>
      <c r="F93" s="6">
        <v>415</v>
      </c>
      <c r="G93" s="6">
        <v>5.46697038724374E-2</v>
      </c>
    </row>
    <row r="94" spans="1:7" x14ac:dyDescent="0.25">
      <c r="A94" s="6">
        <v>93</v>
      </c>
      <c r="B94" s="6" t="s">
        <v>1106</v>
      </c>
      <c r="C94" s="6" t="s">
        <v>7</v>
      </c>
      <c r="D94" s="6">
        <v>382</v>
      </c>
      <c r="E94" s="6">
        <v>162</v>
      </c>
      <c r="F94" s="6">
        <v>220</v>
      </c>
      <c r="G94" s="6">
        <v>0.42408376963350802</v>
      </c>
    </row>
    <row r="95" spans="1:7" x14ac:dyDescent="0.25">
      <c r="A95" s="6">
        <v>94</v>
      </c>
      <c r="B95" s="6" t="s">
        <v>1107</v>
      </c>
      <c r="C95" s="6" t="e">
        <v>#NAME?</v>
      </c>
      <c r="D95" s="6">
        <v>237</v>
      </c>
      <c r="E95" s="6">
        <v>74</v>
      </c>
      <c r="F95" s="6">
        <v>163</v>
      </c>
      <c r="G95" s="6">
        <v>0.31223628691983102</v>
      </c>
    </row>
    <row r="96" spans="1:7" x14ac:dyDescent="0.25">
      <c r="A96" s="6">
        <v>95</v>
      </c>
      <c r="B96" s="6" t="s">
        <v>1108</v>
      </c>
      <c r="C96" s="6" t="e">
        <v>#NAME?</v>
      </c>
      <c r="D96" s="6">
        <v>170</v>
      </c>
      <c r="E96" s="6">
        <v>34</v>
      </c>
      <c r="F96" s="6">
        <v>136</v>
      </c>
      <c r="G96" s="6">
        <v>0.2</v>
      </c>
    </row>
    <row r="97" spans="1:7" x14ac:dyDescent="0.25">
      <c r="A97" s="6">
        <v>96</v>
      </c>
      <c r="B97" s="6" t="s">
        <v>1109</v>
      </c>
      <c r="C97" s="6" t="e">
        <v>#NAME?</v>
      </c>
      <c r="D97" s="6">
        <v>162</v>
      </c>
      <c r="E97" s="6">
        <v>10</v>
      </c>
      <c r="F97" s="6">
        <v>152</v>
      </c>
      <c r="G97" s="6">
        <v>6.1728395061728399E-2</v>
      </c>
    </row>
    <row r="98" spans="1:7" x14ac:dyDescent="0.25">
      <c r="A98" s="6">
        <v>97</v>
      </c>
      <c r="B98" s="6" t="s">
        <v>1110</v>
      </c>
      <c r="C98" s="6" t="s">
        <v>7</v>
      </c>
      <c r="D98" s="6">
        <v>297</v>
      </c>
      <c r="E98" s="6">
        <v>87</v>
      </c>
      <c r="F98" s="6">
        <v>210</v>
      </c>
      <c r="G98" s="6">
        <v>0.29292929292929298</v>
      </c>
    </row>
    <row r="99" spans="1:7" x14ac:dyDescent="0.25">
      <c r="A99" s="6">
        <v>98</v>
      </c>
      <c r="B99" s="6" t="s">
        <v>1111</v>
      </c>
      <c r="C99" s="6" t="s">
        <v>7</v>
      </c>
      <c r="D99" s="6">
        <v>691</v>
      </c>
      <c r="E99" s="6">
        <v>165</v>
      </c>
      <c r="F99" s="6">
        <v>526</v>
      </c>
      <c r="G99" s="6">
        <v>0.23878437047756901</v>
      </c>
    </row>
    <row r="100" spans="1:7" x14ac:dyDescent="0.25">
      <c r="A100" s="6">
        <v>99</v>
      </c>
      <c r="B100" s="6" t="s">
        <v>1112</v>
      </c>
      <c r="C100" s="6" t="s">
        <v>88</v>
      </c>
      <c r="D100" s="6">
        <v>397</v>
      </c>
      <c r="E100" s="6">
        <v>167</v>
      </c>
      <c r="F100" s="6">
        <v>230</v>
      </c>
      <c r="G100" s="6">
        <v>0.420654911838791</v>
      </c>
    </row>
    <row r="101" spans="1:7" x14ac:dyDescent="0.25">
      <c r="A101" s="6">
        <v>100</v>
      </c>
      <c r="B101" s="6" t="s">
        <v>1113</v>
      </c>
      <c r="C101" s="6" t="s">
        <v>7</v>
      </c>
      <c r="D101" s="6">
        <v>310</v>
      </c>
      <c r="E101" s="6">
        <v>134</v>
      </c>
      <c r="F101" s="6">
        <v>176</v>
      </c>
      <c r="G101" s="6">
        <v>0.43225806451612903</v>
      </c>
    </row>
    <row r="102" spans="1:7" x14ac:dyDescent="0.25">
      <c r="A102" s="6">
        <v>101</v>
      </c>
      <c r="B102" s="6" t="s">
        <v>1114</v>
      </c>
      <c r="C102" s="6" t="s">
        <v>7</v>
      </c>
      <c r="D102" s="6">
        <v>334</v>
      </c>
      <c r="E102" s="6">
        <v>132</v>
      </c>
      <c r="F102" s="6">
        <v>202</v>
      </c>
      <c r="G102" s="6">
        <v>0.39520958083832303</v>
      </c>
    </row>
    <row r="103" spans="1:7" x14ac:dyDescent="0.25">
      <c r="A103" s="6">
        <v>102</v>
      </c>
      <c r="B103" s="6" t="s">
        <v>1115</v>
      </c>
      <c r="C103" s="6" t="s">
        <v>7</v>
      </c>
      <c r="D103" s="6">
        <v>345</v>
      </c>
      <c r="E103" s="6">
        <v>147</v>
      </c>
      <c r="F103" s="6">
        <v>198</v>
      </c>
      <c r="G103" s="6">
        <v>0.426086956521739</v>
      </c>
    </row>
    <row r="104" spans="1:7" x14ac:dyDescent="0.25">
      <c r="A104" s="6">
        <v>103</v>
      </c>
      <c r="B104" s="6" t="s">
        <v>1116</v>
      </c>
      <c r="C104" s="6" t="s">
        <v>7</v>
      </c>
      <c r="D104" s="6">
        <v>344</v>
      </c>
      <c r="E104" s="6">
        <v>145</v>
      </c>
      <c r="F104" s="6">
        <v>199</v>
      </c>
      <c r="G104" s="6">
        <v>0.42151162790697699</v>
      </c>
    </row>
    <row r="105" spans="1:7" x14ac:dyDescent="0.25">
      <c r="A105" s="6">
        <v>104</v>
      </c>
      <c r="B105" s="6" t="s">
        <v>1117</v>
      </c>
      <c r="C105" s="6" t="e">
        <v>#NAME?</v>
      </c>
      <c r="D105" s="6">
        <v>177</v>
      </c>
      <c r="E105" s="6">
        <v>56</v>
      </c>
      <c r="F105" s="6">
        <v>121</v>
      </c>
      <c r="G105" s="6">
        <v>0.31638418079095998</v>
      </c>
    </row>
    <row r="106" spans="1:7" x14ac:dyDescent="0.25">
      <c r="A106" s="6">
        <v>105</v>
      </c>
      <c r="B106" s="6" t="s">
        <v>1118</v>
      </c>
      <c r="C106" s="6" t="e">
        <v>#NAME?</v>
      </c>
      <c r="D106" s="6">
        <v>158</v>
      </c>
      <c r="E106" s="6">
        <v>46</v>
      </c>
      <c r="F106" s="6">
        <v>112</v>
      </c>
      <c r="G106" s="6">
        <v>0.291139240506329</v>
      </c>
    </row>
    <row r="107" spans="1:7" x14ac:dyDescent="0.25">
      <c r="A107" s="6">
        <v>106</v>
      </c>
      <c r="B107" s="6" t="s">
        <v>1119</v>
      </c>
      <c r="C107" s="6" t="s">
        <v>7</v>
      </c>
      <c r="D107" s="6">
        <v>878</v>
      </c>
      <c r="E107" s="6">
        <v>304</v>
      </c>
      <c r="F107" s="6">
        <v>574</v>
      </c>
      <c r="G107" s="6">
        <v>0.34624145785876997</v>
      </c>
    </row>
    <row r="108" spans="1:7" x14ac:dyDescent="0.25">
      <c r="A108" s="6">
        <v>107</v>
      </c>
      <c r="B108" s="6" t="s">
        <v>1120</v>
      </c>
      <c r="C108" s="6" t="s">
        <v>7</v>
      </c>
      <c r="D108" s="6">
        <v>302</v>
      </c>
      <c r="E108" s="6">
        <v>86</v>
      </c>
      <c r="F108" s="6">
        <v>216</v>
      </c>
      <c r="G108" s="6">
        <v>0.28476821192052998</v>
      </c>
    </row>
    <row r="109" spans="1:7" x14ac:dyDescent="0.25">
      <c r="A109" s="6">
        <v>108</v>
      </c>
      <c r="B109" s="6" t="s">
        <v>1121</v>
      </c>
      <c r="C109" s="6" t="e">
        <v>#NAME?</v>
      </c>
      <c r="D109" s="6">
        <v>116</v>
      </c>
      <c r="E109" s="6">
        <v>31</v>
      </c>
      <c r="F109" s="6">
        <v>85</v>
      </c>
      <c r="G109" s="6">
        <v>0.26724137931034497</v>
      </c>
    </row>
    <row r="110" spans="1:7" x14ac:dyDescent="0.25">
      <c r="A110" s="6">
        <v>109</v>
      </c>
      <c r="B110" s="6" t="s">
        <v>1122</v>
      </c>
      <c r="C110" s="6" t="e">
        <v>#NAME?</v>
      </c>
      <c r="D110" s="6">
        <v>217</v>
      </c>
      <c r="E110" s="6">
        <v>155</v>
      </c>
      <c r="F110" s="6">
        <v>62</v>
      </c>
      <c r="G110" s="6">
        <v>0.71428571428571397</v>
      </c>
    </row>
    <row r="111" spans="1:7" x14ac:dyDescent="0.25">
      <c r="A111" s="6">
        <v>110</v>
      </c>
      <c r="B111" s="6" t="s">
        <v>1123</v>
      </c>
      <c r="C111" s="6" t="s">
        <v>59</v>
      </c>
      <c r="D111" s="6">
        <v>536</v>
      </c>
      <c r="E111" s="6">
        <v>197</v>
      </c>
      <c r="F111" s="6">
        <v>339</v>
      </c>
      <c r="G111" s="6">
        <v>0.36753731343283602</v>
      </c>
    </row>
    <row r="112" spans="1:7" x14ac:dyDescent="0.25">
      <c r="A112" s="6">
        <v>111</v>
      </c>
      <c r="B112" s="6" t="s">
        <v>1124</v>
      </c>
      <c r="C112" s="6" t="e">
        <v>#NAME?</v>
      </c>
      <c r="D112" s="6">
        <v>260</v>
      </c>
      <c r="E112" s="6">
        <v>109</v>
      </c>
      <c r="F112" s="6">
        <v>151</v>
      </c>
      <c r="G112" s="6">
        <v>0.41923076923076902</v>
      </c>
    </row>
    <row r="113" spans="1:7" x14ac:dyDescent="0.25">
      <c r="A113" s="6">
        <v>112</v>
      </c>
      <c r="B113" s="6" t="s">
        <v>1125</v>
      </c>
      <c r="C113" s="6" t="e">
        <v>#NAME?</v>
      </c>
      <c r="D113" s="6">
        <v>260</v>
      </c>
      <c r="E113" s="6">
        <v>106</v>
      </c>
      <c r="F113" s="6">
        <v>154</v>
      </c>
      <c r="G113" s="6">
        <v>0.40769230769230802</v>
      </c>
    </row>
    <row r="114" spans="1:7" x14ac:dyDescent="0.25">
      <c r="A114" s="6">
        <v>113</v>
      </c>
      <c r="B114" s="6" t="s">
        <v>1126</v>
      </c>
      <c r="C114" s="6" t="s">
        <v>7</v>
      </c>
      <c r="D114" s="6">
        <v>691</v>
      </c>
      <c r="E114" s="6">
        <v>149</v>
      </c>
      <c r="F114" s="6">
        <v>542</v>
      </c>
      <c r="G114" s="6">
        <v>0.21562952243125899</v>
      </c>
    </row>
    <row r="115" spans="1:7" x14ac:dyDescent="0.25">
      <c r="A115" s="6">
        <v>114</v>
      </c>
      <c r="B115" s="6" t="s">
        <v>1127</v>
      </c>
      <c r="C115" s="6" t="s">
        <v>59</v>
      </c>
      <c r="D115" s="6">
        <v>521</v>
      </c>
      <c r="E115" s="6">
        <v>191</v>
      </c>
      <c r="F115" s="6">
        <v>330</v>
      </c>
      <c r="G115" s="6">
        <v>0.36660268714011501</v>
      </c>
    </row>
    <row r="116" spans="1:7" x14ac:dyDescent="0.25">
      <c r="A116" s="6">
        <v>115</v>
      </c>
      <c r="B116" s="6" t="s">
        <v>1128</v>
      </c>
      <c r="C116" s="6" t="e">
        <v>#NAME?</v>
      </c>
      <c r="D116" s="6">
        <v>147</v>
      </c>
      <c r="E116" s="6">
        <v>46</v>
      </c>
      <c r="F116" s="6">
        <v>101</v>
      </c>
      <c r="G116" s="6">
        <v>0.312925170068027</v>
      </c>
    </row>
    <row r="117" spans="1:7" x14ac:dyDescent="0.25">
      <c r="A117" s="6">
        <v>116</v>
      </c>
      <c r="B117" s="6" t="s">
        <v>1129</v>
      </c>
      <c r="C117" s="6" t="s">
        <v>21</v>
      </c>
      <c r="D117" s="6">
        <v>379</v>
      </c>
      <c r="E117" s="6">
        <v>190</v>
      </c>
      <c r="F117" s="6">
        <v>189</v>
      </c>
      <c r="G117" s="6">
        <v>0.50131926121371995</v>
      </c>
    </row>
    <row r="118" spans="1:7" x14ac:dyDescent="0.25">
      <c r="A118" s="6">
        <v>117</v>
      </c>
      <c r="B118" s="6" t="s">
        <v>1130</v>
      </c>
      <c r="C118" s="6" t="s">
        <v>7</v>
      </c>
      <c r="D118" s="6">
        <v>464</v>
      </c>
      <c r="E118" s="6">
        <v>124</v>
      </c>
      <c r="F118" s="6">
        <v>340</v>
      </c>
      <c r="G118" s="6">
        <v>0.26724137931034497</v>
      </c>
    </row>
    <row r="119" spans="1:7" x14ac:dyDescent="0.25">
      <c r="A119" s="6">
        <v>118</v>
      </c>
      <c r="B119" s="6" t="s">
        <v>1131</v>
      </c>
      <c r="C119" s="6" t="s">
        <v>88</v>
      </c>
      <c r="D119" s="6">
        <v>278</v>
      </c>
      <c r="E119" s="6">
        <v>113</v>
      </c>
      <c r="F119" s="6">
        <v>165</v>
      </c>
      <c r="G119" s="6">
        <v>0.40647482014388497</v>
      </c>
    </row>
    <row r="120" spans="1:7" x14ac:dyDescent="0.25">
      <c r="A120" s="6">
        <v>119</v>
      </c>
      <c r="B120" s="6" t="s">
        <v>1132</v>
      </c>
      <c r="C120" s="6" t="s">
        <v>7</v>
      </c>
      <c r="D120" s="6">
        <v>387</v>
      </c>
      <c r="E120" s="6">
        <v>179</v>
      </c>
      <c r="F120" s="6">
        <v>208</v>
      </c>
      <c r="G120" s="6">
        <v>0.46253229974160198</v>
      </c>
    </row>
    <row r="121" spans="1:7" x14ac:dyDescent="0.25">
      <c r="A121" s="6">
        <v>120</v>
      </c>
      <c r="B121" s="6" t="s">
        <v>1133</v>
      </c>
      <c r="C121" s="6" t="s">
        <v>7</v>
      </c>
      <c r="D121" s="6">
        <v>323</v>
      </c>
      <c r="E121" s="6">
        <v>200</v>
      </c>
      <c r="F121" s="6">
        <v>123</v>
      </c>
      <c r="G121" s="6">
        <v>0.61919504643962897</v>
      </c>
    </row>
    <row r="122" spans="1:7" x14ac:dyDescent="0.25">
      <c r="A122" s="6">
        <v>121</v>
      </c>
      <c r="B122" s="6" t="s">
        <v>696</v>
      </c>
      <c r="C122" s="6" t="e">
        <v>#NAME?</v>
      </c>
      <c r="D122" s="6">
        <v>106</v>
      </c>
      <c r="E122" s="6">
        <v>21</v>
      </c>
      <c r="F122" s="6">
        <v>85</v>
      </c>
      <c r="G122" s="6">
        <v>0.19811320754716999</v>
      </c>
    </row>
    <row r="123" spans="1:7" x14ac:dyDescent="0.25">
      <c r="A123" s="6">
        <v>122</v>
      </c>
      <c r="B123" s="6" t="s">
        <v>1134</v>
      </c>
      <c r="C123" s="6" t="e">
        <v>#NAME?</v>
      </c>
      <c r="D123" s="6">
        <v>220</v>
      </c>
      <c r="E123" s="6">
        <v>92</v>
      </c>
      <c r="F123" s="6">
        <v>128</v>
      </c>
      <c r="G123" s="6">
        <v>0.41818181818181799</v>
      </c>
    </row>
    <row r="124" spans="1:7" x14ac:dyDescent="0.25">
      <c r="A124" s="6">
        <v>123</v>
      </c>
      <c r="B124" s="6" t="s">
        <v>1135</v>
      </c>
      <c r="C124" s="6" t="e">
        <v>#NAME?</v>
      </c>
      <c r="D124" s="6">
        <v>203</v>
      </c>
      <c r="E124" s="6">
        <v>97</v>
      </c>
      <c r="F124" s="6">
        <v>106</v>
      </c>
      <c r="G124" s="6">
        <v>0.47783251231527102</v>
      </c>
    </row>
    <row r="125" spans="1:7" x14ac:dyDescent="0.25">
      <c r="A125" s="6">
        <v>124</v>
      </c>
      <c r="B125" s="6" t="s">
        <v>1136</v>
      </c>
      <c r="C125" s="6" t="s">
        <v>7</v>
      </c>
      <c r="D125" s="6">
        <v>691</v>
      </c>
      <c r="E125" s="6">
        <v>161</v>
      </c>
      <c r="F125" s="6">
        <v>530</v>
      </c>
      <c r="G125" s="6">
        <v>0.23299565846599099</v>
      </c>
    </row>
    <row r="126" spans="1:7" x14ac:dyDescent="0.25">
      <c r="A126" s="6">
        <v>125</v>
      </c>
      <c r="B126" s="6" t="s">
        <v>167</v>
      </c>
      <c r="C126" s="6" t="s">
        <v>21</v>
      </c>
      <c r="D126" s="6">
        <v>516</v>
      </c>
      <c r="E126" s="6">
        <v>199</v>
      </c>
      <c r="F126" s="6">
        <v>317</v>
      </c>
      <c r="G126" s="6">
        <v>0.38565891472868202</v>
      </c>
    </row>
    <row r="127" spans="1:7" x14ac:dyDescent="0.25">
      <c r="A127" s="6">
        <v>126</v>
      </c>
      <c r="B127" s="6" t="s">
        <v>1137</v>
      </c>
      <c r="C127" s="6" t="s">
        <v>7</v>
      </c>
      <c r="D127" s="6">
        <v>377</v>
      </c>
      <c r="E127" s="6">
        <v>212</v>
      </c>
      <c r="F127" s="6">
        <v>165</v>
      </c>
      <c r="G127" s="6">
        <v>0.56233421750663104</v>
      </c>
    </row>
    <row r="128" spans="1:7" x14ac:dyDescent="0.25">
      <c r="A128" s="6">
        <v>127</v>
      </c>
      <c r="B128" s="6" t="s">
        <v>1138</v>
      </c>
      <c r="C128" s="6" t="s">
        <v>7</v>
      </c>
      <c r="D128" s="6">
        <v>297</v>
      </c>
      <c r="E128" s="6">
        <v>87</v>
      </c>
      <c r="F128" s="6">
        <v>210</v>
      </c>
      <c r="G128" s="6">
        <v>0.29292929292929298</v>
      </c>
    </row>
    <row r="129" spans="1:7" x14ac:dyDescent="0.25">
      <c r="A129" s="6">
        <v>128</v>
      </c>
      <c r="B129" s="6" t="s">
        <v>1139</v>
      </c>
      <c r="C129" s="6" t="s">
        <v>7</v>
      </c>
      <c r="D129" s="6">
        <v>385</v>
      </c>
      <c r="E129" s="6">
        <v>143</v>
      </c>
      <c r="F129" s="6">
        <v>242</v>
      </c>
      <c r="G129" s="6">
        <v>0.371428571428571</v>
      </c>
    </row>
    <row r="130" spans="1:7" x14ac:dyDescent="0.25">
      <c r="A130" s="6">
        <v>129</v>
      </c>
      <c r="B130" s="6" t="s">
        <v>1140</v>
      </c>
      <c r="C130" s="6" t="e">
        <v>#NAME?</v>
      </c>
      <c r="D130" s="6">
        <v>210</v>
      </c>
      <c r="E130" s="6">
        <v>61</v>
      </c>
      <c r="F130" s="6">
        <v>149</v>
      </c>
      <c r="G130" s="6">
        <v>0.29047619047619</v>
      </c>
    </row>
    <row r="131" spans="1:7" x14ac:dyDescent="0.25">
      <c r="A131" s="6">
        <v>130</v>
      </c>
      <c r="B131" s="6" t="s">
        <v>1141</v>
      </c>
      <c r="C131" s="6" t="e">
        <v>#NAME?</v>
      </c>
      <c r="D131" s="6">
        <v>94</v>
      </c>
      <c r="E131" s="6">
        <v>34</v>
      </c>
      <c r="F131" s="6">
        <v>60</v>
      </c>
      <c r="G131" s="6">
        <v>0.36170212765957399</v>
      </c>
    </row>
    <row r="132" spans="1:7" x14ac:dyDescent="0.25">
      <c r="A132" s="6">
        <v>131</v>
      </c>
      <c r="B132" s="6" t="s">
        <v>1142</v>
      </c>
      <c r="C132" s="6" t="s">
        <v>7</v>
      </c>
      <c r="D132" s="6">
        <v>421</v>
      </c>
      <c r="E132" s="6">
        <v>175</v>
      </c>
      <c r="F132" s="6">
        <v>246</v>
      </c>
      <c r="G132" s="6">
        <v>0.41567695961995199</v>
      </c>
    </row>
    <row r="133" spans="1:7" x14ac:dyDescent="0.25">
      <c r="A133" s="6">
        <v>132</v>
      </c>
      <c r="B133" s="6" t="s">
        <v>1143</v>
      </c>
      <c r="C133" s="6" t="s">
        <v>7</v>
      </c>
      <c r="D133" s="6">
        <v>400</v>
      </c>
      <c r="E133" s="6">
        <v>167</v>
      </c>
      <c r="F133" s="6">
        <v>233</v>
      </c>
      <c r="G133" s="6">
        <v>0.41749999999999998</v>
      </c>
    </row>
    <row r="134" spans="1:7" x14ac:dyDescent="0.25">
      <c r="A134" s="6">
        <v>133</v>
      </c>
      <c r="B134" s="6" t="s">
        <v>1144</v>
      </c>
      <c r="C134" s="6" t="e">
        <v>#NAME?</v>
      </c>
      <c r="D134" s="6">
        <v>162</v>
      </c>
      <c r="E134" s="6">
        <v>10</v>
      </c>
      <c r="F134" s="6">
        <v>152</v>
      </c>
      <c r="G134" s="6">
        <v>6.1728395061728399E-2</v>
      </c>
    </row>
    <row r="135" spans="1:7" x14ac:dyDescent="0.25">
      <c r="A135" s="6">
        <v>134</v>
      </c>
      <c r="B135" s="6" t="s">
        <v>1145</v>
      </c>
      <c r="C135" s="6" t="s">
        <v>7</v>
      </c>
      <c r="D135" s="6">
        <v>304</v>
      </c>
      <c r="E135" s="6">
        <v>112</v>
      </c>
      <c r="F135" s="6">
        <v>192</v>
      </c>
      <c r="G135" s="6">
        <v>0.36842105263157898</v>
      </c>
    </row>
    <row r="136" spans="1:7" x14ac:dyDescent="0.25">
      <c r="A136" s="6">
        <v>135</v>
      </c>
      <c r="B136" s="6" t="s">
        <v>1146</v>
      </c>
      <c r="C136" s="6" t="s">
        <v>380</v>
      </c>
      <c r="D136" s="6">
        <v>381</v>
      </c>
      <c r="E136" s="6">
        <v>152</v>
      </c>
      <c r="F136" s="6">
        <v>229</v>
      </c>
      <c r="G136" s="6">
        <v>0.39895013123359602</v>
      </c>
    </row>
    <row r="137" spans="1:7" x14ac:dyDescent="0.25">
      <c r="A137" s="6">
        <v>136</v>
      </c>
      <c r="B137" s="6" t="s">
        <v>1147</v>
      </c>
      <c r="C137" s="6" t="s">
        <v>7</v>
      </c>
      <c r="D137" s="6">
        <v>691</v>
      </c>
      <c r="E137" s="6">
        <v>141</v>
      </c>
      <c r="F137" s="6">
        <v>550</v>
      </c>
      <c r="G137" s="6">
        <v>0.20405209840810401</v>
      </c>
    </row>
    <row r="138" spans="1:7" x14ac:dyDescent="0.25">
      <c r="A138" s="6">
        <v>137</v>
      </c>
      <c r="B138" s="6" t="s">
        <v>1148</v>
      </c>
      <c r="C138" s="6" t="e">
        <v>#NAME?</v>
      </c>
      <c r="D138" s="6">
        <v>140</v>
      </c>
      <c r="E138" s="6">
        <v>51</v>
      </c>
      <c r="F138" s="6">
        <v>89</v>
      </c>
      <c r="G138" s="6">
        <v>0.36428571428571399</v>
      </c>
    </row>
    <row r="139" spans="1:7" x14ac:dyDescent="0.25">
      <c r="A139" s="6">
        <v>138</v>
      </c>
      <c r="B139" s="6" t="s">
        <v>1149</v>
      </c>
      <c r="C139" s="6" t="s">
        <v>21</v>
      </c>
      <c r="D139" s="6">
        <v>516</v>
      </c>
      <c r="E139" s="6">
        <v>198</v>
      </c>
      <c r="F139" s="6">
        <v>318</v>
      </c>
      <c r="G139" s="6">
        <v>0.38372093023255799</v>
      </c>
    </row>
    <row r="140" spans="1:7" x14ac:dyDescent="0.25">
      <c r="A140" s="6">
        <v>139</v>
      </c>
      <c r="B140" s="6" t="s">
        <v>1150</v>
      </c>
      <c r="C140" s="6" t="s">
        <v>21</v>
      </c>
      <c r="D140" s="6">
        <v>913</v>
      </c>
      <c r="E140" s="6">
        <v>147</v>
      </c>
      <c r="F140" s="6">
        <v>766</v>
      </c>
      <c r="G140" s="6">
        <v>0.161007667031763</v>
      </c>
    </row>
    <row r="141" spans="1:7" x14ac:dyDescent="0.25">
      <c r="A141" s="6">
        <v>140</v>
      </c>
      <c r="B141" s="6" t="s">
        <v>1151</v>
      </c>
      <c r="C141" s="6" t="s">
        <v>7</v>
      </c>
      <c r="D141" s="6">
        <v>367</v>
      </c>
      <c r="E141" s="6">
        <v>141</v>
      </c>
      <c r="F141" s="6">
        <v>226</v>
      </c>
      <c r="G141" s="6">
        <v>0.384196185286104</v>
      </c>
    </row>
    <row r="142" spans="1:7" x14ac:dyDescent="0.25">
      <c r="A142" s="6">
        <v>141</v>
      </c>
      <c r="B142" s="6" t="s">
        <v>1152</v>
      </c>
      <c r="C142" s="6" t="e">
        <v>#NAME?</v>
      </c>
      <c r="D142" s="6">
        <v>92</v>
      </c>
      <c r="E142" s="6">
        <v>13</v>
      </c>
      <c r="F142" s="6">
        <v>79</v>
      </c>
      <c r="G142" s="6">
        <v>0.141304347826087</v>
      </c>
    </row>
    <row r="143" spans="1:7" x14ac:dyDescent="0.25">
      <c r="A143" s="6">
        <v>142</v>
      </c>
      <c r="B143" s="6" t="s">
        <v>1153</v>
      </c>
      <c r="C143" s="6" t="e">
        <v>#NAME?</v>
      </c>
      <c r="D143" s="6">
        <v>157</v>
      </c>
      <c r="E143" s="6">
        <v>49</v>
      </c>
      <c r="F143" s="6">
        <v>108</v>
      </c>
      <c r="G143" s="6">
        <v>0.31210191082802502</v>
      </c>
    </row>
    <row r="144" spans="1:7" x14ac:dyDescent="0.25">
      <c r="A144" s="6">
        <v>143</v>
      </c>
      <c r="B144" s="6" t="s">
        <v>1154</v>
      </c>
      <c r="C144" s="6" t="s">
        <v>21</v>
      </c>
      <c r="D144" s="6">
        <v>285</v>
      </c>
      <c r="E144" s="6">
        <v>92</v>
      </c>
      <c r="F144" s="6">
        <v>193</v>
      </c>
      <c r="G144" s="6">
        <v>0.32280701754385999</v>
      </c>
    </row>
    <row r="145" spans="1:7" x14ac:dyDescent="0.25">
      <c r="A145" s="6">
        <v>144</v>
      </c>
      <c r="B145" s="6" t="s">
        <v>1155</v>
      </c>
      <c r="C145" s="6" t="s">
        <v>183</v>
      </c>
      <c r="D145" s="6">
        <v>259</v>
      </c>
      <c r="E145" s="6">
        <v>89</v>
      </c>
      <c r="F145" s="6">
        <v>170</v>
      </c>
      <c r="G145" s="6">
        <v>0.343629343629344</v>
      </c>
    </row>
    <row r="146" spans="1:7" x14ac:dyDescent="0.25">
      <c r="A146" s="6">
        <v>145</v>
      </c>
      <c r="B146" s="6" t="s">
        <v>1156</v>
      </c>
      <c r="C146" s="6" t="e">
        <v>#NAME?</v>
      </c>
      <c r="D146" s="6">
        <v>249</v>
      </c>
      <c r="E146" s="6">
        <v>100</v>
      </c>
      <c r="F146" s="6">
        <v>149</v>
      </c>
      <c r="G146" s="6">
        <v>0.40160642570281102</v>
      </c>
    </row>
    <row r="147" spans="1:7" x14ac:dyDescent="0.25">
      <c r="A147" s="6">
        <v>146</v>
      </c>
      <c r="B147" s="6" t="s">
        <v>1157</v>
      </c>
      <c r="C147" s="6" t="e">
        <v>#NAME?</v>
      </c>
      <c r="D147" s="6">
        <v>223</v>
      </c>
      <c r="E147" s="6">
        <v>114</v>
      </c>
      <c r="F147" s="6">
        <v>109</v>
      </c>
      <c r="G147" s="6">
        <v>0.51121076233183904</v>
      </c>
    </row>
    <row r="148" spans="1:7" x14ac:dyDescent="0.25">
      <c r="A148" s="6">
        <v>147</v>
      </c>
      <c r="B148" s="6" t="s">
        <v>1158</v>
      </c>
      <c r="C148" s="6" t="s">
        <v>7</v>
      </c>
      <c r="D148" s="6">
        <v>431</v>
      </c>
      <c r="E148" s="6">
        <v>126</v>
      </c>
      <c r="F148" s="6">
        <v>305</v>
      </c>
      <c r="G148" s="6">
        <v>0.29234338747099797</v>
      </c>
    </row>
    <row r="149" spans="1:7" x14ac:dyDescent="0.25">
      <c r="A149" s="6">
        <v>148</v>
      </c>
      <c r="B149" s="6" t="s">
        <v>1159</v>
      </c>
      <c r="C149" s="6" t="s">
        <v>7</v>
      </c>
      <c r="D149" s="6">
        <v>385</v>
      </c>
      <c r="E149" s="6">
        <v>159</v>
      </c>
      <c r="F149" s="6">
        <v>226</v>
      </c>
      <c r="G149" s="6">
        <v>0.41298701298701301</v>
      </c>
    </row>
    <row r="150" spans="1:7" x14ac:dyDescent="0.25">
      <c r="A150" s="6">
        <v>149</v>
      </c>
      <c r="B150" s="6" t="s">
        <v>777</v>
      </c>
      <c r="C150" s="6" t="e">
        <v>#NAME?</v>
      </c>
      <c r="D150" s="6">
        <v>136</v>
      </c>
      <c r="E150" s="6">
        <v>24</v>
      </c>
      <c r="F150" s="6">
        <v>112</v>
      </c>
      <c r="G150" s="6">
        <v>0.17647058823529399</v>
      </c>
    </row>
    <row r="151" spans="1:7" x14ac:dyDescent="0.25">
      <c r="A151" s="6">
        <v>150</v>
      </c>
      <c r="B151" s="6" t="s">
        <v>1160</v>
      </c>
      <c r="C151" s="6" t="e">
        <v>#NAME?</v>
      </c>
      <c r="D151" s="6">
        <v>229</v>
      </c>
      <c r="E151" s="6">
        <v>76</v>
      </c>
      <c r="F151" s="6">
        <v>153</v>
      </c>
      <c r="G151" s="6">
        <v>0.33187772925764197</v>
      </c>
    </row>
    <row r="152" spans="1:7" x14ac:dyDescent="0.25">
      <c r="A152" s="6">
        <v>151</v>
      </c>
      <c r="B152" s="6" t="s">
        <v>1161</v>
      </c>
      <c r="C152" s="6" t="e">
        <v>#NAME?</v>
      </c>
      <c r="D152" s="6">
        <v>227</v>
      </c>
      <c r="E152" s="6">
        <v>92</v>
      </c>
      <c r="F152" s="6">
        <v>135</v>
      </c>
      <c r="G152" s="6">
        <v>0.40528634361233501</v>
      </c>
    </row>
    <row r="153" spans="1:7" x14ac:dyDescent="0.25">
      <c r="A153" s="6">
        <v>152</v>
      </c>
      <c r="B153" s="6" t="s">
        <v>1162</v>
      </c>
      <c r="C153" s="6" t="e">
        <v>#NAME?</v>
      </c>
      <c r="D153" s="6">
        <v>131</v>
      </c>
      <c r="E153" s="6">
        <v>54</v>
      </c>
      <c r="F153" s="6">
        <v>77</v>
      </c>
      <c r="G153" s="6">
        <v>0.41221374045801501</v>
      </c>
    </row>
    <row r="154" spans="1:7" x14ac:dyDescent="0.25">
      <c r="A154" s="6">
        <v>153</v>
      </c>
      <c r="B154" s="6" t="s">
        <v>1163</v>
      </c>
      <c r="C154" s="6" t="s">
        <v>156</v>
      </c>
      <c r="D154" s="6">
        <v>468</v>
      </c>
      <c r="E154" s="6">
        <v>230</v>
      </c>
      <c r="F154" s="6">
        <v>238</v>
      </c>
      <c r="G154" s="6">
        <v>0.49145299145299098</v>
      </c>
    </row>
    <row r="155" spans="1:7" x14ac:dyDescent="0.25">
      <c r="A155" s="6">
        <v>154</v>
      </c>
      <c r="B155" s="6" t="s">
        <v>1086</v>
      </c>
      <c r="C155" s="6" t="s">
        <v>274</v>
      </c>
      <c r="D155" s="6">
        <v>438</v>
      </c>
      <c r="E155" s="6">
        <v>170</v>
      </c>
      <c r="F155" s="6">
        <v>268</v>
      </c>
      <c r="G155" s="6">
        <v>0.38812785388127902</v>
      </c>
    </row>
    <row r="156" spans="1:7" x14ac:dyDescent="0.25">
      <c r="A156" s="6">
        <v>155</v>
      </c>
      <c r="B156" s="6" t="s">
        <v>1164</v>
      </c>
      <c r="C156" s="6" t="s">
        <v>7</v>
      </c>
      <c r="D156" s="6">
        <v>577</v>
      </c>
      <c r="E156" s="6">
        <v>143</v>
      </c>
      <c r="F156" s="6">
        <v>434</v>
      </c>
      <c r="G156" s="6">
        <v>0.247833622183709</v>
      </c>
    </row>
    <row r="157" spans="1:7" x14ac:dyDescent="0.25">
      <c r="A157" s="6">
        <v>156</v>
      </c>
      <c r="B157" s="6" t="s">
        <v>1165</v>
      </c>
      <c r="C157" s="6" t="e">
        <v>#NAME?</v>
      </c>
      <c r="D157" s="6">
        <v>177</v>
      </c>
      <c r="E157" s="6">
        <v>57</v>
      </c>
      <c r="F157" s="6">
        <v>120</v>
      </c>
      <c r="G157" s="6">
        <v>0.322033898305085</v>
      </c>
    </row>
    <row r="158" spans="1:7" x14ac:dyDescent="0.25">
      <c r="A158" s="6">
        <v>157</v>
      </c>
      <c r="B158" s="6" t="s">
        <v>1166</v>
      </c>
      <c r="C158" s="6" t="s">
        <v>7</v>
      </c>
      <c r="D158" s="6">
        <v>336</v>
      </c>
      <c r="E158" s="6">
        <v>125</v>
      </c>
      <c r="F158" s="6">
        <v>211</v>
      </c>
      <c r="G158" s="6">
        <v>0.37202380952380998</v>
      </c>
    </row>
    <row r="159" spans="1:7" x14ac:dyDescent="0.25">
      <c r="A159" s="6">
        <v>158</v>
      </c>
      <c r="B159" s="6" t="s">
        <v>1167</v>
      </c>
      <c r="C159" s="6" t="s">
        <v>7</v>
      </c>
      <c r="D159" s="6">
        <v>280</v>
      </c>
      <c r="E159" s="6">
        <v>94</v>
      </c>
      <c r="F159" s="6">
        <v>186</v>
      </c>
      <c r="G159" s="6">
        <v>0.33571428571428602</v>
      </c>
    </row>
    <row r="160" spans="1:7" x14ac:dyDescent="0.25">
      <c r="A160" s="6">
        <v>159</v>
      </c>
      <c r="B160" s="6" t="s">
        <v>1168</v>
      </c>
      <c r="C160" s="6" t="e">
        <v>#NAME?</v>
      </c>
      <c r="D160" s="6">
        <v>166</v>
      </c>
      <c r="E160" s="6">
        <v>78</v>
      </c>
      <c r="F160" s="6">
        <v>88</v>
      </c>
      <c r="G160" s="6">
        <v>0.469879518072289</v>
      </c>
    </row>
    <row r="161" spans="1:7" x14ac:dyDescent="0.25">
      <c r="A161" s="6">
        <v>160</v>
      </c>
      <c r="B161" s="6" t="s">
        <v>1169</v>
      </c>
      <c r="C161" s="6" t="e">
        <v>#NAME?</v>
      </c>
      <c r="D161" s="6">
        <v>244</v>
      </c>
      <c r="E161" s="6">
        <v>55</v>
      </c>
      <c r="F161" s="6">
        <v>189</v>
      </c>
      <c r="G161" s="6">
        <v>0.22540983606557399</v>
      </c>
    </row>
    <row r="162" spans="1:7" x14ac:dyDescent="0.25">
      <c r="A162" s="6">
        <v>161</v>
      </c>
      <c r="B162" s="6" t="s">
        <v>1170</v>
      </c>
      <c r="C162" s="6" t="e">
        <v>#NAME?</v>
      </c>
      <c r="D162" s="6">
        <v>120</v>
      </c>
      <c r="E162" s="6">
        <v>2</v>
      </c>
      <c r="F162" s="6">
        <v>118</v>
      </c>
      <c r="G162" s="6">
        <v>1.6666666666666701E-2</v>
      </c>
    </row>
    <row r="163" spans="1:7" x14ac:dyDescent="0.25">
      <c r="A163" s="6">
        <v>162</v>
      </c>
      <c r="B163" s="6" t="s">
        <v>1171</v>
      </c>
      <c r="C163" s="6" t="s">
        <v>7</v>
      </c>
      <c r="D163" s="6">
        <v>268</v>
      </c>
      <c r="E163" s="6">
        <v>120</v>
      </c>
      <c r="F163" s="6">
        <v>148</v>
      </c>
      <c r="G163" s="6">
        <v>0.44776119402985098</v>
      </c>
    </row>
    <row r="164" spans="1:7" x14ac:dyDescent="0.25">
      <c r="A164" s="6">
        <v>163</v>
      </c>
      <c r="B164" s="6" t="s">
        <v>1172</v>
      </c>
      <c r="C164" s="6" t="e">
        <v>#NAME?</v>
      </c>
      <c r="D164" s="6">
        <v>220</v>
      </c>
      <c r="E164" s="6">
        <v>88</v>
      </c>
      <c r="F164" s="6">
        <v>132</v>
      </c>
      <c r="G164" s="6">
        <v>0.4</v>
      </c>
    </row>
    <row r="165" spans="1:7" x14ac:dyDescent="0.25">
      <c r="A165" s="6">
        <v>164</v>
      </c>
      <c r="B165" s="6" t="s">
        <v>1173</v>
      </c>
      <c r="C165" s="6" t="s">
        <v>88</v>
      </c>
      <c r="D165" s="6">
        <v>420</v>
      </c>
      <c r="E165" s="6">
        <v>205</v>
      </c>
      <c r="F165" s="6">
        <v>215</v>
      </c>
      <c r="G165" s="6">
        <v>0.48809523809523803</v>
      </c>
    </row>
    <row r="166" spans="1:7" x14ac:dyDescent="0.25">
      <c r="A166" s="6">
        <v>165</v>
      </c>
      <c r="B166" s="6" t="s">
        <v>1174</v>
      </c>
      <c r="C166" s="6" t="s">
        <v>7</v>
      </c>
      <c r="D166" s="6">
        <v>315</v>
      </c>
      <c r="E166" s="6">
        <v>45</v>
      </c>
      <c r="F166" s="6">
        <v>270</v>
      </c>
      <c r="G166" s="6">
        <v>0.14285714285714299</v>
      </c>
    </row>
    <row r="167" spans="1:7" x14ac:dyDescent="0.25">
      <c r="A167" s="6">
        <v>166</v>
      </c>
      <c r="B167" s="6" t="s">
        <v>1175</v>
      </c>
      <c r="C167" s="6" t="s">
        <v>7</v>
      </c>
      <c r="D167" s="6">
        <v>359</v>
      </c>
      <c r="E167" s="6">
        <v>143</v>
      </c>
      <c r="F167" s="6">
        <v>216</v>
      </c>
      <c r="G167" s="6">
        <v>0.39832869080779898</v>
      </c>
    </row>
    <row r="168" spans="1:7" x14ac:dyDescent="0.25">
      <c r="A168" s="6">
        <v>167</v>
      </c>
      <c r="B168" s="6" t="s">
        <v>1176</v>
      </c>
      <c r="C168" s="6" t="s">
        <v>7</v>
      </c>
      <c r="D168" s="6">
        <v>331</v>
      </c>
      <c r="E168" s="6">
        <v>97</v>
      </c>
      <c r="F168" s="6">
        <v>234</v>
      </c>
      <c r="G168" s="6">
        <v>0.29305135951661598</v>
      </c>
    </row>
    <row r="169" spans="1:7" x14ac:dyDescent="0.25">
      <c r="A169" s="6">
        <v>168</v>
      </c>
      <c r="B169" s="6" t="s">
        <v>1177</v>
      </c>
      <c r="C169" s="6" t="s">
        <v>21</v>
      </c>
      <c r="D169" s="6">
        <v>314</v>
      </c>
      <c r="E169" s="6">
        <v>89</v>
      </c>
      <c r="F169" s="6">
        <v>225</v>
      </c>
      <c r="G169" s="6">
        <v>0.28343949044585998</v>
      </c>
    </row>
    <row r="170" spans="1:7" x14ac:dyDescent="0.25">
      <c r="A170" s="6">
        <v>169</v>
      </c>
      <c r="B170" s="6" t="s">
        <v>1178</v>
      </c>
      <c r="C170" s="6" t="e">
        <v>#NAME?</v>
      </c>
      <c r="D170" s="6">
        <v>208</v>
      </c>
      <c r="E170" s="6">
        <v>96</v>
      </c>
      <c r="F170" s="6">
        <v>112</v>
      </c>
      <c r="G170" s="6">
        <v>0.46153846153846201</v>
      </c>
    </row>
    <row r="171" spans="1:7" x14ac:dyDescent="0.25">
      <c r="A171" s="6">
        <v>170</v>
      </c>
      <c r="B171" s="6" t="s">
        <v>1179</v>
      </c>
      <c r="C171" s="6" t="s">
        <v>7</v>
      </c>
      <c r="D171" s="6">
        <v>332</v>
      </c>
      <c r="E171" s="6">
        <v>118</v>
      </c>
      <c r="F171" s="6">
        <v>214</v>
      </c>
      <c r="G171" s="6">
        <v>0.35542168674698799</v>
      </c>
    </row>
    <row r="172" spans="1:7" x14ac:dyDescent="0.25">
      <c r="A172" s="6">
        <v>171</v>
      </c>
      <c r="B172" s="6" t="s">
        <v>1180</v>
      </c>
      <c r="C172" s="6" t="s">
        <v>7</v>
      </c>
      <c r="D172" s="6">
        <v>385</v>
      </c>
      <c r="E172" s="6">
        <v>125</v>
      </c>
      <c r="F172" s="6">
        <v>260</v>
      </c>
      <c r="G172" s="6">
        <v>0.32467532467532501</v>
      </c>
    </row>
    <row r="173" spans="1:7" x14ac:dyDescent="0.25">
      <c r="A173" s="6">
        <v>172</v>
      </c>
      <c r="B173" s="6" t="s">
        <v>1181</v>
      </c>
      <c r="C173" s="6" t="e">
        <v>#NAME?</v>
      </c>
      <c r="D173" s="6">
        <v>85</v>
      </c>
      <c r="E173" s="6">
        <v>1</v>
      </c>
      <c r="F173" s="6">
        <v>84</v>
      </c>
      <c r="G173" s="6">
        <v>1.1764705882352899E-2</v>
      </c>
    </row>
    <row r="174" spans="1:7" x14ac:dyDescent="0.25">
      <c r="A174" s="6">
        <v>173</v>
      </c>
      <c r="B174" s="6" t="s">
        <v>1182</v>
      </c>
      <c r="C174" s="6" t="e">
        <v>#NAME?</v>
      </c>
      <c r="D174" s="6">
        <v>136</v>
      </c>
      <c r="E174" s="6">
        <v>24</v>
      </c>
      <c r="F174" s="6">
        <v>112</v>
      </c>
      <c r="G174" s="6">
        <v>0.17647058823529399</v>
      </c>
    </row>
    <row r="175" spans="1:7" x14ac:dyDescent="0.25">
      <c r="A175" s="6">
        <v>174</v>
      </c>
      <c r="B175" s="6" t="s">
        <v>1183</v>
      </c>
      <c r="C175" s="6" t="s">
        <v>21</v>
      </c>
      <c r="D175" s="6">
        <v>381</v>
      </c>
      <c r="E175" s="6">
        <v>106</v>
      </c>
      <c r="F175" s="6">
        <v>275</v>
      </c>
      <c r="G175" s="6">
        <v>0.278215223097113</v>
      </c>
    </row>
    <row r="176" spans="1:7" x14ac:dyDescent="0.25">
      <c r="A176" s="6">
        <v>175</v>
      </c>
      <c r="B176" s="6" t="s">
        <v>1184</v>
      </c>
      <c r="C176" s="6" t="e">
        <v>#NAME?</v>
      </c>
      <c r="D176" s="6">
        <v>119</v>
      </c>
      <c r="E176" s="6">
        <v>83</v>
      </c>
      <c r="F176" s="6">
        <v>36</v>
      </c>
      <c r="G176" s="6">
        <v>0.69747899159663895</v>
      </c>
    </row>
    <row r="177" spans="1:7" x14ac:dyDescent="0.25">
      <c r="A177" s="6">
        <v>176</v>
      </c>
      <c r="B177" s="6" t="s">
        <v>1185</v>
      </c>
      <c r="C177" s="6" t="e">
        <v>#NAME?</v>
      </c>
      <c r="D177" s="6">
        <v>137</v>
      </c>
      <c r="E177" s="6">
        <v>62</v>
      </c>
      <c r="F177" s="6">
        <v>75</v>
      </c>
      <c r="G177" s="6">
        <v>0.452554744525547</v>
      </c>
    </row>
    <row r="178" spans="1:7" x14ac:dyDescent="0.25">
      <c r="A178" s="6">
        <v>177</v>
      </c>
      <c r="B178" s="6" t="s">
        <v>66</v>
      </c>
      <c r="C178" s="6" t="s">
        <v>67</v>
      </c>
      <c r="D178" s="6">
        <v>439</v>
      </c>
      <c r="E178" s="6">
        <v>24</v>
      </c>
      <c r="F178" s="6">
        <v>415</v>
      </c>
      <c r="G178" s="6">
        <v>5.46697038724374E-2</v>
      </c>
    </row>
    <row r="179" spans="1:7" x14ac:dyDescent="0.25">
      <c r="A179" s="6">
        <v>178</v>
      </c>
      <c r="B179" s="6" t="s">
        <v>1186</v>
      </c>
      <c r="C179" s="6" t="s">
        <v>7</v>
      </c>
      <c r="D179" s="6">
        <v>385</v>
      </c>
      <c r="E179" s="6">
        <v>158</v>
      </c>
      <c r="F179" s="6">
        <v>227</v>
      </c>
      <c r="G179" s="6">
        <v>0.41038961038961003</v>
      </c>
    </row>
    <row r="180" spans="1:7" x14ac:dyDescent="0.25">
      <c r="A180" s="6">
        <v>179</v>
      </c>
      <c r="B180" s="6" t="s">
        <v>1187</v>
      </c>
      <c r="C180" s="6" t="e">
        <v>#NAME?</v>
      </c>
      <c r="D180" s="6">
        <v>187</v>
      </c>
      <c r="E180" s="6">
        <v>56</v>
      </c>
      <c r="F180" s="6">
        <v>131</v>
      </c>
      <c r="G180" s="6">
        <v>0.29946524064171098</v>
      </c>
    </row>
    <row r="181" spans="1:7" x14ac:dyDescent="0.25">
      <c r="A181" s="6">
        <v>180</v>
      </c>
      <c r="B181" s="6" t="s">
        <v>1188</v>
      </c>
      <c r="C181" s="6" t="s">
        <v>7</v>
      </c>
      <c r="D181" s="6">
        <v>406</v>
      </c>
      <c r="E181" s="6">
        <v>173</v>
      </c>
      <c r="F181" s="6">
        <v>233</v>
      </c>
      <c r="G181" s="6">
        <v>0.42610837438423599</v>
      </c>
    </row>
    <row r="182" spans="1:7" x14ac:dyDescent="0.25">
      <c r="A182" s="6">
        <v>181</v>
      </c>
      <c r="B182" s="6" t="s">
        <v>1189</v>
      </c>
      <c r="C182" s="6" t="e">
        <v>#NAME?</v>
      </c>
      <c r="D182" s="6">
        <v>100</v>
      </c>
      <c r="E182" s="6">
        <v>29</v>
      </c>
      <c r="F182" s="6">
        <v>71</v>
      </c>
      <c r="G182" s="6">
        <v>0.28999999999999998</v>
      </c>
    </row>
    <row r="183" spans="1:7" x14ac:dyDescent="0.25">
      <c r="A183" s="6">
        <v>182</v>
      </c>
      <c r="B183" s="6" t="s">
        <v>1190</v>
      </c>
      <c r="C183" s="6" t="e">
        <v>#NAME?</v>
      </c>
      <c r="D183" s="6">
        <v>54</v>
      </c>
      <c r="E183" s="6">
        <v>2</v>
      </c>
      <c r="F183" s="6">
        <v>52</v>
      </c>
      <c r="G183" s="6">
        <v>3.7037037037037E-2</v>
      </c>
    </row>
    <row r="184" spans="1:7" x14ac:dyDescent="0.25">
      <c r="A184" s="6">
        <v>183</v>
      </c>
      <c r="B184" s="6" t="s">
        <v>1191</v>
      </c>
      <c r="C184" s="6" t="e">
        <v>#NAME?</v>
      </c>
      <c r="D184" s="6">
        <v>244</v>
      </c>
      <c r="E184" s="6">
        <v>54</v>
      </c>
      <c r="F184" s="6">
        <v>190</v>
      </c>
      <c r="G184" s="6">
        <v>0.22131147540983601</v>
      </c>
    </row>
    <row r="185" spans="1:7" x14ac:dyDescent="0.25">
      <c r="A185" s="6">
        <v>184</v>
      </c>
      <c r="B185" s="6" t="s">
        <v>1192</v>
      </c>
      <c r="C185" s="6" t="s">
        <v>7</v>
      </c>
      <c r="D185" s="6">
        <v>261</v>
      </c>
      <c r="E185" s="6">
        <v>107</v>
      </c>
      <c r="F185" s="6">
        <v>154</v>
      </c>
      <c r="G185" s="6">
        <v>0.40996168582375497</v>
      </c>
    </row>
    <row r="186" spans="1:7" x14ac:dyDescent="0.25">
      <c r="A186" s="6">
        <v>185</v>
      </c>
      <c r="B186" s="6" t="s">
        <v>66</v>
      </c>
      <c r="C186" s="6" t="s">
        <v>67</v>
      </c>
      <c r="D186" s="6">
        <v>439</v>
      </c>
      <c r="E186" s="6">
        <v>24</v>
      </c>
      <c r="F186" s="6">
        <v>415</v>
      </c>
      <c r="G186" s="6">
        <v>5.46697038724374E-2</v>
      </c>
    </row>
    <row r="187" spans="1:7" x14ac:dyDescent="0.25">
      <c r="A187" s="6">
        <v>186</v>
      </c>
      <c r="B187" s="6" t="s">
        <v>1193</v>
      </c>
      <c r="C187" s="6" t="s">
        <v>88</v>
      </c>
      <c r="D187" s="6">
        <v>339</v>
      </c>
      <c r="E187" s="6">
        <v>154</v>
      </c>
      <c r="F187" s="6">
        <v>185</v>
      </c>
      <c r="G187" s="6">
        <v>0.45427728613569301</v>
      </c>
    </row>
    <row r="188" spans="1:7" x14ac:dyDescent="0.25">
      <c r="A188" s="6">
        <v>187</v>
      </c>
      <c r="B188" s="6" t="s">
        <v>1194</v>
      </c>
      <c r="C188" s="6" t="e">
        <v>#NAME?</v>
      </c>
      <c r="D188" s="6">
        <v>103</v>
      </c>
      <c r="E188" s="6">
        <v>29</v>
      </c>
      <c r="F188" s="6">
        <v>74</v>
      </c>
      <c r="G188" s="6">
        <v>0.28155339805825202</v>
      </c>
    </row>
    <row r="189" spans="1:7" x14ac:dyDescent="0.25">
      <c r="A189" s="6">
        <v>188</v>
      </c>
      <c r="B189" s="6" t="s">
        <v>1195</v>
      </c>
      <c r="C189" s="6" t="e">
        <v>#NAME?</v>
      </c>
      <c r="D189" s="6">
        <v>254</v>
      </c>
      <c r="E189" s="6">
        <v>66</v>
      </c>
      <c r="F189" s="6">
        <v>188</v>
      </c>
      <c r="G189" s="6">
        <v>0.25984251968503902</v>
      </c>
    </row>
    <row r="190" spans="1:7" x14ac:dyDescent="0.25">
      <c r="A190" s="6">
        <v>189</v>
      </c>
      <c r="B190" s="6" t="s">
        <v>1196</v>
      </c>
      <c r="C190" s="6" t="s">
        <v>7</v>
      </c>
      <c r="D190" s="6">
        <v>345</v>
      </c>
      <c r="E190" s="6">
        <v>58</v>
      </c>
      <c r="F190" s="6">
        <v>287</v>
      </c>
      <c r="G190" s="6">
        <v>0.168115942028985</v>
      </c>
    </row>
    <row r="191" spans="1:7" x14ac:dyDescent="0.25">
      <c r="A191" s="6">
        <v>190</v>
      </c>
      <c r="B191" s="6" t="s">
        <v>1197</v>
      </c>
      <c r="C191" s="6" t="s">
        <v>7</v>
      </c>
      <c r="D191" s="6">
        <v>578</v>
      </c>
      <c r="E191" s="6">
        <v>183</v>
      </c>
      <c r="F191" s="6">
        <v>395</v>
      </c>
      <c r="G191" s="6">
        <v>0.31660899653979202</v>
      </c>
    </row>
    <row r="192" spans="1:7" x14ac:dyDescent="0.25">
      <c r="A192" s="6">
        <v>191</v>
      </c>
      <c r="B192" s="6" t="s">
        <v>1198</v>
      </c>
      <c r="C192" s="6" t="s">
        <v>165</v>
      </c>
      <c r="D192" s="6">
        <v>569</v>
      </c>
      <c r="E192" s="6">
        <v>395</v>
      </c>
      <c r="F192" s="6">
        <v>174</v>
      </c>
      <c r="G192" s="6">
        <v>0.69420035149384896</v>
      </c>
    </row>
    <row r="193" spans="1:7" x14ac:dyDescent="0.25">
      <c r="A193" s="6">
        <v>192</v>
      </c>
      <c r="B193" s="6" t="s">
        <v>1199</v>
      </c>
      <c r="C193" s="6" t="e">
        <v>#NAME?</v>
      </c>
      <c r="D193" s="6">
        <v>194</v>
      </c>
      <c r="E193" s="6">
        <v>61</v>
      </c>
      <c r="F193" s="6">
        <v>133</v>
      </c>
      <c r="G193" s="6">
        <v>0.31443298969072198</v>
      </c>
    </row>
    <row r="194" spans="1:7" x14ac:dyDescent="0.25">
      <c r="A194" s="6">
        <v>193</v>
      </c>
      <c r="B194" s="6" t="s">
        <v>1200</v>
      </c>
      <c r="C194" s="6" t="e">
        <v>#NAME?</v>
      </c>
      <c r="D194" s="6">
        <v>194</v>
      </c>
      <c r="E194" s="6">
        <v>61</v>
      </c>
      <c r="F194" s="6">
        <v>133</v>
      </c>
      <c r="G194" s="6">
        <v>0.31443298969072198</v>
      </c>
    </row>
    <row r="195" spans="1:7" x14ac:dyDescent="0.25">
      <c r="A195" s="6">
        <v>194</v>
      </c>
      <c r="B195" s="6" t="s">
        <v>127</v>
      </c>
      <c r="C195" s="6" t="e">
        <v>#NAME?</v>
      </c>
      <c r="D195" s="6">
        <v>164</v>
      </c>
      <c r="E195" s="6">
        <v>61</v>
      </c>
      <c r="F195" s="6">
        <v>103</v>
      </c>
      <c r="G195" s="6">
        <v>0.37195121951219501</v>
      </c>
    </row>
    <row r="196" spans="1:7" x14ac:dyDescent="0.25">
      <c r="A196" s="6">
        <v>195</v>
      </c>
      <c r="B196" s="6" t="s">
        <v>1201</v>
      </c>
      <c r="C196" s="6" t="s">
        <v>7</v>
      </c>
      <c r="D196" s="6">
        <v>304</v>
      </c>
      <c r="E196" s="6">
        <v>114</v>
      </c>
      <c r="F196" s="6">
        <v>190</v>
      </c>
      <c r="G196" s="6">
        <v>0.375</v>
      </c>
    </row>
    <row r="197" spans="1:7" x14ac:dyDescent="0.25">
      <c r="A197" s="6">
        <v>196</v>
      </c>
      <c r="B197" s="6" t="s">
        <v>1202</v>
      </c>
      <c r="C197" s="6" t="s">
        <v>88</v>
      </c>
      <c r="D197" s="6">
        <v>335</v>
      </c>
      <c r="E197" s="6">
        <v>164</v>
      </c>
      <c r="F197" s="6">
        <v>171</v>
      </c>
      <c r="G197" s="6">
        <v>0.48955223880596999</v>
      </c>
    </row>
    <row r="198" spans="1:7" x14ac:dyDescent="0.25">
      <c r="A198" s="6">
        <v>197</v>
      </c>
      <c r="B198" s="6" t="s">
        <v>1203</v>
      </c>
      <c r="C198" s="6" t="e">
        <v>#NAME?</v>
      </c>
      <c r="D198" s="6">
        <v>71</v>
      </c>
      <c r="E198" s="6">
        <v>12</v>
      </c>
      <c r="F198" s="6">
        <v>59</v>
      </c>
      <c r="G198" s="6">
        <v>0.169014084507042</v>
      </c>
    </row>
    <row r="199" spans="1:7" x14ac:dyDescent="0.25">
      <c r="A199" s="6">
        <v>198</v>
      </c>
      <c r="B199" s="6" t="s">
        <v>1204</v>
      </c>
      <c r="C199" s="6" t="e">
        <v>#NAME?</v>
      </c>
      <c r="D199" s="6">
        <v>178</v>
      </c>
      <c r="E199" s="6">
        <v>150</v>
      </c>
      <c r="F199" s="6">
        <v>28</v>
      </c>
      <c r="G199" s="6">
        <v>0.84269662921348298</v>
      </c>
    </row>
    <row r="200" spans="1:7" x14ac:dyDescent="0.25">
      <c r="A200" s="6">
        <v>199</v>
      </c>
      <c r="B200" s="6" t="s">
        <v>1205</v>
      </c>
      <c r="C200" s="6" t="s">
        <v>7</v>
      </c>
      <c r="D200" s="6">
        <v>464</v>
      </c>
      <c r="E200" s="6">
        <v>115</v>
      </c>
      <c r="F200" s="6">
        <v>349</v>
      </c>
      <c r="G200" s="6">
        <v>0.24784482758620699</v>
      </c>
    </row>
    <row r="201" spans="1:7" x14ac:dyDescent="0.25">
      <c r="A201" s="6">
        <v>200</v>
      </c>
      <c r="B201" s="6" t="s">
        <v>1206</v>
      </c>
      <c r="C201" s="6" t="s">
        <v>7</v>
      </c>
      <c r="D201" s="6">
        <v>315</v>
      </c>
      <c r="E201" s="6">
        <v>45</v>
      </c>
      <c r="F201" s="6">
        <v>270</v>
      </c>
      <c r="G201" s="6">
        <v>0.14285714285714299</v>
      </c>
    </row>
    <row r="202" spans="1:7" x14ac:dyDescent="0.25">
      <c r="A202" s="6">
        <v>201</v>
      </c>
      <c r="B202" s="6" t="s">
        <v>1207</v>
      </c>
      <c r="C202" s="6" t="e">
        <v>#NAME?</v>
      </c>
      <c r="D202" s="6">
        <v>84</v>
      </c>
      <c r="E202" s="6">
        <v>29</v>
      </c>
      <c r="F202" s="6">
        <v>55</v>
      </c>
      <c r="G202" s="6">
        <v>0.34523809523809501</v>
      </c>
    </row>
    <row r="203" spans="1:7" x14ac:dyDescent="0.25">
      <c r="A203" s="6">
        <v>202</v>
      </c>
      <c r="B203" s="6" t="s">
        <v>1208</v>
      </c>
      <c r="C203" s="6" t="e">
        <v>#NAME?</v>
      </c>
      <c r="D203" s="6">
        <v>244</v>
      </c>
      <c r="E203" s="6">
        <v>54</v>
      </c>
      <c r="F203" s="6">
        <v>190</v>
      </c>
      <c r="G203" s="6">
        <v>0.22131147540983601</v>
      </c>
    </row>
    <row r="204" spans="1:7" x14ac:dyDescent="0.25">
      <c r="A204" s="6">
        <v>203</v>
      </c>
      <c r="B204" s="6" t="s">
        <v>1209</v>
      </c>
      <c r="C204" s="6" t="e">
        <v>#NAME?</v>
      </c>
      <c r="D204" s="6">
        <v>212</v>
      </c>
      <c r="E204" s="6">
        <v>101</v>
      </c>
      <c r="F204" s="6">
        <v>111</v>
      </c>
      <c r="G204" s="6">
        <v>0.47641509433962298</v>
      </c>
    </row>
    <row r="205" spans="1:7" x14ac:dyDescent="0.25">
      <c r="A205" s="6">
        <v>204</v>
      </c>
      <c r="B205" s="6" t="s">
        <v>1210</v>
      </c>
      <c r="C205" s="6" t="s">
        <v>88</v>
      </c>
      <c r="D205" s="6">
        <v>339</v>
      </c>
      <c r="E205" s="6">
        <v>143</v>
      </c>
      <c r="F205" s="6">
        <v>196</v>
      </c>
      <c r="G205" s="6">
        <v>0.421828908554572</v>
      </c>
    </row>
    <row r="206" spans="1:7" x14ac:dyDescent="0.25">
      <c r="A206" s="6">
        <v>205</v>
      </c>
      <c r="B206" s="6" t="s">
        <v>1211</v>
      </c>
      <c r="C206" s="6" t="s">
        <v>7</v>
      </c>
      <c r="D206" s="6">
        <v>524</v>
      </c>
      <c r="E206" s="6">
        <v>182</v>
      </c>
      <c r="F206" s="6">
        <v>342</v>
      </c>
      <c r="G206" s="6">
        <v>0.34732824427480902</v>
      </c>
    </row>
    <row r="207" spans="1:7" x14ac:dyDescent="0.25">
      <c r="A207" s="6">
        <v>206</v>
      </c>
      <c r="B207" s="6" t="s">
        <v>1212</v>
      </c>
      <c r="C207" s="6" t="s">
        <v>882</v>
      </c>
      <c r="D207" s="6">
        <v>283</v>
      </c>
      <c r="E207" s="6">
        <v>135</v>
      </c>
      <c r="F207" s="6">
        <v>148</v>
      </c>
      <c r="G207" s="6">
        <v>0.47703180212014101</v>
      </c>
    </row>
    <row r="208" spans="1:7" x14ac:dyDescent="0.25">
      <c r="A208" s="6">
        <v>207</v>
      </c>
      <c r="B208" s="6" t="s">
        <v>1213</v>
      </c>
      <c r="C208" s="6" t="s">
        <v>7</v>
      </c>
      <c r="D208" s="6">
        <v>395</v>
      </c>
      <c r="E208" s="6">
        <v>154</v>
      </c>
      <c r="F208" s="6">
        <v>241</v>
      </c>
      <c r="G208" s="6">
        <v>0.38987341772151901</v>
      </c>
    </row>
    <row r="209" spans="1:7" x14ac:dyDescent="0.25">
      <c r="A209" s="6">
        <v>208</v>
      </c>
      <c r="B209" s="6" t="s">
        <v>1214</v>
      </c>
      <c r="C209" s="6" t="s">
        <v>7</v>
      </c>
      <c r="D209" s="6">
        <v>481</v>
      </c>
      <c r="E209" s="6">
        <v>226</v>
      </c>
      <c r="F209" s="6">
        <v>255</v>
      </c>
      <c r="G209" s="6">
        <v>0.46985446985446999</v>
      </c>
    </row>
    <row r="210" spans="1:7" x14ac:dyDescent="0.25">
      <c r="A210" s="6">
        <v>209</v>
      </c>
      <c r="B210" s="6" t="s">
        <v>1215</v>
      </c>
      <c r="C210" s="6" t="s">
        <v>88</v>
      </c>
      <c r="D210" s="6">
        <v>345</v>
      </c>
      <c r="E210" s="6">
        <v>93</v>
      </c>
      <c r="F210" s="6">
        <v>252</v>
      </c>
      <c r="G210" s="6">
        <v>0.26956521739130401</v>
      </c>
    </row>
    <row r="211" spans="1:7" x14ac:dyDescent="0.25">
      <c r="A211" s="6">
        <v>210</v>
      </c>
      <c r="B211" s="6" t="s">
        <v>1216</v>
      </c>
      <c r="C211" s="6" t="e">
        <v>#NAME?</v>
      </c>
      <c r="D211" s="6">
        <v>69</v>
      </c>
      <c r="E211" s="6">
        <v>17</v>
      </c>
      <c r="F211" s="6">
        <v>52</v>
      </c>
      <c r="G211" s="6">
        <v>0.24637681159420299</v>
      </c>
    </row>
    <row r="212" spans="1:7" x14ac:dyDescent="0.25">
      <c r="A212" s="6">
        <v>211</v>
      </c>
      <c r="B212" s="6" t="s">
        <v>1217</v>
      </c>
      <c r="C212" s="6" t="s">
        <v>7</v>
      </c>
      <c r="D212" s="6">
        <v>327</v>
      </c>
      <c r="E212" s="6">
        <v>135</v>
      </c>
      <c r="F212" s="6">
        <v>192</v>
      </c>
      <c r="G212" s="6">
        <v>0.41284403669724801</v>
      </c>
    </row>
    <row r="213" spans="1:7" x14ac:dyDescent="0.25">
      <c r="A213" s="6">
        <v>212</v>
      </c>
      <c r="B213" s="6" t="s">
        <v>1218</v>
      </c>
      <c r="C213" s="6" t="e">
        <v>#NAME?</v>
      </c>
      <c r="D213" s="6">
        <v>246</v>
      </c>
      <c r="E213" s="6">
        <v>18</v>
      </c>
      <c r="F213" s="6">
        <v>228</v>
      </c>
      <c r="G213" s="6">
        <v>7.3170731707317097E-2</v>
      </c>
    </row>
    <row r="214" spans="1:7" x14ac:dyDescent="0.25">
      <c r="A214" s="6">
        <v>213</v>
      </c>
      <c r="B214" s="6" t="s">
        <v>891</v>
      </c>
      <c r="C214" s="6" t="e">
        <v>#NAME?</v>
      </c>
      <c r="D214" s="6">
        <v>170</v>
      </c>
      <c r="E214" s="6">
        <v>37</v>
      </c>
      <c r="F214" s="6">
        <v>133</v>
      </c>
      <c r="G214" s="6">
        <v>0.217647058823529</v>
      </c>
    </row>
    <row r="215" spans="1:7" x14ac:dyDescent="0.25">
      <c r="A215" s="6">
        <v>214</v>
      </c>
      <c r="B215" s="6" t="s">
        <v>1219</v>
      </c>
      <c r="C215" s="6" t="s">
        <v>7</v>
      </c>
      <c r="D215" s="6">
        <v>502</v>
      </c>
      <c r="E215" s="6">
        <v>225</v>
      </c>
      <c r="F215" s="6">
        <v>277</v>
      </c>
      <c r="G215" s="6">
        <v>0.44820717131474103</v>
      </c>
    </row>
    <row r="216" spans="1:7" x14ac:dyDescent="0.25">
      <c r="A216" s="6">
        <v>215</v>
      </c>
      <c r="B216" s="6" t="s">
        <v>1220</v>
      </c>
      <c r="C216" s="6" t="e">
        <v>#NAME?</v>
      </c>
      <c r="D216" s="6">
        <v>230</v>
      </c>
      <c r="E216" s="6">
        <v>70</v>
      </c>
      <c r="F216" s="6">
        <v>160</v>
      </c>
      <c r="G216" s="6">
        <v>0.30434782608695699</v>
      </c>
    </row>
    <row r="217" spans="1:7" x14ac:dyDescent="0.25">
      <c r="A217" s="6">
        <v>216</v>
      </c>
      <c r="B217" s="6" t="s">
        <v>1221</v>
      </c>
      <c r="C217" s="6" t="e">
        <v>#NAME?</v>
      </c>
      <c r="D217" s="6">
        <v>144</v>
      </c>
      <c r="E217" s="6">
        <v>23</v>
      </c>
      <c r="F217" s="6">
        <v>121</v>
      </c>
      <c r="G217" s="6">
        <v>0.15972222222222199</v>
      </c>
    </row>
    <row r="218" spans="1:7" x14ac:dyDescent="0.25">
      <c r="A218" s="6">
        <v>217</v>
      </c>
      <c r="B218" s="6" t="s">
        <v>1222</v>
      </c>
      <c r="C218" s="6" t="e">
        <v>#NAME?</v>
      </c>
      <c r="D218" s="6">
        <v>249</v>
      </c>
      <c r="E218" s="6">
        <v>49</v>
      </c>
      <c r="F218" s="6">
        <v>200</v>
      </c>
      <c r="G218" s="6">
        <v>0.19678714859437799</v>
      </c>
    </row>
    <row r="219" spans="1:7" x14ac:dyDescent="0.25">
      <c r="A219" s="6">
        <v>218</v>
      </c>
      <c r="B219" s="6" t="s">
        <v>1223</v>
      </c>
      <c r="C219" s="6" t="s">
        <v>7</v>
      </c>
      <c r="D219" s="6">
        <v>359</v>
      </c>
      <c r="E219" s="6">
        <v>198</v>
      </c>
      <c r="F219" s="6">
        <v>161</v>
      </c>
      <c r="G219" s="6">
        <v>0.55153203342618395</v>
      </c>
    </row>
    <row r="220" spans="1:7" x14ac:dyDescent="0.25">
      <c r="A220" s="6">
        <v>219</v>
      </c>
      <c r="B220" s="6" t="s">
        <v>1224</v>
      </c>
      <c r="C220" s="6" t="e">
        <v>#NAME?</v>
      </c>
      <c r="D220" s="6">
        <v>202</v>
      </c>
      <c r="E220" s="6">
        <v>74</v>
      </c>
      <c r="F220" s="6">
        <v>128</v>
      </c>
      <c r="G220" s="6">
        <v>0.366336633663366</v>
      </c>
    </row>
    <row r="221" spans="1:7" x14ac:dyDescent="0.25">
      <c r="A221" s="6">
        <v>220</v>
      </c>
      <c r="B221" s="6" t="s">
        <v>1225</v>
      </c>
      <c r="C221" s="6" t="s">
        <v>7</v>
      </c>
      <c r="D221" s="6">
        <v>578</v>
      </c>
      <c r="E221" s="6">
        <v>158</v>
      </c>
      <c r="F221" s="6">
        <v>420</v>
      </c>
      <c r="G221" s="6">
        <v>0.27335640138408301</v>
      </c>
    </row>
    <row r="222" spans="1:7" x14ac:dyDescent="0.25">
      <c r="A222" s="6">
        <v>221</v>
      </c>
      <c r="B222" s="6" t="s">
        <v>1226</v>
      </c>
      <c r="C222" s="6" t="s">
        <v>21</v>
      </c>
      <c r="D222" s="6">
        <v>332</v>
      </c>
      <c r="E222" s="6">
        <v>111</v>
      </c>
      <c r="F222" s="6">
        <v>221</v>
      </c>
      <c r="G222" s="6">
        <v>0.33433734939759002</v>
      </c>
    </row>
    <row r="223" spans="1:7" x14ac:dyDescent="0.25">
      <c r="A223" s="6">
        <v>222</v>
      </c>
      <c r="B223" s="6" t="s">
        <v>66</v>
      </c>
      <c r="C223" s="6" t="s">
        <v>67</v>
      </c>
      <c r="D223" s="6">
        <v>439</v>
      </c>
      <c r="E223" s="6">
        <v>24</v>
      </c>
      <c r="F223" s="6">
        <v>415</v>
      </c>
      <c r="G223" s="6">
        <v>5.46697038724374E-2</v>
      </c>
    </row>
    <row r="224" spans="1:7" x14ac:dyDescent="0.25">
      <c r="A224" s="6">
        <v>223</v>
      </c>
      <c r="B224" s="6" t="s">
        <v>1227</v>
      </c>
      <c r="C224" s="6" t="s">
        <v>7</v>
      </c>
      <c r="D224" s="6">
        <v>266</v>
      </c>
      <c r="E224" s="6">
        <v>66</v>
      </c>
      <c r="F224" s="6">
        <v>200</v>
      </c>
      <c r="G224" s="6">
        <v>0.24812030075187999</v>
      </c>
    </row>
    <row r="225" spans="1:7" x14ac:dyDescent="0.25">
      <c r="A225" s="6">
        <v>224</v>
      </c>
      <c r="B225" s="6" t="s">
        <v>1228</v>
      </c>
      <c r="C225" s="6" t="e">
        <v>#NAME?</v>
      </c>
      <c r="D225" s="6">
        <v>190</v>
      </c>
      <c r="E225" s="6">
        <v>139</v>
      </c>
      <c r="F225" s="6">
        <v>51</v>
      </c>
      <c r="G225" s="6">
        <v>0.731578947368421</v>
      </c>
    </row>
    <row r="226" spans="1:7" x14ac:dyDescent="0.25">
      <c r="A226" s="6">
        <v>225</v>
      </c>
      <c r="B226" s="6" t="s">
        <v>1229</v>
      </c>
      <c r="C226" s="6" t="s">
        <v>7</v>
      </c>
      <c r="D226" s="6">
        <v>400</v>
      </c>
      <c r="E226" s="6">
        <v>164</v>
      </c>
      <c r="F226" s="6">
        <v>236</v>
      </c>
      <c r="G226" s="6">
        <v>0.41</v>
      </c>
    </row>
    <row r="227" spans="1:7" x14ac:dyDescent="0.25">
      <c r="A227" s="6">
        <v>226</v>
      </c>
      <c r="B227" s="6" t="s">
        <v>1230</v>
      </c>
      <c r="C227" s="6" t="e">
        <v>#NAME?</v>
      </c>
      <c r="D227" s="6">
        <v>96</v>
      </c>
      <c r="E227" s="6">
        <v>32</v>
      </c>
      <c r="F227" s="6">
        <v>64</v>
      </c>
      <c r="G227" s="6">
        <v>0.33333333333333298</v>
      </c>
    </row>
    <row r="228" spans="1:7" x14ac:dyDescent="0.25">
      <c r="A228" s="6">
        <v>227</v>
      </c>
      <c r="B228" s="6" t="s">
        <v>1231</v>
      </c>
      <c r="C228" s="6" t="s">
        <v>183</v>
      </c>
      <c r="D228" s="6">
        <v>259</v>
      </c>
      <c r="E228" s="6">
        <v>94</v>
      </c>
      <c r="F228" s="6">
        <v>165</v>
      </c>
      <c r="G228" s="6">
        <v>0.36293436293436299</v>
      </c>
    </row>
    <row r="229" spans="1:7" x14ac:dyDescent="0.25">
      <c r="A229" s="6">
        <v>228</v>
      </c>
      <c r="B229" s="6" t="s">
        <v>1232</v>
      </c>
      <c r="C229" s="6" t="e">
        <v>#NAME?</v>
      </c>
      <c r="D229" s="6">
        <v>256</v>
      </c>
      <c r="E229" s="6">
        <v>107</v>
      </c>
      <c r="F229" s="6">
        <v>149</v>
      </c>
      <c r="G229" s="6">
        <v>0.41796875</v>
      </c>
    </row>
    <row r="230" spans="1:7" x14ac:dyDescent="0.25">
      <c r="A230" s="6">
        <v>229</v>
      </c>
      <c r="B230" s="6" t="s">
        <v>1233</v>
      </c>
      <c r="C230" s="6" t="e">
        <v>#NAME?</v>
      </c>
      <c r="D230" s="6">
        <v>208</v>
      </c>
      <c r="E230" s="6">
        <v>97</v>
      </c>
      <c r="F230" s="6">
        <v>111</v>
      </c>
      <c r="G230" s="6">
        <v>0.46634615384615402</v>
      </c>
    </row>
    <row r="231" spans="1:7" x14ac:dyDescent="0.25">
      <c r="A231" s="6">
        <v>230</v>
      </c>
      <c r="B231" s="6" t="s">
        <v>1234</v>
      </c>
      <c r="C231" s="6" t="s">
        <v>21</v>
      </c>
      <c r="D231" s="6">
        <v>375</v>
      </c>
      <c r="E231" s="6">
        <v>106</v>
      </c>
      <c r="F231" s="6">
        <v>269</v>
      </c>
      <c r="G231" s="6">
        <v>0.28266666666666701</v>
      </c>
    </row>
    <row r="232" spans="1:7" x14ac:dyDescent="0.25">
      <c r="A232" s="6">
        <v>231</v>
      </c>
      <c r="B232" s="6" t="s">
        <v>1235</v>
      </c>
      <c r="C232" s="6" t="e">
        <v>#NAME?</v>
      </c>
      <c r="D232" s="6">
        <v>66</v>
      </c>
      <c r="E232" s="6">
        <v>22</v>
      </c>
      <c r="F232" s="6">
        <v>44</v>
      </c>
      <c r="G232" s="6">
        <v>0.33333333333333298</v>
      </c>
    </row>
    <row r="233" spans="1:7" x14ac:dyDescent="0.25">
      <c r="A233" s="6">
        <v>232</v>
      </c>
      <c r="B233" s="6" t="s">
        <v>1236</v>
      </c>
      <c r="C233" s="6" t="e">
        <v>#NAME?</v>
      </c>
      <c r="D233" s="6">
        <v>244</v>
      </c>
      <c r="E233" s="6">
        <v>55</v>
      </c>
      <c r="F233" s="6">
        <v>189</v>
      </c>
      <c r="G233" s="6">
        <v>0.22540983606557399</v>
      </c>
    </row>
    <row r="234" spans="1:7" x14ac:dyDescent="0.25">
      <c r="A234" s="6">
        <v>233</v>
      </c>
      <c r="B234" s="6" t="s">
        <v>1237</v>
      </c>
      <c r="C234" s="6" t="e">
        <v>#NAME?</v>
      </c>
      <c r="D234" s="6">
        <v>186</v>
      </c>
      <c r="E234" s="6">
        <v>40</v>
      </c>
      <c r="F234" s="6">
        <v>146</v>
      </c>
      <c r="G234" s="6">
        <v>0.21505376344086</v>
      </c>
    </row>
    <row r="235" spans="1:7" x14ac:dyDescent="0.25">
      <c r="A235" s="6">
        <v>234</v>
      </c>
      <c r="B235" s="6" t="s">
        <v>1238</v>
      </c>
      <c r="C235" s="6" t="e">
        <v>#NAME?</v>
      </c>
      <c r="D235" s="6">
        <v>168</v>
      </c>
      <c r="E235" s="6">
        <v>109</v>
      </c>
      <c r="F235" s="6">
        <v>59</v>
      </c>
      <c r="G235" s="6">
        <v>0.64880952380952395</v>
      </c>
    </row>
    <row r="236" spans="1:7" x14ac:dyDescent="0.25">
      <c r="A236" s="6">
        <v>235</v>
      </c>
      <c r="B236" s="6" t="s">
        <v>1239</v>
      </c>
      <c r="C236" s="6" t="s">
        <v>7</v>
      </c>
      <c r="D236" s="6">
        <v>443</v>
      </c>
      <c r="E236" s="6">
        <v>145</v>
      </c>
      <c r="F236" s="6">
        <v>298</v>
      </c>
      <c r="G236" s="6">
        <v>0.32731376975169302</v>
      </c>
    </row>
    <row r="237" spans="1:7" x14ac:dyDescent="0.25">
      <c r="A237" s="6">
        <v>236</v>
      </c>
      <c r="B237" s="6" t="s">
        <v>1240</v>
      </c>
      <c r="C237" s="6" t="s">
        <v>7</v>
      </c>
      <c r="D237" s="6">
        <v>575</v>
      </c>
      <c r="E237" s="6">
        <v>256</v>
      </c>
      <c r="F237" s="6">
        <v>319</v>
      </c>
      <c r="G237" s="6">
        <v>0.44521739130434801</v>
      </c>
    </row>
    <row r="238" spans="1:7" x14ac:dyDescent="0.25">
      <c r="A238" s="6">
        <v>237</v>
      </c>
      <c r="B238" s="6" t="s">
        <v>1241</v>
      </c>
      <c r="C238" s="6" t="s">
        <v>213</v>
      </c>
      <c r="D238" s="6">
        <v>301</v>
      </c>
      <c r="E238" s="6">
        <v>127</v>
      </c>
      <c r="F238" s="6">
        <v>174</v>
      </c>
      <c r="G238" s="6">
        <v>0.42192691029900298</v>
      </c>
    </row>
    <row r="239" spans="1:7" x14ac:dyDescent="0.25">
      <c r="A239" s="6">
        <v>238</v>
      </c>
      <c r="B239" s="6" t="s">
        <v>1242</v>
      </c>
      <c r="C239" s="6" t="s">
        <v>88</v>
      </c>
      <c r="D239" s="6">
        <v>339</v>
      </c>
      <c r="E239" s="6">
        <v>155</v>
      </c>
      <c r="F239" s="6">
        <v>184</v>
      </c>
      <c r="G239" s="6">
        <v>0.45722713864306802</v>
      </c>
    </row>
    <row r="240" spans="1:7" x14ac:dyDescent="0.25">
      <c r="A240" s="6">
        <v>239</v>
      </c>
      <c r="B240" s="6" t="s">
        <v>1243</v>
      </c>
      <c r="C240" s="6" t="s">
        <v>539</v>
      </c>
      <c r="D240" s="6">
        <v>381</v>
      </c>
      <c r="E240" s="6">
        <v>129</v>
      </c>
      <c r="F240" s="6">
        <v>252</v>
      </c>
      <c r="G240" s="6">
        <v>0.33858267716535401</v>
      </c>
    </row>
    <row r="241" spans="1:7" x14ac:dyDescent="0.25">
      <c r="A241" s="6">
        <v>240</v>
      </c>
      <c r="B241" s="6" t="s">
        <v>1244</v>
      </c>
      <c r="C241" s="6" t="s">
        <v>7</v>
      </c>
      <c r="D241" s="6">
        <v>406</v>
      </c>
      <c r="E241" s="6">
        <v>182</v>
      </c>
      <c r="F241" s="6">
        <v>224</v>
      </c>
      <c r="G241" s="6">
        <v>0.44827586206896602</v>
      </c>
    </row>
    <row r="242" spans="1:7" x14ac:dyDescent="0.25">
      <c r="A242" s="6">
        <v>241</v>
      </c>
      <c r="B242" s="6" t="s">
        <v>1245</v>
      </c>
      <c r="C242" s="6" t="e">
        <v>#NAME?</v>
      </c>
      <c r="D242" s="6">
        <v>158</v>
      </c>
      <c r="E242" s="6">
        <v>47</v>
      </c>
      <c r="F242" s="6">
        <v>111</v>
      </c>
      <c r="G242" s="6">
        <v>0.29746835443038</v>
      </c>
    </row>
    <row r="243" spans="1:7" x14ac:dyDescent="0.25">
      <c r="A243" s="6">
        <v>242</v>
      </c>
      <c r="B243" s="6" t="s">
        <v>1246</v>
      </c>
      <c r="C243" s="6" t="s">
        <v>274</v>
      </c>
      <c r="D243" s="6">
        <v>550</v>
      </c>
      <c r="E243" s="6">
        <v>191</v>
      </c>
      <c r="F243" s="6">
        <v>359</v>
      </c>
      <c r="G243" s="6">
        <v>0.34727272727272701</v>
      </c>
    </row>
    <row r="244" spans="1:7" x14ac:dyDescent="0.25">
      <c r="A244" s="6">
        <v>243</v>
      </c>
      <c r="B244" s="6" t="s">
        <v>1018</v>
      </c>
      <c r="C244" s="6" t="s">
        <v>7</v>
      </c>
      <c r="D244" s="6">
        <v>367</v>
      </c>
      <c r="E244" s="6">
        <v>153</v>
      </c>
      <c r="F244" s="6">
        <v>214</v>
      </c>
      <c r="G244" s="6">
        <v>0.41689373297002702</v>
      </c>
    </row>
    <row r="245" spans="1:7" x14ac:dyDescent="0.25">
      <c r="A245" s="6">
        <v>244</v>
      </c>
      <c r="B245" s="6" t="s">
        <v>1247</v>
      </c>
      <c r="C245" s="6" t="s">
        <v>7</v>
      </c>
      <c r="D245" s="6">
        <v>369</v>
      </c>
      <c r="E245" s="6">
        <v>127</v>
      </c>
      <c r="F245" s="6">
        <v>242</v>
      </c>
      <c r="G245" s="6">
        <v>0.344173441734417</v>
      </c>
    </row>
    <row r="246" spans="1:7" x14ac:dyDescent="0.25">
      <c r="A246" s="6">
        <v>245</v>
      </c>
      <c r="B246" s="6" t="s">
        <v>1248</v>
      </c>
      <c r="C246" s="6" t="e">
        <v>#NAME?</v>
      </c>
      <c r="D246" s="6">
        <v>234</v>
      </c>
      <c r="E246" s="6">
        <v>98</v>
      </c>
      <c r="F246" s="6">
        <v>136</v>
      </c>
      <c r="G246" s="6">
        <v>0.41880341880341898</v>
      </c>
    </row>
    <row r="247" spans="1:7" x14ac:dyDescent="0.25">
      <c r="A247" s="6">
        <v>246</v>
      </c>
      <c r="B247" s="6" t="s">
        <v>1249</v>
      </c>
      <c r="C247" s="6" t="e">
        <v>#NAME?</v>
      </c>
      <c r="D247" s="6">
        <v>171</v>
      </c>
      <c r="E247" s="6">
        <v>56</v>
      </c>
      <c r="F247" s="6">
        <v>115</v>
      </c>
      <c r="G247" s="6">
        <v>0.32748538011695899</v>
      </c>
    </row>
    <row r="248" spans="1:7" x14ac:dyDescent="0.25">
      <c r="A248" s="6">
        <v>247</v>
      </c>
      <c r="B248" s="6" t="s">
        <v>1250</v>
      </c>
      <c r="C248" s="6" t="s">
        <v>59</v>
      </c>
      <c r="D248" s="6">
        <v>438</v>
      </c>
      <c r="E248" s="6">
        <v>169</v>
      </c>
      <c r="F248" s="6">
        <v>269</v>
      </c>
      <c r="G248" s="6">
        <v>0.385844748858447</v>
      </c>
    </row>
    <row r="249" spans="1:7" x14ac:dyDescent="0.25">
      <c r="A249" s="6">
        <v>248</v>
      </c>
      <c r="B249" s="6" t="s">
        <v>1251</v>
      </c>
      <c r="C249" s="6" t="s">
        <v>171</v>
      </c>
      <c r="D249" s="6">
        <v>158</v>
      </c>
      <c r="E249" s="6">
        <v>26</v>
      </c>
      <c r="F249" s="6">
        <v>132</v>
      </c>
      <c r="G249" s="6">
        <v>0.164556962025316</v>
      </c>
    </row>
    <row r="250" spans="1:7" x14ac:dyDescent="0.25">
      <c r="A250" s="6">
        <v>249</v>
      </c>
      <c r="B250" s="6" t="s">
        <v>1252</v>
      </c>
      <c r="C250" s="6" t="s">
        <v>7</v>
      </c>
      <c r="D250" s="6">
        <v>578</v>
      </c>
      <c r="E250" s="6">
        <v>164</v>
      </c>
      <c r="F250" s="6">
        <v>414</v>
      </c>
      <c r="G250" s="6">
        <v>0.28373702422145303</v>
      </c>
    </row>
    <row r="251" spans="1:7" x14ac:dyDescent="0.25">
      <c r="A251" s="6">
        <v>250</v>
      </c>
      <c r="B251" s="6" t="s">
        <v>1253</v>
      </c>
      <c r="C251" s="6" t="e">
        <v>#NAME?</v>
      </c>
      <c r="D251" s="6">
        <v>119</v>
      </c>
      <c r="E251" s="6">
        <v>35</v>
      </c>
      <c r="F251" s="6">
        <v>84</v>
      </c>
      <c r="G251" s="6">
        <v>0.29411764705882398</v>
      </c>
    </row>
    <row r="252" spans="1:7" x14ac:dyDescent="0.25">
      <c r="A252" s="6">
        <v>251</v>
      </c>
      <c r="B252" s="6" t="s">
        <v>1254</v>
      </c>
      <c r="C252" s="6" t="s">
        <v>7</v>
      </c>
      <c r="D252" s="6">
        <v>666</v>
      </c>
      <c r="E252" s="6">
        <v>243</v>
      </c>
      <c r="F252" s="6">
        <v>423</v>
      </c>
      <c r="G252" s="6">
        <v>0.36486486486486502</v>
      </c>
    </row>
    <row r="253" spans="1:7" x14ac:dyDescent="0.25">
      <c r="A253" s="6">
        <v>252</v>
      </c>
      <c r="B253" s="6" t="s">
        <v>1255</v>
      </c>
      <c r="C253" s="6" t="s">
        <v>7</v>
      </c>
      <c r="D253" s="6">
        <v>310</v>
      </c>
      <c r="E253" s="6">
        <v>140</v>
      </c>
      <c r="F253" s="6">
        <v>170</v>
      </c>
      <c r="G253" s="6">
        <v>0.45161290322580599</v>
      </c>
    </row>
    <row r="254" spans="1:7" x14ac:dyDescent="0.25">
      <c r="A254" s="6">
        <v>253</v>
      </c>
      <c r="B254" s="6" t="s">
        <v>1256</v>
      </c>
      <c r="C254" s="6" t="e">
        <v>#NAME?</v>
      </c>
      <c r="D254" s="6">
        <v>167</v>
      </c>
      <c r="E254" s="6">
        <v>51</v>
      </c>
      <c r="F254" s="6">
        <v>116</v>
      </c>
      <c r="G254" s="6">
        <v>0.30538922155688603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1523"/>
  <sheetViews>
    <sheetView topLeftCell="A1246" workbookViewId="0">
      <selection activeCell="K1255" sqref="K1255"/>
    </sheetView>
  </sheetViews>
  <sheetFormatPr defaultRowHeight="15" x14ac:dyDescent="0.25"/>
  <sheetData>
    <row r="2" spans="2:2" x14ac:dyDescent="0.25">
      <c r="B2">
        <f>'Tt.3.1'!G2</f>
        <v>0.57264957264957295</v>
      </c>
    </row>
    <row r="3" spans="2:2" x14ac:dyDescent="0.25">
      <c r="B3" s="6">
        <f>'Tt.3.1'!G3</f>
        <v>0.44767441860465101</v>
      </c>
    </row>
    <row r="4" spans="2:2" x14ac:dyDescent="0.25">
      <c r="B4" s="6">
        <f>'Tt.3.1'!G4</f>
        <v>0.21905805038335199</v>
      </c>
    </row>
    <row r="5" spans="2:2" x14ac:dyDescent="0.25">
      <c r="B5" s="6">
        <f>'Tt.3.1'!G5</f>
        <v>0.67781690140845097</v>
      </c>
    </row>
    <row r="6" spans="2:2" x14ac:dyDescent="0.25">
      <c r="B6" s="6">
        <f>'Tt.3.1'!G6</f>
        <v>0.44961240310077499</v>
      </c>
    </row>
    <row r="7" spans="2:2" x14ac:dyDescent="0.25">
      <c r="B7" s="6">
        <f>'Tt.3.1'!G7</f>
        <v>0.59840954274353897</v>
      </c>
    </row>
    <row r="8" spans="2:2" x14ac:dyDescent="0.25">
      <c r="B8" s="6">
        <f>'Tt.3.1'!G8</f>
        <v>0.38764044943820197</v>
      </c>
    </row>
    <row r="9" spans="2:2" x14ac:dyDescent="0.25">
      <c r="B9" s="6">
        <f>'Tt.3.1'!G9</f>
        <v>0.31114327062228703</v>
      </c>
    </row>
    <row r="10" spans="2:2" x14ac:dyDescent="0.25">
      <c r="B10" s="6">
        <f>'Tt.3.1'!G10</f>
        <v>0.482926829268293</v>
      </c>
    </row>
    <row r="11" spans="2:2" x14ac:dyDescent="0.25">
      <c r="B11" s="6">
        <f>'Tt.3.1'!G11</f>
        <v>0.381818181818182</v>
      </c>
    </row>
    <row r="12" spans="2:2" x14ac:dyDescent="0.25">
      <c r="B12" s="6">
        <f>'Tt.3.1'!G12</f>
        <v>0.38764044943820197</v>
      </c>
    </row>
    <row r="13" spans="2:2" x14ac:dyDescent="0.25">
      <c r="B13" s="6">
        <f>'Tt.3.1'!G13</f>
        <v>0.46341463414634099</v>
      </c>
    </row>
    <row r="14" spans="2:2" x14ac:dyDescent="0.25">
      <c r="B14" s="6">
        <f>'Tt.3.1'!G14</f>
        <v>0.58620689655172398</v>
      </c>
    </row>
    <row r="15" spans="2:2" x14ac:dyDescent="0.25">
      <c r="B15" s="6">
        <f>'Tt.3.1'!G15</f>
        <v>0.54826254826254806</v>
      </c>
    </row>
    <row r="16" spans="2:2" x14ac:dyDescent="0.25">
      <c r="B16" s="6">
        <f>'Tt.3.1'!G16</f>
        <v>0.44545454545454499</v>
      </c>
    </row>
    <row r="17" spans="2:2" x14ac:dyDescent="0.25">
      <c r="B17" s="6">
        <f>'Tt.3.1'!G17</f>
        <v>0.66315789473684195</v>
      </c>
    </row>
    <row r="18" spans="2:2" x14ac:dyDescent="0.25">
      <c r="B18" s="6">
        <f>'Tt.3.1'!G18</f>
        <v>0.70129870129870098</v>
      </c>
    </row>
    <row r="19" spans="2:2" x14ac:dyDescent="0.25">
      <c r="B19" s="6">
        <f>'Tt.3.1'!G19</f>
        <v>0.50187265917602997</v>
      </c>
    </row>
    <row r="20" spans="2:2" x14ac:dyDescent="0.25">
      <c r="B20" s="6">
        <f>'Tt.3.1'!G20</f>
        <v>0.34051724137931</v>
      </c>
    </row>
    <row r="21" spans="2:2" x14ac:dyDescent="0.25">
      <c r="B21" s="6">
        <f>'Tt.3.1'!G21</f>
        <v>0.68452380952380998</v>
      </c>
    </row>
    <row r="22" spans="2:2" x14ac:dyDescent="0.25">
      <c r="B22" s="6">
        <f>'Tt.3.1'!G22</f>
        <v>0.525301204819277</v>
      </c>
    </row>
    <row r="23" spans="2:2" x14ac:dyDescent="0.25">
      <c r="B23" s="6">
        <f>'Tt.3.1'!G23</f>
        <v>0.46447140381282498</v>
      </c>
    </row>
    <row r="24" spans="2:2" x14ac:dyDescent="0.25">
      <c r="B24" s="6">
        <f>'Tt.3.1'!G24</f>
        <v>0.46354166666666702</v>
      </c>
    </row>
    <row r="25" spans="2:2" x14ac:dyDescent="0.25">
      <c r="B25" s="6">
        <f>'Tt.3.1'!G25</f>
        <v>0.416837782340862</v>
      </c>
    </row>
    <row r="26" spans="2:2" x14ac:dyDescent="0.25">
      <c r="B26" s="6">
        <f>'Tt.3.1'!G26</f>
        <v>0.125</v>
      </c>
    </row>
    <row r="27" spans="2:2" x14ac:dyDescent="0.25">
      <c r="B27" s="6">
        <f>'Tt.3.1'!G27</f>
        <v>0.63250883392226198</v>
      </c>
    </row>
    <row r="28" spans="2:2" x14ac:dyDescent="0.25">
      <c r="B28" s="6">
        <f>'Tt.3.1'!G28</f>
        <v>0.28048780487804897</v>
      </c>
    </row>
    <row r="29" spans="2:2" x14ac:dyDescent="0.25">
      <c r="B29" s="6">
        <f>'Tt.3.1'!G29</f>
        <v>0.23529411764705899</v>
      </c>
    </row>
    <row r="30" spans="2:2" x14ac:dyDescent="0.25">
      <c r="B30" s="6">
        <f>'Tt.3.1'!G30</f>
        <v>0.46438746438746398</v>
      </c>
    </row>
    <row r="31" spans="2:2" x14ac:dyDescent="0.25">
      <c r="B31" s="6">
        <f>'Tt.3.1'!G31</f>
        <v>0.29223744292237402</v>
      </c>
    </row>
    <row r="32" spans="2:2" x14ac:dyDescent="0.25">
      <c r="B32" s="6">
        <f>'Tt.3.1'!G32</f>
        <v>0.46194225721784798</v>
      </c>
    </row>
    <row r="33" spans="2:2" x14ac:dyDescent="0.25">
      <c r="B33" s="6">
        <f>'Tt.3.1'!G33</f>
        <v>0.61290322580645196</v>
      </c>
    </row>
    <row r="34" spans="2:2" x14ac:dyDescent="0.25">
      <c r="B34" s="6">
        <f>'Tt.3.1'!G34</f>
        <v>0.38582677165354301</v>
      </c>
    </row>
    <row r="35" spans="2:2" x14ac:dyDescent="0.25">
      <c r="B35" s="6">
        <f>'Tt.3.1'!G35</f>
        <v>0.33980582524271802</v>
      </c>
    </row>
    <row r="36" spans="2:2" x14ac:dyDescent="0.25">
      <c r="B36" s="6">
        <f>'Tt.3.1'!G36</f>
        <v>0.28930817610062898</v>
      </c>
    </row>
    <row r="37" spans="2:2" x14ac:dyDescent="0.25">
      <c r="B37" s="6">
        <f>'Tt.3.1'!G37</f>
        <v>0.252941176470588</v>
      </c>
    </row>
    <row r="38" spans="2:2" x14ac:dyDescent="0.25">
      <c r="B38" s="6">
        <f>'Tt.3.1'!G38</f>
        <v>0.49492385786802001</v>
      </c>
    </row>
    <row r="39" spans="2:2" x14ac:dyDescent="0.25">
      <c r="B39" s="6">
        <f>'Tt.3.1'!G39</f>
        <v>0.53535353535353503</v>
      </c>
    </row>
    <row r="40" spans="2:2" x14ac:dyDescent="0.25">
      <c r="B40" s="6">
        <f>'Tt.3.1'!G40</f>
        <v>0.69594594594594605</v>
      </c>
    </row>
    <row r="41" spans="2:2" x14ac:dyDescent="0.25">
      <c r="B41" s="6">
        <f>'Tt.3.1'!G41</f>
        <v>0.317460317460317</v>
      </c>
    </row>
    <row r="42" spans="2:2" x14ac:dyDescent="0.25">
      <c r="B42" s="6">
        <f>'Tt.3.1'!G42</f>
        <v>0.446384039900249</v>
      </c>
    </row>
    <row r="43" spans="2:2" x14ac:dyDescent="0.25">
      <c r="B43" s="6">
        <f>'Tt.3.1'!G43</f>
        <v>0.47445255474452602</v>
      </c>
    </row>
    <row r="44" spans="2:2" x14ac:dyDescent="0.25">
      <c r="B44" s="6">
        <f>'Tt.3.1'!G44</f>
        <v>0.70897832817337503</v>
      </c>
    </row>
    <row r="45" spans="2:2" x14ac:dyDescent="0.25">
      <c r="B45" s="6">
        <f>'Tt.3.1'!G45</f>
        <v>0.53043478260869603</v>
      </c>
    </row>
    <row r="46" spans="2:2" x14ac:dyDescent="0.25">
      <c r="B46" s="6">
        <f>'Tt.3.1'!G46</f>
        <v>0.47453083109919603</v>
      </c>
    </row>
    <row r="47" spans="2:2" x14ac:dyDescent="0.25">
      <c r="B47" s="6">
        <f>'Tt.3.1'!G47</f>
        <v>0.52719665271966498</v>
      </c>
    </row>
    <row r="48" spans="2:2" x14ac:dyDescent="0.25">
      <c r="B48" s="6">
        <f>'Tt.3.1'!G48</f>
        <v>0.80701754385964897</v>
      </c>
    </row>
    <row r="49" spans="2:2" x14ac:dyDescent="0.25">
      <c r="B49" s="6">
        <f>'Tt.3.1'!G49</f>
        <v>0.19391634980988601</v>
      </c>
    </row>
    <row r="50" spans="2:2" x14ac:dyDescent="0.25">
      <c r="B50" s="6">
        <f>'Tt.3.1'!G50</f>
        <v>0.38976377952755897</v>
      </c>
    </row>
    <row r="51" spans="2:2" x14ac:dyDescent="0.25">
      <c r="B51" s="6">
        <f>'Tt.3.1'!G51</f>
        <v>0.45410628019323701</v>
      </c>
    </row>
    <row r="52" spans="2:2" x14ac:dyDescent="0.25">
      <c r="B52" s="6">
        <f>'Tt.3.1'!G52</f>
        <v>0.68838028169014098</v>
      </c>
    </row>
    <row r="53" spans="2:2" x14ac:dyDescent="0.25">
      <c r="B53" s="6">
        <f>'Tt.3.1'!G53</f>
        <v>0.37575757575757601</v>
      </c>
    </row>
    <row r="54" spans="2:2" x14ac:dyDescent="0.25">
      <c r="B54" s="6">
        <f>'Tt.3.1'!G54</f>
        <v>0.350993377483444</v>
      </c>
    </row>
    <row r="55" spans="2:2" x14ac:dyDescent="0.25">
      <c r="B55" s="6">
        <f>'Tt.3.1'!G55</f>
        <v>4.7619047619047603E-2</v>
      </c>
    </row>
    <row r="56" spans="2:2" x14ac:dyDescent="0.25">
      <c r="B56" s="6">
        <f>'Tt.3.1'!G56</f>
        <v>0.424050632911392</v>
      </c>
    </row>
    <row r="57" spans="2:2" x14ac:dyDescent="0.25">
      <c r="B57" s="6">
        <f>'Tt.3.1'!G57</f>
        <v>0.56081081081081097</v>
      </c>
    </row>
    <row r="58" spans="2:2" x14ac:dyDescent="0.25">
      <c r="B58" s="6">
        <f>'Tt.3.1'!G58</f>
        <v>0.54782608695652202</v>
      </c>
    </row>
    <row r="59" spans="2:2" x14ac:dyDescent="0.25">
      <c r="B59" s="6">
        <f>'Tt.3.1'!G59</f>
        <v>0.60714285714285698</v>
      </c>
    </row>
    <row r="60" spans="2:2" x14ac:dyDescent="0.25">
      <c r="B60" s="6">
        <f>'Tt.3.1'!G60</f>
        <v>0.252941176470588</v>
      </c>
    </row>
    <row r="61" spans="2:2" x14ac:dyDescent="0.25">
      <c r="B61" s="6">
        <f>'Tt.3.1'!G61</f>
        <v>0.48096885813148799</v>
      </c>
    </row>
    <row r="62" spans="2:2" x14ac:dyDescent="0.25">
      <c r="B62" s="6">
        <f>'Tt.3.1'!G62</f>
        <v>7.4999999999999997E-2</v>
      </c>
    </row>
    <row r="63" spans="2:2" x14ac:dyDescent="0.25">
      <c r="B63" s="6">
        <f>'Tt.3.1'!G63</f>
        <v>0.37373737373737398</v>
      </c>
    </row>
    <row r="64" spans="2:2" x14ac:dyDescent="0.25">
      <c r="B64" s="6">
        <f>'Tt.3.1'!G64</f>
        <v>0.30412371134020599</v>
      </c>
    </row>
    <row r="65" spans="2:2" x14ac:dyDescent="0.25">
      <c r="B65" s="6">
        <f>'Tt.3.1'!G65</f>
        <v>0.25</v>
      </c>
    </row>
    <row r="66" spans="2:2" x14ac:dyDescent="0.25">
      <c r="B66" s="6">
        <f>'Tt.3.1'!G66</f>
        <v>0.47826086956521702</v>
      </c>
    </row>
    <row r="67" spans="2:2" x14ac:dyDescent="0.25">
      <c r="B67" s="6">
        <f>'Tt.3.1'!G67</f>
        <v>0.61356932153392296</v>
      </c>
    </row>
    <row r="68" spans="2:2" x14ac:dyDescent="0.25">
      <c r="B68" s="6">
        <f>'Tt.3.1'!G68</f>
        <v>0.51987767584097899</v>
      </c>
    </row>
    <row r="69" spans="2:2" x14ac:dyDescent="0.25">
      <c r="B69" s="6">
        <f>'Tt.3.1'!G69</f>
        <v>0.46923076923076901</v>
      </c>
    </row>
    <row r="70" spans="2:2" x14ac:dyDescent="0.25">
      <c r="B70" s="6">
        <f>'Tt.3.1'!G70</f>
        <v>0.36249999999999999</v>
      </c>
    </row>
    <row r="71" spans="2:2" x14ac:dyDescent="0.25">
      <c r="B71" s="6">
        <f>'Tt.3.1'!G71</f>
        <v>0.512690355329949</v>
      </c>
    </row>
    <row r="72" spans="2:2" x14ac:dyDescent="0.25">
      <c r="B72" s="6">
        <f>'Tt.3.1'!G72</f>
        <v>0.169491525423729</v>
      </c>
    </row>
    <row r="73" spans="2:2" x14ac:dyDescent="0.25">
      <c r="B73" s="6">
        <f>'Tt.3.1'!G73</f>
        <v>0.53196347031963498</v>
      </c>
    </row>
    <row r="74" spans="2:2" x14ac:dyDescent="0.25">
      <c r="B74" s="6">
        <f>'Tt.3.1'!G74</f>
        <v>0.51376146788990795</v>
      </c>
    </row>
    <row r="75" spans="2:2" x14ac:dyDescent="0.25">
      <c r="B75" s="6">
        <f>'Tt.3.1'!G75</f>
        <v>0.53488372093023295</v>
      </c>
    </row>
    <row r="76" spans="2:2" x14ac:dyDescent="0.25">
      <c r="B76" s="6">
        <f>'Tt.3.1'!G76</f>
        <v>0.68365553602811902</v>
      </c>
    </row>
    <row r="77" spans="2:2" x14ac:dyDescent="0.25">
      <c r="B77" s="6">
        <f>'Tt.3.1'!G77</f>
        <v>0.53819444444444398</v>
      </c>
    </row>
    <row r="78" spans="2:2" x14ac:dyDescent="0.25">
      <c r="B78" s="6">
        <f>'Tt.3.1'!G78</f>
        <v>0.49110320284697501</v>
      </c>
    </row>
    <row r="79" spans="2:2" x14ac:dyDescent="0.25">
      <c r="B79" s="6">
        <f>'Tt.3.1'!G79</f>
        <v>0.26027397260273999</v>
      </c>
    </row>
    <row r="80" spans="2:2" x14ac:dyDescent="0.25">
      <c r="B80" s="6">
        <f>'Tt.3.1'!G80</f>
        <v>0.34523809523809501</v>
      </c>
    </row>
    <row r="81" spans="2:2" x14ac:dyDescent="0.25">
      <c r="B81" s="6">
        <f>'Tt.3.1'!G81</f>
        <v>0.57575757575757602</v>
      </c>
    </row>
    <row r="82" spans="2:2" x14ac:dyDescent="0.25">
      <c r="B82" s="6">
        <f>'Tt.3.1'!G82</f>
        <v>0.74736842105263201</v>
      </c>
    </row>
    <row r="83" spans="2:2" x14ac:dyDescent="0.25">
      <c r="B83" s="6">
        <f>'Tt.3.1'!G83</f>
        <v>0.46315789473684199</v>
      </c>
    </row>
    <row r="84" spans="2:2" x14ac:dyDescent="0.25">
      <c r="B84" s="6">
        <f>'Tt.3.1'!G84</f>
        <v>0.46060606060606102</v>
      </c>
    </row>
    <row r="85" spans="2:2" x14ac:dyDescent="0.25">
      <c r="B85" s="6">
        <f>'Tt.3.1'!G85</f>
        <v>0.73706896551724099</v>
      </c>
    </row>
    <row r="86" spans="2:2" x14ac:dyDescent="0.25">
      <c r="B86" s="6">
        <f>'Tt.3.1'!G86</f>
        <v>0.42121212121212098</v>
      </c>
    </row>
    <row r="87" spans="2:2" x14ac:dyDescent="0.25">
      <c r="B87" s="6">
        <f>'Tt.3.1'!G87</f>
        <v>0.46153846153846201</v>
      </c>
    </row>
    <row r="88" spans="2:2" x14ac:dyDescent="0.25">
      <c r="B88" s="6">
        <f>'Tt.3.1'!G88</f>
        <v>0.455696202531646</v>
      </c>
    </row>
    <row r="89" spans="2:2" x14ac:dyDescent="0.25">
      <c r="B89" s="6">
        <f>'Tt.3.1'!G89</f>
        <v>0.57768924302788804</v>
      </c>
    </row>
    <row r="90" spans="2:2" x14ac:dyDescent="0.25">
      <c r="B90" s="6">
        <f>'Tt.3.1'!G90</f>
        <v>0.168789808917197</v>
      </c>
    </row>
    <row r="91" spans="2:2" x14ac:dyDescent="0.25">
      <c r="B91" s="6">
        <f>'Tt.3.1'!G91</f>
        <v>0.51415094339622602</v>
      </c>
    </row>
    <row r="92" spans="2:2" x14ac:dyDescent="0.25">
      <c r="B92" s="6">
        <f>'Tt.3.1'!G92</f>
        <v>0.50377833753148604</v>
      </c>
    </row>
    <row r="93" spans="2:2" x14ac:dyDescent="0.25">
      <c r="B93" s="6">
        <f>'Tt.3.1'!G93</f>
        <v>0.48986486486486502</v>
      </c>
    </row>
    <row r="94" spans="2:2" x14ac:dyDescent="0.25">
      <c r="B94" s="6">
        <f>'Tt.3.1'!G94</f>
        <v>0.376811594202899</v>
      </c>
    </row>
    <row r="95" spans="2:2" x14ac:dyDescent="0.25">
      <c r="B95" s="6">
        <f>'Tt.3.1'!G95</f>
        <v>0.40764331210191102</v>
      </c>
    </row>
    <row r="96" spans="2:2" x14ac:dyDescent="0.25">
      <c r="B96" s="6">
        <f>'Tt.3.1'!G96</f>
        <v>0.42170542635658897</v>
      </c>
    </row>
    <row r="97" spans="2:2" x14ac:dyDescent="0.25">
      <c r="B97" s="6">
        <f>'Tt.3.1'!G97</f>
        <v>0.42693409742120297</v>
      </c>
    </row>
    <row r="98" spans="2:2" x14ac:dyDescent="0.25">
      <c r="B98" s="6">
        <f>'Tt.3.1'!G98</f>
        <v>0.34558823529411797</v>
      </c>
    </row>
    <row r="99" spans="2:2" x14ac:dyDescent="0.25">
      <c r="B99" s="6">
        <f>'Tt.3.1'!G99</f>
        <v>0.55223880597014896</v>
      </c>
    </row>
    <row r="100" spans="2:2" x14ac:dyDescent="0.25">
      <c r="B100" s="6">
        <f>'Tt.3.1'!G100</f>
        <v>0.634920634920635</v>
      </c>
    </row>
    <row r="101" spans="2:2" x14ac:dyDescent="0.25">
      <c r="B101" s="6">
        <f>'Tt.3.1'!G101</f>
        <v>0.636075949367089</v>
      </c>
    </row>
    <row r="102" spans="2:2" x14ac:dyDescent="0.25">
      <c r="B102" s="6">
        <f>'Tt.3.1'!G102</f>
        <v>0.36</v>
      </c>
    </row>
    <row r="103" spans="2:2" x14ac:dyDescent="0.25">
      <c r="B103" s="6">
        <f>'Tt.3.1'!G103</f>
        <v>0.252941176470588</v>
      </c>
    </row>
    <row r="104" spans="2:2" x14ac:dyDescent="0.25">
      <c r="B104" s="6">
        <f>'Tt.3.1'!G104</f>
        <v>0.38942307692307698</v>
      </c>
    </row>
    <row r="105" spans="2:2" x14ac:dyDescent="0.25">
      <c r="B105" s="6">
        <f>'Tt.3.1'!G105</f>
        <v>0.22857142857142901</v>
      </c>
    </row>
    <row r="106" spans="2:2" x14ac:dyDescent="0.25">
      <c r="B106" s="6">
        <f>'Tt.3.1'!G106</f>
        <v>0.293849658314351</v>
      </c>
    </row>
    <row r="107" spans="2:2" x14ac:dyDescent="0.25">
      <c r="B107" s="6">
        <f>'Tt.3.1'!G107</f>
        <v>0.56796116504854399</v>
      </c>
    </row>
    <row r="108" spans="2:2" x14ac:dyDescent="0.25">
      <c r="B108" s="6">
        <f>'Tt.3.1'!G108</f>
        <v>0.39322033898305098</v>
      </c>
    </row>
    <row r="109" spans="2:2" x14ac:dyDescent="0.25">
      <c r="B109" s="6">
        <f>'Tt.3.1'!G109</f>
        <v>0.45038167938931301</v>
      </c>
    </row>
    <row r="110" spans="2:2" x14ac:dyDescent="0.25">
      <c r="B110" s="6">
        <f>'Tt.3.1'!G110</f>
        <v>0.38732394366197198</v>
      </c>
    </row>
    <row r="111" spans="2:2" x14ac:dyDescent="0.25">
      <c r="B111" s="6">
        <f>'Tt.3.1'!G111</f>
        <v>0.42978723404255298</v>
      </c>
    </row>
    <row r="112" spans="2:2" x14ac:dyDescent="0.25">
      <c r="B112" s="6">
        <f>'Tt.3.1'!G112</f>
        <v>0.11111111111111099</v>
      </c>
    </row>
    <row r="113" spans="2:2" x14ac:dyDescent="0.25">
      <c r="B113" s="6">
        <f>'Tt.3.1'!G113</f>
        <v>0.55050505050505005</v>
      </c>
    </row>
    <row r="114" spans="2:2" x14ac:dyDescent="0.25">
      <c r="B114" s="6">
        <f>'Tt.3.1'!G114</f>
        <v>0.39694656488549601</v>
      </c>
    </row>
    <row r="115" spans="2:2" x14ac:dyDescent="0.25">
      <c r="B115" s="6">
        <f>'Tt.3.1'!G115</f>
        <v>0.42345924453280298</v>
      </c>
    </row>
    <row r="116" spans="2:2" x14ac:dyDescent="0.25">
      <c r="B116" s="6">
        <f>'Tt.3.1'!G116</f>
        <v>0.468926553672316</v>
      </c>
    </row>
    <row r="117" spans="2:2" x14ac:dyDescent="0.25">
      <c r="B117" s="6">
        <f>'Tt.3.1'!G117</f>
        <v>0.27173913043478298</v>
      </c>
    </row>
    <row r="118" spans="2:2" x14ac:dyDescent="0.25">
      <c r="B118" s="6">
        <f>'Tt.3.1'!G118</f>
        <v>0.43243243243243201</v>
      </c>
    </row>
    <row r="119" spans="2:2" x14ac:dyDescent="0.25">
      <c r="B119" s="6">
        <f>'Tt.3.1'!G119</f>
        <v>0.54487179487179505</v>
      </c>
    </row>
    <row r="120" spans="2:2" x14ac:dyDescent="0.25">
      <c r="B120" s="6">
        <f>'Tt.3.1'!G120</f>
        <v>0.59667359667359698</v>
      </c>
    </row>
    <row r="121" spans="2:2" x14ac:dyDescent="0.25">
      <c r="B121" s="6">
        <f>'Tt.3.1'!G121</f>
        <v>0.81005586592178802</v>
      </c>
    </row>
    <row r="122" spans="2:2" x14ac:dyDescent="0.25">
      <c r="B122" s="6">
        <f>'Tt.3.1'!G122</f>
        <v>0.34554973821989499</v>
      </c>
    </row>
    <row r="123" spans="2:2" x14ac:dyDescent="0.25">
      <c r="B123" s="6">
        <f>'Tt.3.1'!G123</f>
        <v>0.55050505050505005</v>
      </c>
    </row>
    <row r="124" spans="2:2" x14ac:dyDescent="0.25">
      <c r="B124" s="6">
        <f>'Tt.3.1'!G124</f>
        <v>0.28834355828220898</v>
      </c>
    </row>
    <row r="125" spans="2:2" x14ac:dyDescent="0.25">
      <c r="B125" s="6">
        <f>'Tt.3.1'!G125</f>
        <v>0.46867749419953603</v>
      </c>
    </row>
    <row r="126" spans="2:2" x14ac:dyDescent="0.25">
      <c r="B126" s="6">
        <f>'Tt.3.1'!G126</f>
        <v>0.444223107569721</v>
      </c>
    </row>
    <row r="127" spans="2:2" x14ac:dyDescent="0.25">
      <c r="B127" s="6">
        <f>'Tt.3.1'!G127</f>
        <v>0.298405466970387</v>
      </c>
    </row>
    <row r="128" spans="2:2" x14ac:dyDescent="0.25">
      <c r="B128" s="6">
        <f>'Tt.3.1'!G128</f>
        <v>0.55913978494623695</v>
      </c>
    </row>
    <row r="129" spans="2:2" x14ac:dyDescent="0.25">
      <c r="B129" s="6">
        <f>'Tt.3.1'!G129</f>
        <v>0.52968036529680396</v>
      </c>
    </row>
    <row r="130" spans="2:2" x14ac:dyDescent="0.25">
      <c r="B130" s="6">
        <f>'Tt.3.1'!G130</f>
        <v>0.293849658314351</v>
      </c>
    </row>
    <row r="131" spans="2:2" x14ac:dyDescent="0.25">
      <c r="B131" s="6">
        <f>'Tt.3.1'!G131</f>
        <v>0.66549295774647899</v>
      </c>
    </row>
    <row r="132" spans="2:2" x14ac:dyDescent="0.25">
      <c r="B132" s="6">
        <f>'Tt.3.1'!G132</f>
        <v>0.47222222222222199</v>
      </c>
    </row>
    <row r="133" spans="2:2" x14ac:dyDescent="0.25">
      <c r="B133" s="6">
        <f>'Tt.3.1'!G133</f>
        <v>0.35623409669211198</v>
      </c>
    </row>
    <row r="134" spans="2:2" x14ac:dyDescent="0.25">
      <c r="B134" s="6">
        <f>'Tt.3.1'!G134</f>
        <v>0.126436781609195</v>
      </c>
    </row>
    <row r="135" spans="2:2" x14ac:dyDescent="0.25">
      <c r="B135" s="6">
        <f>'Tt.3.1'!G135</f>
        <v>0.420382165605096</v>
      </c>
    </row>
    <row r="136" spans="2:2" x14ac:dyDescent="0.25">
      <c r="B136" s="6">
        <f>'Tt.3.1'!G136</f>
        <v>0.47470817120622599</v>
      </c>
    </row>
    <row r="137" spans="2:2" x14ac:dyDescent="0.25">
      <c r="B137" s="6">
        <f>'Tt.3.1'!G137</f>
        <v>0.50708215297450399</v>
      </c>
    </row>
    <row r="138" spans="2:2" x14ac:dyDescent="0.25">
      <c r="B138" s="6">
        <f>'Tt.3.1'!G138</f>
        <v>0.79144385026737996</v>
      </c>
    </row>
    <row r="139" spans="2:2" x14ac:dyDescent="0.25">
      <c r="B139" s="6">
        <f>'Tt.3.1'!G139</f>
        <v>0.29702970297029702</v>
      </c>
    </row>
    <row r="140" spans="2:2" x14ac:dyDescent="0.25">
      <c r="B140" s="6">
        <f>'Tt.3.1'!G140</f>
        <v>0.58842443729903504</v>
      </c>
    </row>
    <row r="141" spans="2:2" x14ac:dyDescent="0.25">
      <c r="B141" s="6">
        <f>'Tt.3.1'!G141</f>
        <v>0.45145631067961201</v>
      </c>
    </row>
    <row r="142" spans="2:2" x14ac:dyDescent="0.25">
      <c r="B142" s="6">
        <f>'Tt.3.1'!G142</f>
        <v>0.14920634920634901</v>
      </c>
    </row>
    <row r="143" spans="2:2" x14ac:dyDescent="0.25">
      <c r="B143" s="6">
        <f>'Tt.3.1'!G143</f>
        <v>0.43866171003717502</v>
      </c>
    </row>
    <row r="144" spans="2:2" x14ac:dyDescent="0.25">
      <c r="B144" s="6">
        <f>'Tt.3.1'!G144</f>
        <v>0.45041322314049598</v>
      </c>
    </row>
    <row r="145" spans="2:2" x14ac:dyDescent="0.25">
      <c r="B145" s="6">
        <f>'Tt.3.1'!G145</f>
        <v>0.57086614173228301</v>
      </c>
    </row>
    <row r="146" spans="2:2" x14ac:dyDescent="0.25">
      <c r="B146" s="6">
        <f>'Tt.3.1'!G146</f>
        <v>0.56692913385826804</v>
      </c>
    </row>
    <row r="147" spans="2:2" x14ac:dyDescent="0.25">
      <c r="B147" s="6">
        <f>'Tt.3.1'!G147</f>
        <v>0.52731591448931103</v>
      </c>
    </row>
    <row r="148" spans="2:2" x14ac:dyDescent="0.25">
      <c r="B148" s="6">
        <f>'Tt.3.1'!G148</f>
        <v>0.43726235741444902</v>
      </c>
    </row>
    <row r="149" spans="2:2" x14ac:dyDescent="0.25">
      <c r="B149" s="6">
        <f>'Tt.3.1'!G149</f>
        <v>0.75739644970414199</v>
      </c>
    </row>
    <row r="150" spans="2:2" x14ac:dyDescent="0.25">
      <c r="B150" s="6">
        <f>'Tt.3.1'!G150</f>
        <v>0.59251559251559205</v>
      </c>
    </row>
    <row r="151" spans="2:2" x14ac:dyDescent="0.25">
      <c r="B151" s="6">
        <f>'Tt.3.1'!G151</f>
        <v>0.49543378995433801</v>
      </c>
    </row>
    <row r="152" spans="2:2" x14ac:dyDescent="0.25">
      <c r="B152" s="6">
        <f>'Tt.3.1'!G152</f>
        <v>0.64367816091954</v>
      </c>
    </row>
    <row r="153" spans="2:2" x14ac:dyDescent="0.25">
      <c r="B153" s="6">
        <f>'Tt.3.1'!G153</f>
        <v>0.53156146179401997</v>
      </c>
    </row>
    <row r="154" spans="2:2" x14ac:dyDescent="0.25">
      <c r="B154" s="6">
        <f>'Tt.3.1'!G154</f>
        <v>0.298405466970387</v>
      </c>
    </row>
    <row r="155" spans="2:2" x14ac:dyDescent="0.25">
      <c r="B155" s="6">
        <f>'Tt.3.1'!G155</f>
        <v>0.48367952522255198</v>
      </c>
    </row>
    <row r="156" spans="2:2" x14ac:dyDescent="0.25">
      <c r="B156" s="6">
        <f>'Tt.3.1'!G156</f>
        <v>0.46260387811634401</v>
      </c>
    </row>
    <row r="157" spans="2:2" x14ac:dyDescent="0.25">
      <c r="B157" s="6">
        <f>'Tt.3.1'!G157</f>
        <v>0.50086956521739101</v>
      </c>
    </row>
    <row r="158" spans="2:2" x14ac:dyDescent="0.25">
      <c r="B158" s="6">
        <f>'Tt.3.1'!G158</f>
        <v>0.48837209302325602</v>
      </c>
    </row>
    <row r="159" spans="2:2" x14ac:dyDescent="0.25">
      <c r="B159" s="6">
        <f>'Tt.3.1'!G159</f>
        <v>0.62012987012986998</v>
      </c>
    </row>
    <row r="160" spans="2:2" x14ac:dyDescent="0.25">
      <c r="B160" s="6">
        <f>'Tt.3.1'!G160</f>
        <v>0.534965034965035</v>
      </c>
    </row>
    <row r="161" spans="2:2" x14ac:dyDescent="0.25">
      <c r="B161" s="6">
        <f>'Tt.3.1'!G161</f>
        <v>0.408730158730159</v>
      </c>
    </row>
    <row r="162" spans="2:2" x14ac:dyDescent="0.25">
      <c r="B162" s="6">
        <f>'Tt.3.1'!G162</f>
        <v>0.51865671641791</v>
      </c>
    </row>
    <row r="163" spans="2:2" x14ac:dyDescent="0.25">
      <c r="B163" s="6">
        <f>'Tt.3.1'!G163</f>
        <v>0.54069767441860495</v>
      </c>
    </row>
    <row r="164" spans="2:2" x14ac:dyDescent="0.25">
      <c r="B164" s="6">
        <f>'Tt.3.1'!G164</f>
        <v>0.35922330097087402</v>
      </c>
    </row>
    <row r="165" spans="2:2" x14ac:dyDescent="0.25">
      <c r="B165" s="6">
        <f>'Tt.3.1'!G165</f>
        <v>0.57799999999999996</v>
      </c>
    </row>
    <row r="166" spans="2:2" x14ac:dyDescent="0.25">
      <c r="B166" s="6">
        <f>'Tt.3.1'!G166</f>
        <v>0.44940476190476197</v>
      </c>
    </row>
    <row r="167" spans="2:2" x14ac:dyDescent="0.25">
      <c r="B167" s="6">
        <f>'Tt.3.1'!G167</f>
        <v>0.468926553672316</v>
      </c>
    </row>
    <row r="168" spans="2:2" x14ac:dyDescent="0.25">
      <c r="B168" s="6">
        <f>'Tt.3.1'!G168</f>
        <v>0.31147540983606598</v>
      </c>
    </row>
    <row r="169" spans="2:2" x14ac:dyDescent="0.25">
      <c r="B169" s="6">
        <f>'Tt.3.1'!G169</f>
        <v>0.48275862068965503</v>
      </c>
    </row>
    <row r="170" spans="2:2" x14ac:dyDescent="0.25">
      <c r="B170" s="6">
        <f>'Tt.3.1'!G170</f>
        <v>0.57142857142857095</v>
      </c>
    </row>
    <row r="171" spans="2:2" x14ac:dyDescent="0.25">
      <c r="B171" s="6">
        <f>'Tt.3.1'!G171</f>
        <v>0.36923076923076897</v>
      </c>
    </row>
    <row r="172" spans="2:2" x14ac:dyDescent="0.25">
      <c r="B172" s="6">
        <f>'Tt.3.1'!G172</f>
        <v>0.14444444444444399</v>
      </c>
    </row>
    <row r="173" spans="2:2" x14ac:dyDescent="0.25">
      <c r="B173" s="6">
        <f>'Tt.3.1'!G173</f>
        <v>0.54243542435424397</v>
      </c>
    </row>
    <row r="174" spans="2:2" x14ac:dyDescent="0.25">
      <c r="B174" s="6">
        <f>'Tt.3.1'!G174</f>
        <v>0.45475638051044098</v>
      </c>
    </row>
    <row r="175" spans="2:2" x14ac:dyDescent="0.25">
      <c r="B175" s="6">
        <f>'Tt.3.1'!G175</f>
        <v>0.49289099526066299</v>
      </c>
    </row>
    <row r="176" spans="2:2" x14ac:dyDescent="0.25">
      <c r="B176" s="6">
        <f>'Tt.3.1'!G176</f>
        <v>0.566239316239316</v>
      </c>
    </row>
    <row r="177" spans="2:2" x14ac:dyDescent="0.25">
      <c r="B177" s="6">
        <f>'Tt.3.1'!G177</f>
        <v>0.49300699300699302</v>
      </c>
    </row>
    <row r="178" spans="2:2" x14ac:dyDescent="0.25">
      <c r="B178" s="6">
        <f>'Tt.3.1'!G178</f>
        <v>0.52008456659619495</v>
      </c>
    </row>
    <row r="179" spans="2:2" x14ac:dyDescent="0.25">
      <c r="B179" s="6">
        <f>'Tt.3.1'!G179</f>
        <v>0.58032786885245902</v>
      </c>
    </row>
    <row r="180" spans="2:2" x14ac:dyDescent="0.25">
      <c r="B180" s="6">
        <f>'Tt.3.1'!G180</f>
        <v>0.48425196850393698</v>
      </c>
    </row>
    <row r="181" spans="2:2" x14ac:dyDescent="0.25">
      <c r="B181" s="6">
        <f>'Tt.3.1'!G181</f>
        <v>0.38834951456310701</v>
      </c>
    </row>
    <row r="182" spans="2:2" x14ac:dyDescent="0.25">
      <c r="B182" s="6">
        <f>'Tt.3.1'!G182</f>
        <v>0.26845637583892601</v>
      </c>
    </row>
    <row r="183" spans="2:2" x14ac:dyDescent="0.25">
      <c r="B183" s="6">
        <f>'Tt.3.1'!G183</f>
        <v>0.54492753623188395</v>
      </c>
    </row>
    <row r="184" spans="2:2" x14ac:dyDescent="0.25">
      <c r="B184" s="6">
        <f>'Tt.3.1'!G184</f>
        <v>0.49677419354838698</v>
      </c>
    </row>
    <row r="185" spans="2:2" x14ac:dyDescent="0.25">
      <c r="B185" s="6">
        <f>'Tt.3.1'!G185</f>
        <v>0.48081841432225098</v>
      </c>
    </row>
    <row r="186" spans="2:2" x14ac:dyDescent="0.25">
      <c r="B186" s="6">
        <f>'Tt.3.1'!G186</f>
        <v>0.45348837209302301</v>
      </c>
    </row>
    <row r="187" spans="2:2" x14ac:dyDescent="0.25">
      <c r="B187" s="6">
        <f>'Tt.3.1'!G187</f>
        <v>0.53652968036529702</v>
      </c>
    </row>
    <row r="188" spans="2:2" x14ac:dyDescent="0.25">
      <c r="B188" s="6">
        <f>'Tt.3.1'!G188</f>
        <v>0.28358208955223901</v>
      </c>
    </row>
    <row r="189" spans="2:2" x14ac:dyDescent="0.25">
      <c r="B189" s="6">
        <f>'Tt.3.1'!G189</f>
        <v>0.57575757575757602</v>
      </c>
    </row>
    <row r="190" spans="2:2" x14ac:dyDescent="0.25">
      <c r="B190" s="6">
        <f>'Tt.3.1'!G190</f>
        <v>0.34693877551020402</v>
      </c>
    </row>
    <row r="191" spans="2:2" x14ac:dyDescent="0.25">
      <c r="B191" s="6">
        <f>'Tt.3.1'!G191</f>
        <v>0.68014059753954303</v>
      </c>
    </row>
    <row r="192" spans="2:2" x14ac:dyDescent="0.25">
      <c r="B192" s="6">
        <f>'Tt.3.1'!G192</f>
        <v>0.50757575757575801</v>
      </c>
    </row>
    <row r="193" spans="2:2" x14ac:dyDescent="0.25">
      <c r="B193" s="6">
        <f>'Tt.3.1'!G193</f>
        <v>0.70866141732283505</v>
      </c>
    </row>
    <row r="194" spans="2:2" x14ac:dyDescent="0.25">
      <c r="B194" s="6">
        <f>'Tt.3.1'!G194</f>
        <v>0.71590909090909105</v>
      </c>
    </row>
    <row r="195" spans="2:2" x14ac:dyDescent="0.25">
      <c r="B195" s="6">
        <f>'Tt.3.1'!G195</f>
        <v>0.44913627639155501</v>
      </c>
    </row>
    <row r="196" spans="2:2" x14ac:dyDescent="0.25">
      <c r="B196" s="6">
        <f>'Tt.3.1'!G196</f>
        <v>0.36666666666666697</v>
      </c>
    </row>
    <row r="197" spans="2:2" x14ac:dyDescent="0.25">
      <c r="B197" s="6">
        <f>'Tt.3.1'!G197</f>
        <v>0.33333333333333298</v>
      </c>
    </row>
    <row r="198" spans="2:2" x14ac:dyDescent="0.25">
      <c r="B198" s="6">
        <f>'Tt.3.1'!G198</f>
        <v>0.555172413793103</v>
      </c>
    </row>
    <row r="199" spans="2:2" x14ac:dyDescent="0.25">
      <c r="B199" s="6">
        <f>'Tt.3.1'!G199</f>
        <v>0.600985221674877</v>
      </c>
    </row>
    <row r="200" spans="2:2" x14ac:dyDescent="0.25">
      <c r="B200" s="6">
        <f>'Tt.3.1'!G200</f>
        <v>0.42194092827004198</v>
      </c>
    </row>
    <row r="201" spans="2:2" x14ac:dyDescent="0.25">
      <c r="B201" s="6">
        <f>'Tt.3.1'!G201</f>
        <v>0.391919191919192</v>
      </c>
    </row>
    <row r="202" spans="2:2" x14ac:dyDescent="0.25">
      <c r="B202" s="6">
        <f>'Tt.3.1'!G202</f>
        <v>0.29552238805970099</v>
      </c>
    </row>
    <row r="203" spans="2:2" x14ac:dyDescent="0.25">
      <c r="B203" s="6">
        <f>'Tt.3.1'!G203</f>
        <v>0.252941176470588</v>
      </c>
    </row>
    <row r="204" spans="2:2" x14ac:dyDescent="0.25">
      <c r="B204" s="6">
        <f>'Tt.3.1'!G204</f>
        <v>0.51079136690647498</v>
      </c>
    </row>
    <row r="205" spans="2:2" x14ac:dyDescent="0.25">
      <c r="B205" s="6">
        <f>'Tt.3.1'!G205</f>
        <v>0.35067873303167402</v>
      </c>
    </row>
    <row r="206" spans="2:2" x14ac:dyDescent="0.25">
      <c r="B206" s="6">
        <f>'Tt.3.1'!G206</f>
        <v>0.52158273381294995</v>
      </c>
    </row>
    <row r="207" spans="2:2" x14ac:dyDescent="0.25">
      <c r="B207" s="6">
        <f>'Tt.3.1'!G207</f>
        <v>0.72268907563025198</v>
      </c>
    </row>
    <row r="208" spans="2:2" x14ac:dyDescent="0.25">
      <c r="B208" s="6">
        <f>'Tt.3.1'!G208</f>
        <v>0.83146067415730296</v>
      </c>
    </row>
    <row r="209" spans="2:2" x14ac:dyDescent="0.25">
      <c r="B209" s="6">
        <f>'Tt.3.1'!G209</f>
        <v>0.60679611650485399</v>
      </c>
    </row>
    <row r="210" spans="2:2" x14ac:dyDescent="0.25">
      <c r="B210" s="6">
        <f>'Tt.3.1'!G210</f>
        <v>0.57044673539518898</v>
      </c>
    </row>
    <row r="211" spans="2:2" x14ac:dyDescent="0.25">
      <c r="B211" s="6">
        <f>'Tt.3.1'!G211</f>
        <v>0.52631578947368396</v>
      </c>
    </row>
    <row r="212" spans="2:2" x14ac:dyDescent="0.25">
      <c r="B212" s="6">
        <f>'Tt.3.1'!G212</f>
        <v>0.56589147286821695</v>
      </c>
    </row>
    <row r="213" spans="2:2" x14ac:dyDescent="0.25">
      <c r="B213" s="6">
        <f>'Tt.3.1'!G213</f>
        <v>0.55660377358490598</v>
      </c>
    </row>
    <row r="214" spans="2:2" x14ac:dyDescent="0.25">
      <c r="B214" s="6">
        <f>'Tt.3.1'!G214</f>
        <v>0.35922330097087402</v>
      </c>
    </row>
    <row r="215" spans="2:2" x14ac:dyDescent="0.25">
      <c r="B215" s="6">
        <f>'Tt.3.1'!G215</f>
        <v>0.54081632653061196</v>
      </c>
    </row>
    <row r="216" spans="2:2" x14ac:dyDescent="0.25">
      <c r="B216" s="6">
        <f>'Tt.3.1'!G216</f>
        <v>0.56756756756756799</v>
      </c>
    </row>
    <row r="217" spans="2:2" x14ac:dyDescent="0.25">
      <c r="B217" s="6">
        <f>'Tt.3.1'!G217</f>
        <v>0.45833333333333298</v>
      </c>
    </row>
    <row r="218" spans="2:2" x14ac:dyDescent="0.25">
      <c r="B218" s="6">
        <f>'Tt.3.1'!G218</f>
        <v>0.479310344827586</v>
      </c>
    </row>
    <row r="219" spans="2:2" x14ac:dyDescent="0.25">
      <c r="B219" s="6">
        <f>'Tt.3.1'!G219</f>
        <v>0.48837209302325602</v>
      </c>
    </row>
    <row r="220" spans="2:2" x14ac:dyDescent="0.25">
      <c r="B220" s="6">
        <f>'Tt.3.1'!G220</f>
        <v>0.298405466970387</v>
      </c>
    </row>
    <row r="221" spans="2:2" x14ac:dyDescent="0.25">
      <c r="B221" s="6">
        <f>'Tt.3.1'!G221</f>
        <v>0.41803278688524598</v>
      </c>
    </row>
    <row r="222" spans="2:2" x14ac:dyDescent="0.25">
      <c r="B222" s="6">
        <f>'Tt.3.1'!G222</f>
        <v>0.26530612244898</v>
      </c>
    </row>
    <row r="223" spans="2:2" x14ac:dyDescent="0.25">
      <c r="B223" s="6">
        <f>'Tt.3.1'!G223</f>
        <v>0.30693069306930698</v>
      </c>
    </row>
    <row r="224" spans="2:2" x14ac:dyDescent="0.25">
      <c r="B224" s="6">
        <f>'Tt.3.1'!G224</f>
        <v>0.64383561643835596</v>
      </c>
    </row>
    <row r="225" spans="2:2" x14ac:dyDescent="0.25">
      <c r="B225" s="6">
        <f>'Tt.3.1'!G225</f>
        <v>0.40771349862258999</v>
      </c>
    </row>
    <row r="226" spans="2:2" x14ac:dyDescent="0.25">
      <c r="B226" s="6">
        <f>'Tt.3.1'!G226</f>
        <v>0.51121076233183904</v>
      </c>
    </row>
    <row r="227" spans="2:2" x14ac:dyDescent="0.25">
      <c r="B227" s="6">
        <f>'Tt.3.1'!G227</f>
        <v>0.685413005272408</v>
      </c>
    </row>
    <row r="228" spans="2:2" x14ac:dyDescent="0.25">
      <c r="B228" s="6">
        <f>'Tt.3.1'!G228</f>
        <v>0.44750000000000001</v>
      </c>
    </row>
    <row r="229" spans="2:2" x14ac:dyDescent="0.25">
      <c r="B229" s="6">
        <f>'Tt.3.1'!G229</f>
        <v>0.52123552123552097</v>
      </c>
    </row>
    <row r="230" spans="2:2" x14ac:dyDescent="0.25">
      <c r="B230" s="6">
        <f>'Tt.3.1'!G230</f>
        <v>0.62582781456953596</v>
      </c>
    </row>
    <row r="231" spans="2:2" x14ac:dyDescent="0.25">
      <c r="B231" s="6">
        <f>'Tt.3.1'!G231</f>
        <v>0.51319648093841597</v>
      </c>
    </row>
    <row r="232" spans="2:2" x14ac:dyDescent="0.25">
      <c r="B232" s="6">
        <f>'Tt.3.1'!G232</f>
        <v>0.46341463414634099</v>
      </c>
    </row>
    <row r="233" spans="2:2" x14ac:dyDescent="0.25">
      <c r="B233" s="6">
        <f>'Tt.3.1'!G233</f>
        <v>0.30194805194805202</v>
      </c>
    </row>
    <row r="234" spans="2:2" x14ac:dyDescent="0.25">
      <c r="B234" s="6">
        <f>'Tt.3.1'!G234</f>
        <v>0.69190140845070403</v>
      </c>
    </row>
    <row r="235" spans="2:2" x14ac:dyDescent="0.25">
      <c r="B235" s="6">
        <f>'Tt.3.1'!G235</f>
        <v>0.45155038759689903</v>
      </c>
    </row>
    <row r="236" spans="2:2" x14ac:dyDescent="0.25">
      <c r="B236" s="6">
        <f>'Tt.3.1'!G236</f>
        <v>0.49275362318840599</v>
      </c>
    </row>
    <row r="237" spans="2:2" x14ac:dyDescent="0.25">
      <c r="B237" s="6">
        <f>'Tt.3.1'!G237</f>
        <v>0.46273830155979201</v>
      </c>
    </row>
    <row r="238" spans="2:2" x14ac:dyDescent="0.25">
      <c r="B238" s="6">
        <f>'Tt.3.1'!G238</f>
        <v>0.252941176470588</v>
      </c>
    </row>
    <row r="239" spans="2:2" x14ac:dyDescent="0.25">
      <c r="B239" s="6">
        <f>'Tt.3.1'!G239</f>
        <v>0.161904761904762</v>
      </c>
    </row>
    <row r="240" spans="2:2" x14ac:dyDescent="0.25">
      <c r="B240" s="6">
        <f>'Tt.3.1'!G240</f>
        <v>0.587662337662338</v>
      </c>
    </row>
    <row r="241" spans="2:2" x14ac:dyDescent="0.25">
      <c r="B241" s="6">
        <f>'Tt.3.1'!G241</f>
        <v>0.491694352159468</v>
      </c>
    </row>
    <row r="242" spans="2:2" x14ac:dyDescent="0.25">
      <c r="B242" s="6">
        <f>'Tt.3.1'!G242</f>
        <v>0.45736434108527102</v>
      </c>
    </row>
    <row r="243" spans="2:2" x14ac:dyDescent="0.25">
      <c r="B243" s="6">
        <f>'Tt.3.1'!G243</f>
        <v>0.53365384615384603</v>
      </c>
    </row>
    <row r="244" spans="2:2" x14ac:dyDescent="0.25">
      <c r="B244" s="6">
        <f>'Tt.3.1'!G244</f>
        <v>0.52032520325203302</v>
      </c>
    </row>
    <row r="245" spans="2:2" x14ac:dyDescent="0.25">
      <c r="B245" s="6">
        <f>'Tt.3.1'!G245</f>
        <v>0.391566265060241</v>
      </c>
    </row>
    <row r="246" spans="2:2" x14ac:dyDescent="0.25">
      <c r="B246" s="6">
        <f>'Tt.3.1'!G246</f>
        <v>0.32227488151658801</v>
      </c>
    </row>
    <row r="247" spans="2:2" x14ac:dyDescent="0.25">
      <c r="B247" s="6">
        <f>'Tt.3.1'!G247</f>
        <v>0.4</v>
      </c>
    </row>
    <row r="248" spans="2:2" x14ac:dyDescent="0.25">
      <c r="B248" s="6">
        <f>'Tt.3.1'!G248</f>
        <v>0.72413793103448298</v>
      </c>
    </row>
    <row r="249" spans="2:2" x14ac:dyDescent="0.25">
      <c r="B249" s="6">
        <f>'Tt.3.1'!G249</f>
        <v>0.26027397260273999</v>
      </c>
    </row>
    <row r="250" spans="2:2" x14ac:dyDescent="0.25">
      <c r="B250" s="6">
        <f>'Tt.3.1'!G250</f>
        <v>0.55072463768115898</v>
      </c>
    </row>
    <row r="251" spans="2:2" x14ac:dyDescent="0.25">
      <c r="B251" s="6">
        <f>'Tt.3.1'!G251</f>
        <v>0.27472527472527503</v>
      </c>
    </row>
    <row r="252" spans="2:2" x14ac:dyDescent="0.25">
      <c r="B252" s="6">
        <f>'Tt.3.1'!G252</f>
        <v>0.293849658314351</v>
      </c>
    </row>
    <row r="253" spans="2:2" x14ac:dyDescent="0.25">
      <c r="B253" s="6">
        <f>'Tt.3.1'!G253</f>
        <v>0.75490196078431404</v>
      </c>
    </row>
    <row r="254" spans="2:2" x14ac:dyDescent="0.25">
      <c r="B254" s="6">
        <f>'Tt.3.1'!G254</f>
        <v>0.44694533762057898</v>
      </c>
    </row>
    <row r="255" spans="2:2" x14ac:dyDescent="0.25">
      <c r="B255" s="6">
        <f>'Tt.3.1'!G255</f>
        <v>0.48051948051948101</v>
      </c>
    </row>
    <row r="256" spans="2:2" x14ac:dyDescent="0.25">
      <c r="B256" s="6">
        <f>'Tt.3.2'!G2</f>
        <v>0.252941176470588</v>
      </c>
    </row>
    <row r="257" spans="2:2" x14ac:dyDescent="0.25">
      <c r="B257" s="6">
        <f>'Tt.3.2'!G3</f>
        <v>0.50200803212851397</v>
      </c>
    </row>
    <row r="258" spans="2:2" x14ac:dyDescent="0.25">
      <c r="B258" s="6">
        <f>'Tt.3.2'!G4</f>
        <v>0.158730158730159</v>
      </c>
    </row>
    <row r="259" spans="2:2" x14ac:dyDescent="0.25">
      <c r="B259" s="6">
        <f>'Tt.3.2'!G5</f>
        <v>0.46438746438746398</v>
      </c>
    </row>
    <row r="260" spans="2:2" x14ac:dyDescent="0.25">
      <c r="B260" s="6">
        <f>'Tt.3.2'!G6</f>
        <v>0.4425</v>
      </c>
    </row>
    <row r="261" spans="2:2" x14ac:dyDescent="0.25">
      <c r="B261" s="6">
        <f>'Tt.3.2'!G7</f>
        <v>0.51620370370370405</v>
      </c>
    </row>
    <row r="262" spans="2:2" x14ac:dyDescent="0.25">
      <c r="B262" s="6">
        <f>'Tt.3.2'!G8</f>
        <v>0.43884892086330901</v>
      </c>
    </row>
    <row r="263" spans="2:2" x14ac:dyDescent="0.25">
      <c r="B263" s="6">
        <f>'Tt.3.2'!G9</f>
        <v>0.43832020997375298</v>
      </c>
    </row>
    <row r="264" spans="2:2" x14ac:dyDescent="0.25">
      <c r="B264" s="6">
        <f>'Tt.3.2'!G10</f>
        <v>0.55000000000000004</v>
      </c>
    </row>
    <row r="265" spans="2:2" x14ac:dyDescent="0.25">
      <c r="B265" s="6">
        <f>'Tt.3.2'!G11</f>
        <v>0.631268436578171</v>
      </c>
    </row>
    <row r="266" spans="2:2" x14ac:dyDescent="0.25">
      <c r="B266" s="6">
        <f>'Tt.3.2'!G12</f>
        <v>0.54807692307692302</v>
      </c>
    </row>
    <row r="267" spans="2:2" x14ac:dyDescent="0.25">
      <c r="B267" s="6">
        <f>'Tt.3.2'!G13</f>
        <v>0.51884057971014497</v>
      </c>
    </row>
    <row r="268" spans="2:2" x14ac:dyDescent="0.25">
      <c r="B268" s="6">
        <f>'Tt.3.2'!G14</f>
        <v>0.43979057591623</v>
      </c>
    </row>
    <row r="269" spans="2:2" x14ac:dyDescent="0.25">
      <c r="B269" s="6">
        <f>'Tt.3.2'!G15</f>
        <v>0.46753246753246802</v>
      </c>
    </row>
    <row r="270" spans="2:2" x14ac:dyDescent="0.25">
      <c r="B270" s="6">
        <f>'Tt.3.2'!G16</f>
        <v>0.29956584659913199</v>
      </c>
    </row>
    <row r="271" spans="2:2" x14ac:dyDescent="0.25">
      <c r="B271" s="6">
        <f>'Tt.3.2'!G17</f>
        <v>0.53633217993079596</v>
      </c>
    </row>
    <row r="272" spans="2:2" x14ac:dyDescent="0.25">
      <c r="B272" s="6">
        <f>'Tt.3.2'!G18</f>
        <v>0.43521594684385401</v>
      </c>
    </row>
    <row r="273" spans="2:2" x14ac:dyDescent="0.25">
      <c r="B273" s="6">
        <f>'Tt.3.2'!G19</f>
        <v>0.30617283950617302</v>
      </c>
    </row>
    <row r="274" spans="2:2" x14ac:dyDescent="0.25">
      <c r="B274" s="6">
        <f>'Tt.3.2'!G20</f>
        <v>0.698943661971831</v>
      </c>
    </row>
    <row r="275" spans="2:2" x14ac:dyDescent="0.25">
      <c r="B275" s="6">
        <f>'Tt.3.2'!G21</f>
        <v>0.47956403269754799</v>
      </c>
    </row>
    <row r="276" spans="2:2" x14ac:dyDescent="0.25">
      <c r="B276" s="6">
        <f>'Tt.3.2'!G22</f>
        <v>0.59331476323119803</v>
      </c>
    </row>
    <row r="277" spans="2:2" x14ac:dyDescent="0.25">
      <c r="B277" s="6">
        <f>'Tt.3.2'!G23</f>
        <v>0.609467455621302</v>
      </c>
    </row>
    <row r="278" spans="2:2" x14ac:dyDescent="0.25">
      <c r="B278" s="6">
        <f>'Tt.3.2'!G24</f>
        <v>0.28176795580110497</v>
      </c>
    </row>
    <row r="279" spans="2:2" x14ac:dyDescent="0.25">
      <c r="B279" s="6">
        <f>'Tt.3.2'!G25</f>
        <v>0.48986486486486502</v>
      </c>
    </row>
    <row r="280" spans="2:2" x14ac:dyDescent="0.25">
      <c r="B280" s="6">
        <f>'Tt.3.2'!G26</f>
        <v>0.72277227722772297</v>
      </c>
    </row>
    <row r="281" spans="2:2" x14ac:dyDescent="0.25">
      <c r="B281" s="6">
        <f>'Tt.3.2'!G27</f>
        <v>0.39102564102564102</v>
      </c>
    </row>
    <row r="282" spans="2:2" x14ac:dyDescent="0.25">
      <c r="B282" s="6">
        <f>'Tt.3.2'!G28</f>
        <v>0.53505535055350595</v>
      </c>
    </row>
    <row r="283" spans="2:2" x14ac:dyDescent="0.25">
      <c r="B283" s="6">
        <f>'Tt.3.2'!G29</f>
        <v>0.52403846153846201</v>
      </c>
    </row>
    <row r="284" spans="2:2" x14ac:dyDescent="0.25">
      <c r="B284" s="6">
        <f>'Tt.3.2'!G30</f>
        <v>0.39877300613496902</v>
      </c>
    </row>
    <row r="285" spans="2:2" x14ac:dyDescent="0.25">
      <c r="B285" s="6">
        <f>'Tt.3.2'!G31</f>
        <v>0.57370517928286902</v>
      </c>
    </row>
    <row r="286" spans="2:2" x14ac:dyDescent="0.25">
      <c r="B286" s="6">
        <f>'Tt.3.2'!G32</f>
        <v>0.23529411764705899</v>
      </c>
    </row>
    <row r="287" spans="2:2" x14ac:dyDescent="0.25">
      <c r="B287" s="6">
        <f>'Tt.3.2'!G33</f>
        <v>0.66486486486486496</v>
      </c>
    </row>
    <row r="288" spans="2:2" x14ac:dyDescent="0.25">
      <c r="B288" s="6">
        <f>'Tt.3.2'!G34</f>
        <v>0.51923076923076905</v>
      </c>
    </row>
    <row r="289" spans="2:2" x14ac:dyDescent="0.25">
      <c r="B289" s="6">
        <f>'Tt.3.2'!G35</f>
        <v>0.49253731343283602</v>
      </c>
    </row>
    <row r="290" spans="2:2" x14ac:dyDescent="0.25">
      <c r="B290" s="6">
        <f>'Tt.3.2'!G36</f>
        <v>0.45108695652173902</v>
      </c>
    </row>
    <row r="291" spans="2:2" x14ac:dyDescent="0.25">
      <c r="B291" s="6">
        <f>'Tt.3.2'!G37</f>
        <v>0.47499999999999998</v>
      </c>
    </row>
    <row r="292" spans="2:2" x14ac:dyDescent="0.25">
      <c r="B292" s="6">
        <f>'Tt.3.2'!G38</f>
        <v>0.74193548387096797</v>
      </c>
    </row>
    <row r="293" spans="2:2" x14ac:dyDescent="0.25">
      <c r="B293" s="6">
        <f>'Tt.3.2'!G39</f>
        <v>0.381818181818182</v>
      </c>
    </row>
    <row r="294" spans="2:2" x14ac:dyDescent="0.25">
      <c r="B294" s="6">
        <f>'Tt.3.2'!G40</f>
        <v>0.47975077881619899</v>
      </c>
    </row>
    <row r="295" spans="2:2" x14ac:dyDescent="0.25">
      <c r="B295" s="6">
        <f>'Tt.3.2'!G41</f>
        <v>0.48138297872340402</v>
      </c>
    </row>
    <row r="296" spans="2:2" x14ac:dyDescent="0.25">
      <c r="B296" s="6">
        <f>'Tt.3.2'!G42</f>
        <v>0.52173913043478304</v>
      </c>
    </row>
    <row r="297" spans="2:2" x14ac:dyDescent="0.25">
      <c r="B297" s="6">
        <f>'Tt.3.2'!G43</f>
        <v>0.298405466970387</v>
      </c>
    </row>
    <row r="298" spans="2:2" x14ac:dyDescent="0.25">
      <c r="B298" s="6">
        <f>'Tt.3.2'!G44</f>
        <v>0.53043478260869603</v>
      </c>
    </row>
    <row r="299" spans="2:2" x14ac:dyDescent="0.25">
      <c r="B299" s="6">
        <f>'Tt.3.2'!G45</f>
        <v>0.45384615384615401</v>
      </c>
    </row>
    <row r="300" spans="2:2" x14ac:dyDescent="0.25">
      <c r="B300" s="6">
        <f>'Tt.3.2'!G46</f>
        <v>0.566239316239316</v>
      </c>
    </row>
    <row r="301" spans="2:2" x14ac:dyDescent="0.25">
      <c r="B301" s="6">
        <f>'Tt.3.2'!G47</f>
        <v>0.338842975206612</v>
      </c>
    </row>
    <row r="302" spans="2:2" x14ac:dyDescent="0.25">
      <c r="B302" s="6">
        <f>'Tt.3.2'!G48</f>
        <v>0.36885245901639302</v>
      </c>
    </row>
    <row r="303" spans="2:2" x14ac:dyDescent="0.25">
      <c r="B303" s="6">
        <f>'Tt.3.2'!G49</f>
        <v>0.438297872340426</v>
      </c>
    </row>
    <row r="304" spans="2:2" x14ac:dyDescent="0.25">
      <c r="B304" s="6">
        <f>'Tt.3.2'!G50</f>
        <v>0.34782608695652201</v>
      </c>
    </row>
    <row r="305" spans="2:2" x14ac:dyDescent="0.25">
      <c r="B305" s="6">
        <f>'Tt.3.2'!G51</f>
        <v>0.43269230769230799</v>
      </c>
    </row>
    <row r="306" spans="2:2" x14ac:dyDescent="0.25">
      <c r="B306" s="6">
        <f>'Tt.3.2'!G52</f>
        <v>0.579908675799087</v>
      </c>
    </row>
    <row r="307" spans="2:2" x14ac:dyDescent="0.25">
      <c r="B307" s="6">
        <f>'Tt.3.2'!G53</f>
        <v>0.298405466970387</v>
      </c>
    </row>
    <row r="308" spans="2:2" x14ac:dyDescent="0.25">
      <c r="B308" s="6">
        <f>'Tt.3.2'!G54</f>
        <v>0.29891304347826098</v>
      </c>
    </row>
    <row r="309" spans="2:2" x14ac:dyDescent="0.25">
      <c r="B309" s="6">
        <f>'Tt.3.2'!G55</f>
        <v>0.48709677419354802</v>
      </c>
    </row>
    <row r="310" spans="2:2" x14ac:dyDescent="0.25">
      <c r="B310" s="6">
        <f>'Tt.3.2'!G56</f>
        <v>0.45652173913043498</v>
      </c>
    </row>
    <row r="311" spans="2:2" x14ac:dyDescent="0.25">
      <c r="B311" s="6">
        <f>'Tt.3.2'!G57</f>
        <v>0.62582781456953596</v>
      </c>
    </row>
    <row r="312" spans="2:2" x14ac:dyDescent="0.25">
      <c r="B312" s="6">
        <f>'Tt.3.2'!G58</f>
        <v>0.423197492163009</v>
      </c>
    </row>
    <row r="313" spans="2:2" x14ac:dyDescent="0.25">
      <c r="B313" s="6">
        <f>'Tt.3.2'!G59</f>
        <v>0.61904761904761896</v>
      </c>
    </row>
    <row r="314" spans="2:2" x14ac:dyDescent="0.25">
      <c r="B314" s="6">
        <f>'Tt.3.2'!G60</f>
        <v>0.39158576051779898</v>
      </c>
    </row>
    <row r="315" spans="2:2" x14ac:dyDescent="0.25">
      <c r="B315" s="6">
        <f>'Tt.3.2'!G61</f>
        <v>0.50086956521739101</v>
      </c>
    </row>
    <row r="316" spans="2:2" x14ac:dyDescent="0.25">
      <c r="B316" s="6">
        <f>'Tt.3.2'!G62</f>
        <v>0.465397923875433</v>
      </c>
    </row>
    <row r="317" spans="2:2" x14ac:dyDescent="0.25">
      <c r="B317" s="6">
        <f>'Tt.3.2'!G63</f>
        <v>0.48594377510040199</v>
      </c>
    </row>
    <row r="318" spans="2:2" x14ac:dyDescent="0.25">
      <c r="B318" s="6">
        <f>'Tt.3.2'!G64</f>
        <v>0.298405466970387</v>
      </c>
    </row>
    <row r="319" spans="2:2" x14ac:dyDescent="0.25">
      <c r="B319" s="6">
        <f>'Tt.3.2'!G65</f>
        <v>0.76969696969696999</v>
      </c>
    </row>
    <row r="320" spans="2:2" x14ac:dyDescent="0.25">
      <c r="B320" s="6">
        <f>'Tt.3.2'!G66</f>
        <v>0.46981132075471699</v>
      </c>
    </row>
    <row r="321" spans="2:2" x14ac:dyDescent="0.25">
      <c r="B321" s="6">
        <f>'Tt.3.2'!G67</f>
        <v>0.50681198910081704</v>
      </c>
    </row>
    <row r="322" spans="2:2" x14ac:dyDescent="0.25">
      <c r="B322" s="6">
        <f>'Tt.3.2'!G68</f>
        <v>0.8</v>
      </c>
    </row>
    <row r="323" spans="2:2" x14ac:dyDescent="0.25">
      <c r="B323" s="6">
        <f>'Tt.3.2'!G69</f>
        <v>0.40476190476190499</v>
      </c>
    </row>
    <row r="324" spans="2:2" x14ac:dyDescent="0.25">
      <c r="B324" s="6">
        <f>'Tt.3.2'!G70</f>
        <v>0.35357142857142898</v>
      </c>
    </row>
    <row r="325" spans="2:2" x14ac:dyDescent="0.25">
      <c r="B325" s="6">
        <f>'Tt.3.2'!G71</f>
        <v>0.19135802469135799</v>
      </c>
    </row>
    <row r="326" spans="2:2" x14ac:dyDescent="0.25">
      <c r="B326" s="6">
        <f>'Tt.3.2'!G72</f>
        <v>0.47153024911031999</v>
      </c>
    </row>
    <row r="327" spans="2:2" x14ac:dyDescent="0.25">
      <c r="B327" s="6">
        <f>'Tt.3.2'!G73</f>
        <v>0.40769230769230802</v>
      </c>
    </row>
    <row r="328" spans="2:2" x14ac:dyDescent="0.25">
      <c r="B328" s="6">
        <f>'Tt.3.2'!G74</f>
        <v>0.65714285714285703</v>
      </c>
    </row>
    <row r="329" spans="2:2" x14ac:dyDescent="0.25">
      <c r="B329" s="6">
        <f>'Tt.3.2'!G75</f>
        <v>0.55927051671732497</v>
      </c>
    </row>
    <row r="330" spans="2:2" x14ac:dyDescent="0.25">
      <c r="B330" s="6">
        <f>'Tt.3.2'!G76</f>
        <v>0.34905660377358499</v>
      </c>
    </row>
    <row r="331" spans="2:2" x14ac:dyDescent="0.25">
      <c r="B331" s="6">
        <f>'Tt.3.2'!G77</f>
        <v>0.46246246246246198</v>
      </c>
    </row>
    <row r="332" spans="2:2" x14ac:dyDescent="0.25">
      <c r="B332" s="6">
        <f>'Tt.3.2'!G78</f>
        <v>0.45962732919254701</v>
      </c>
    </row>
    <row r="333" spans="2:2" x14ac:dyDescent="0.25">
      <c r="B333" s="6">
        <f>'Tt.3.2'!G79</f>
        <v>0.39857651245551601</v>
      </c>
    </row>
    <row r="334" spans="2:2" x14ac:dyDescent="0.25">
      <c r="B334" s="6">
        <f>'Tt.3.2'!G80</f>
        <v>0.40714285714285697</v>
      </c>
    </row>
    <row r="335" spans="2:2" x14ac:dyDescent="0.25">
      <c r="B335" s="6">
        <f>'Tt.3.2'!G81</f>
        <v>0.24175824175824201</v>
      </c>
    </row>
    <row r="336" spans="2:2" x14ac:dyDescent="0.25">
      <c r="B336" s="6">
        <f>'Tt.3.2'!G82</f>
        <v>0.61061946902654896</v>
      </c>
    </row>
    <row r="337" spans="2:2" x14ac:dyDescent="0.25">
      <c r="B337" s="6">
        <f>'Tt.3.2'!G83</f>
        <v>0.462686567164179</v>
      </c>
    </row>
    <row r="338" spans="2:2" x14ac:dyDescent="0.25">
      <c r="B338" s="6">
        <f>'Tt.3.2'!G84</f>
        <v>0.53636363636363604</v>
      </c>
    </row>
    <row r="339" spans="2:2" x14ac:dyDescent="0.25">
      <c r="B339" s="6">
        <f>'Tt.3.2'!G85</f>
        <v>0.44680851063829802</v>
      </c>
    </row>
    <row r="340" spans="2:2" x14ac:dyDescent="0.25">
      <c r="B340" s="6">
        <f>'Tt.3.2'!G86</f>
        <v>0.36363636363636398</v>
      </c>
    </row>
    <row r="341" spans="2:2" x14ac:dyDescent="0.25">
      <c r="B341" s="6">
        <f>'Tt.3.2'!G87</f>
        <v>0.53030303030303005</v>
      </c>
    </row>
    <row r="342" spans="2:2" x14ac:dyDescent="0.25">
      <c r="B342" s="6">
        <f>'Tt.3.2'!G88</f>
        <v>0.54784688995215303</v>
      </c>
    </row>
    <row r="343" spans="2:2" x14ac:dyDescent="0.25">
      <c r="B343" s="6">
        <f>'Tt.3.2'!G89</f>
        <v>0.496323529411765</v>
      </c>
    </row>
    <row r="344" spans="2:2" x14ac:dyDescent="0.25">
      <c r="B344" s="6">
        <f>'Tt.3.2'!G90</f>
        <v>0.33836206896551702</v>
      </c>
    </row>
    <row r="345" spans="2:2" x14ac:dyDescent="0.25">
      <c r="B345" s="6">
        <f>'Tt.3.2'!G91</f>
        <v>0.50105263157894697</v>
      </c>
    </row>
    <row r="346" spans="2:2" x14ac:dyDescent="0.25">
      <c r="B346" s="6">
        <f>'Tt.3.2'!G92</f>
        <v>0.55370370370370403</v>
      </c>
    </row>
    <row r="347" spans="2:2" x14ac:dyDescent="0.25">
      <c r="B347" s="6">
        <f>'Tt.3.2'!G93</f>
        <v>0.46</v>
      </c>
    </row>
    <row r="348" spans="2:2" x14ac:dyDescent="0.25">
      <c r="B348" s="6">
        <f>'Tt.3.2'!G94</f>
        <v>0.43</v>
      </c>
    </row>
    <row r="349" spans="2:2" x14ac:dyDescent="0.25">
      <c r="B349" s="6">
        <f>'Tt.3.2'!G95</f>
        <v>0.62740899357601698</v>
      </c>
    </row>
    <row r="350" spans="2:2" x14ac:dyDescent="0.25">
      <c r="B350" s="6">
        <f>'Tt.3.2'!G96</f>
        <v>0.49492385786802001</v>
      </c>
    </row>
    <row r="351" spans="2:2" x14ac:dyDescent="0.25">
      <c r="B351" s="6">
        <f>'Tt.3.2'!G97</f>
        <v>0.42763157894736797</v>
      </c>
    </row>
    <row r="352" spans="2:2" x14ac:dyDescent="0.25">
      <c r="B352" s="6">
        <f>'Tt.3.2'!G98</f>
        <v>0.44444444444444398</v>
      </c>
    </row>
    <row r="353" spans="2:2" x14ac:dyDescent="0.25">
      <c r="B353" s="6">
        <f>'Tt.3.2'!G99</f>
        <v>0.293193717277487</v>
      </c>
    </row>
    <row r="354" spans="2:2" x14ac:dyDescent="0.25">
      <c r="B354" s="6">
        <f>'Tt.3.2'!G100</f>
        <v>0.50408719346049002</v>
      </c>
    </row>
    <row r="355" spans="2:2" x14ac:dyDescent="0.25">
      <c r="B355" s="6">
        <f>'Tt.3.2'!G101</f>
        <v>0.367088607594937</v>
      </c>
    </row>
    <row r="356" spans="2:2" x14ac:dyDescent="0.25">
      <c r="B356" s="6">
        <f>'Tt.3.2'!G102</f>
        <v>0.24637681159420299</v>
      </c>
    </row>
    <row r="357" spans="2:2" x14ac:dyDescent="0.25">
      <c r="B357" s="6">
        <f>'Tt.3.2'!G103</f>
        <v>0.300683371298405</v>
      </c>
    </row>
    <row r="358" spans="2:2" x14ac:dyDescent="0.25">
      <c r="B358" s="6">
        <f>'Tt.3.2'!G104</f>
        <v>0.29667149059334302</v>
      </c>
    </row>
    <row r="359" spans="2:2" x14ac:dyDescent="0.25">
      <c r="B359" s="6">
        <f>'Tt.3.2'!G105</f>
        <v>0.60766961651917395</v>
      </c>
    </row>
    <row r="360" spans="2:2" x14ac:dyDescent="0.25">
      <c r="B360" s="6">
        <f>'Tt.3.2'!G106</f>
        <v>0.39171974522293002</v>
      </c>
    </row>
    <row r="361" spans="2:2" x14ac:dyDescent="0.25">
      <c r="B361" s="6">
        <f>'Tt.3.2'!G107</f>
        <v>0.58495821727019504</v>
      </c>
    </row>
    <row r="362" spans="2:2" x14ac:dyDescent="0.25">
      <c r="B362" s="6">
        <f>'Tt.3.2'!G108</f>
        <v>0.45348837209302301</v>
      </c>
    </row>
    <row r="363" spans="2:2" x14ac:dyDescent="0.25">
      <c r="B363" s="6">
        <f>'Tt.3.2'!G109</f>
        <v>0.51680672268907601</v>
      </c>
    </row>
    <row r="364" spans="2:2" x14ac:dyDescent="0.25">
      <c r="B364" s="6">
        <f>'Tt.3.2'!G110</f>
        <v>0.47577092511013203</v>
      </c>
    </row>
    <row r="365" spans="2:2" x14ac:dyDescent="0.25">
      <c r="B365" s="6">
        <f>'Tt.3.2'!G111</f>
        <v>0.68365553602811902</v>
      </c>
    </row>
    <row r="366" spans="2:2" x14ac:dyDescent="0.25">
      <c r="B366" s="6">
        <f>'Tt.3.2'!G112</f>
        <v>0.24285714285714299</v>
      </c>
    </row>
    <row r="367" spans="2:2" x14ac:dyDescent="0.25">
      <c r="B367" s="6">
        <f>'Tt.3.2'!G113</f>
        <v>0.44444444444444398</v>
      </c>
    </row>
    <row r="368" spans="2:2" x14ac:dyDescent="0.25">
      <c r="B368" s="6">
        <f>'Tt.3.2'!G114</f>
        <v>0.52029520295202902</v>
      </c>
    </row>
    <row r="369" spans="2:2" x14ac:dyDescent="0.25">
      <c r="B369" s="6">
        <f>'Tt.3.2'!G115</f>
        <v>0.419191919191919</v>
      </c>
    </row>
    <row r="370" spans="2:2" x14ac:dyDescent="0.25">
      <c r="B370" s="6">
        <f>'Tt.3.2'!G116</f>
        <v>0.81751824817518204</v>
      </c>
    </row>
    <row r="371" spans="2:2" x14ac:dyDescent="0.25">
      <c r="B371" s="6">
        <f>'Tt.3.2'!G117</f>
        <v>0.340659340659341</v>
      </c>
    </row>
    <row r="372" spans="2:2" x14ac:dyDescent="0.25">
      <c r="B372" s="6">
        <f>'Tt.3.2'!G118</f>
        <v>0.293849658314351</v>
      </c>
    </row>
    <row r="373" spans="2:2" x14ac:dyDescent="0.25">
      <c r="B373" s="6">
        <f>'Tt.3.2'!G119</f>
        <v>0.319148936170213</v>
      </c>
    </row>
    <row r="374" spans="2:2" x14ac:dyDescent="0.25">
      <c r="B374" s="6">
        <f>'Tt.3.2'!G120</f>
        <v>0.49425287356321801</v>
      </c>
    </row>
    <row r="375" spans="2:2" x14ac:dyDescent="0.25">
      <c r="B375" s="6">
        <f>'Tt.3.2'!G121</f>
        <v>0.68661971830985902</v>
      </c>
    </row>
    <row r="376" spans="2:2" x14ac:dyDescent="0.25">
      <c r="B376" s="6">
        <f>'Tt.3.2'!G122</f>
        <v>0.44545454545454499</v>
      </c>
    </row>
    <row r="377" spans="2:2" x14ac:dyDescent="0.25">
      <c r="B377" s="6">
        <f>'Tt.3.2'!G123</f>
        <v>0.33836206896551702</v>
      </c>
    </row>
    <row r="378" spans="2:2" x14ac:dyDescent="0.25">
      <c r="B378" s="6">
        <f>'Tt.3.2'!G124</f>
        <v>0.387596899224806</v>
      </c>
    </row>
    <row r="379" spans="2:2" x14ac:dyDescent="0.25">
      <c r="B379" s="6">
        <f>'Tt.3.2'!G125</f>
        <v>0.68892794376098399</v>
      </c>
    </row>
    <row r="380" spans="2:2" x14ac:dyDescent="0.25">
      <c r="B380" s="6">
        <f>'Tt.3.2'!G126</f>
        <v>0.50384615384615405</v>
      </c>
    </row>
    <row r="381" spans="2:2" x14ac:dyDescent="0.25">
      <c r="B381" s="6">
        <f>'Tt.3.2'!G127</f>
        <v>0.29545454545454503</v>
      </c>
    </row>
    <row r="382" spans="2:2" x14ac:dyDescent="0.25">
      <c r="B382" s="6">
        <f>'Tt.3.2'!G128</f>
        <v>0.24637681159420299</v>
      </c>
    </row>
    <row r="383" spans="2:2" x14ac:dyDescent="0.25">
      <c r="B383" s="6">
        <f>'Tt.3.2'!G129</f>
        <v>0.423197492163009</v>
      </c>
    </row>
    <row r="384" spans="2:2" x14ac:dyDescent="0.25">
      <c r="B384" s="6">
        <f>'Tt.3.2'!G130</f>
        <v>0.46153846153846201</v>
      </c>
    </row>
    <row r="385" spans="2:2" x14ac:dyDescent="0.25">
      <c r="B385" s="6">
        <f>'Tt.3.2'!G131</f>
        <v>0.5</v>
      </c>
    </row>
    <row r="386" spans="2:2" x14ac:dyDescent="0.25">
      <c r="B386" s="6">
        <f>'Tt.3.2'!G132</f>
        <v>0.34567901234567899</v>
      </c>
    </row>
    <row r="387" spans="2:2" x14ac:dyDescent="0.25">
      <c r="B387" s="6">
        <f>'Tt.3.2'!G133</f>
        <v>0.72136222910216696</v>
      </c>
    </row>
    <row r="388" spans="2:2" x14ac:dyDescent="0.25">
      <c r="B388" s="6">
        <f>'Tt.3.2'!G134</f>
        <v>0.685413005272408</v>
      </c>
    </row>
    <row r="389" spans="2:2" x14ac:dyDescent="0.25">
      <c r="B389" s="6">
        <f>'Tt.3.2'!G135</f>
        <v>0.55984555984555995</v>
      </c>
    </row>
    <row r="390" spans="2:2" x14ac:dyDescent="0.25">
      <c r="B390" s="6">
        <f>'Tt.3.2'!G136</f>
        <v>0.42763157894736797</v>
      </c>
    </row>
    <row r="391" spans="2:2" x14ac:dyDescent="0.25">
      <c r="B391" s="6">
        <f>'Tt.3.2'!G137</f>
        <v>0.38582677165354301</v>
      </c>
    </row>
    <row r="392" spans="2:2" x14ac:dyDescent="0.25">
      <c r="B392" s="6">
        <f>'Tt.3.2'!G138</f>
        <v>0.35087719298245601</v>
      </c>
    </row>
    <row r="393" spans="2:2" x14ac:dyDescent="0.25">
      <c r="B393" s="6">
        <f>'Tt.3.2'!G139</f>
        <v>0.68888888888888899</v>
      </c>
    </row>
    <row r="394" spans="2:2" x14ac:dyDescent="0.25">
      <c r="B394" s="6">
        <f>'Tt.3.2'!G140</f>
        <v>0.44180522565320701</v>
      </c>
    </row>
    <row r="395" spans="2:2" x14ac:dyDescent="0.25">
      <c r="B395" s="6">
        <f>'Tt.3.2'!G141</f>
        <v>0.47864768683274</v>
      </c>
    </row>
    <row r="396" spans="2:2" x14ac:dyDescent="0.25">
      <c r="B396" s="6">
        <f>'Tt.3.2'!G142</f>
        <v>0.46022727272727298</v>
      </c>
    </row>
    <row r="397" spans="2:2" x14ac:dyDescent="0.25">
      <c r="B397" s="6">
        <f>'Tt.3.2'!G143</f>
        <v>0.439393939393939</v>
      </c>
    </row>
    <row r="398" spans="2:2" x14ac:dyDescent="0.25">
      <c r="B398" s="6">
        <f>'Tt.3.2'!G144</f>
        <v>0.69436201780415396</v>
      </c>
    </row>
    <row r="399" spans="2:2" x14ac:dyDescent="0.25">
      <c r="B399" s="6">
        <f>'Tt.3.2'!G145</f>
        <v>0.43832020997375298</v>
      </c>
    </row>
    <row r="400" spans="2:2" x14ac:dyDescent="0.25">
      <c r="B400" s="6">
        <f>'Tt.3.2'!G146</f>
        <v>0.254285714285714</v>
      </c>
    </row>
    <row r="401" spans="2:2" x14ac:dyDescent="0.25">
      <c r="B401" s="6">
        <f>'Tt.3.2'!G147</f>
        <v>0.46568627450980399</v>
      </c>
    </row>
    <row r="402" spans="2:2" x14ac:dyDescent="0.25">
      <c r="B402" s="6">
        <f>'Tt.3.2'!G148</f>
        <v>0.75401069518716601</v>
      </c>
    </row>
    <row r="403" spans="2:2" x14ac:dyDescent="0.25">
      <c r="B403" s="6">
        <f>'Tt.3.2'!G149</f>
        <v>0.40714285714285697</v>
      </c>
    </row>
    <row r="404" spans="2:2" x14ac:dyDescent="0.25">
      <c r="B404" s="6">
        <f>'Tt.3.2'!G150</f>
        <v>0.48265895953757199</v>
      </c>
    </row>
    <row r="405" spans="2:2" x14ac:dyDescent="0.25">
      <c r="B405" s="6">
        <f>'Tt.3.2'!G151</f>
        <v>0.23529411764705899</v>
      </c>
    </row>
    <row r="406" spans="2:2" x14ac:dyDescent="0.25">
      <c r="B406" s="6">
        <f>'Tt.3.2'!G152</f>
        <v>0.23529411764705899</v>
      </c>
    </row>
    <row r="407" spans="2:2" x14ac:dyDescent="0.25">
      <c r="B407" s="6">
        <f>'Tt.3.2'!G153</f>
        <v>0.42767295597484301</v>
      </c>
    </row>
    <row r="408" spans="2:2" x14ac:dyDescent="0.25">
      <c r="B408" s="6">
        <f>'Tt.3.2'!G154</f>
        <v>0.55511811023622004</v>
      </c>
    </row>
    <row r="409" spans="2:2" x14ac:dyDescent="0.25">
      <c r="B409" s="6">
        <f>'Tt.3.2'!G155</f>
        <v>0.439285714285714</v>
      </c>
    </row>
    <row r="410" spans="2:2" x14ac:dyDescent="0.25">
      <c r="B410" s="6">
        <f>'Tt.3.2'!G156</f>
        <v>0.32624113475177302</v>
      </c>
    </row>
    <row r="411" spans="2:2" x14ac:dyDescent="0.25">
      <c r="B411" s="6">
        <f>'Tt.3.2'!G157</f>
        <v>0.41666666666666702</v>
      </c>
    </row>
    <row r="412" spans="2:2" x14ac:dyDescent="0.25">
      <c r="B412" s="6">
        <f>'Tt.3.2'!G158</f>
        <v>0.44067796610169502</v>
      </c>
    </row>
    <row r="413" spans="2:2" x14ac:dyDescent="0.25">
      <c r="B413" s="6">
        <f>'Tt.3.2'!G159</f>
        <v>0.44802867383512501</v>
      </c>
    </row>
    <row r="414" spans="2:2" x14ac:dyDescent="0.25">
      <c r="B414" s="6">
        <f>'Tt.3.2'!G160</f>
        <v>0.36614173228346503</v>
      </c>
    </row>
    <row r="415" spans="2:2" x14ac:dyDescent="0.25">
      <c r="B415" s="6">
        <f>'Tt.3.2'!G161</f>
        <v>0.31982633863965299</v>
      </c>
    </row>
    <row r="416" spans="2:2" x14ac:dyDescent="0.25">
      <c r="B416" s="6">
        <f>'Tt.3.2'!G162</f>
        <v>0.50764525993883802</v>
      </c>
    </row>
    <row r="417" spans="2:2" x14ac:dyDescent="0.25">
      <c r="B417" s="6">
        <f>'Tt.3.2'!G163</f>
        <v>0.62660944206008595</v>
      </c>
    </row>
    <row r="418" spans="2:2" x14ac:dyDescent="0.25">
      <c r="B418" s="6">
        <f>'Tt.3.2'!G164</f>
        <v>0.68838028169014098</v>
      </c>
    </row>
    <row r="419" spans="2:2" x14ac:dyDescent="0.25">
      <c r="B419" s="6">
        <f>'Tt.3.2'!G165</f>
        <v>0.40217391304347799</v>
      </c>
    </row>
    <row r="420" spans="2:2" x14ac:dyDescent="0.25">
      <c r="B420" s="6">
        <f>'Tt.3.2'!G166</f>
        <v>0.44672131147541</v>
      </c>
    </row>
    <row r="421" spans="2:2" x14ac:dyDescent="0.25">
      <c r="B421" s="6">
        <f>'Tt.3.2'!G167</f>
        <v>0.54662379421221896</v>
      </c>
    </row>
    <row r="422" spans="2:2" x14ac:dyDescent="0.25">
      <c r="B422" s="6">
        <f>'Tt.3.2'!G168</f>
        <v>0.488549618320611</v>
      </c>
    </row>
    <row r="423" spans="2:2" x14ac:dyDescent="0.25">
      <c r="B423" s="6">
        <f>'Tt.3.2'!G169</f>
        <v>0.51886792452830199</v>
      </c>
    </row>
    <row r="424" spans="2:2" x14ac:dyDescent="0.25">
      <c r="B424" s="6">
        <f>'Tt.3.2'!G170</f>
        <v>0.54276315789473695</v>
      </c>
    </row>
    <row r="425" spans="2:2" x14ac:dyDescent="0.25">
      <c r="B425" s="6">
        <f>'Tt.3.2'!G171</f>
        <v>0.44961240310077499</v>
      </c>
    </row>
    <row r="426" spans="2:2" x14ac:dyDescent="0.25">
      <c r="B426" s="6">
        <f>'Tt.3.2'!G172</f>
        <v>0.57034220532319402</v>
      </c>
    </row>
    <row r="427" spans="2:2" x14ac:dyDescent="0.25">
      <c r="B427" s="6">
        <f>'Tt.3.2'!G173</f>
        <v>0.34900990099009899</v>
      </c>
    </row>
    <row r="428" spans="2:2" x14ac:dyDescent="0.25">
      <c r="B428" s="6">
        <f>'Tt.3.2'!G174</f>
        <v>0.56474820143884896</v>
      </c>
    </row>
    <row r="429" spans="2:2" x14ac:dyDescent="0.25">
      <c r="B429" s="6">
        <f>'Tt.3.2'!G175</f>
        <v>0.29411764705882398</v>
      </c>
    </row>
    <row r="430" spans="2:2" x14ac:dyDescent="0.25">
      <c r="B430" s="6">
        <f>'Tt.3.2'!G176</f>
        <v>7.4999999999999997E-2</v>
      </c>
    </row>
    <row r="431" spans="2:2" x14ac:dyDescent="0.25">
      <c r="B431" s="6">
        <f>'Tt.3.2'!G177</f>
        <v>0.39586206896551701</v>
      </c>
    </row>
    <row r="432" spans="2:2" x14ac:dyDescent="0.25">
      <c r="B432" s="6">
        <f>'Tt.3.2'!G178</f>
        <v>0.53760445682451297</v>
      </c>
    </row>
    <row r="433" spans="2:2" x14ac:dyDescent="0.25">
      <c r="B433" s="6">
        <f>'Tt.3.2'!G179</f>
        <v>0.35714285714285698</v>
      </c>
    </row>
    <row r="434" spans="2:2" x14ac:dyDescent="0.25">
      <c r="B434" s="6">
        <f>'Tt.3.2'!G180</f>
        <v>0.31677018633540399</v>
      </c>
    </row>
    <row r="435" spans="2:2" x14ac:dyDescent="0.25">
      <c r="B435" s="6">
        <f>'Tt.3.2'!G181</f>
        <v>0.65625</v>
      </c>
    </row>
    <row r="436" spans="2:2" x14ac:dyDescent="0.25">
      <c r="B436" s="6">
        <f>'Tt.3.2'!G182</f>
        <v>0.44632768361581898</v>
      </c>
    </row>
    <row r="437" spans="2:2" x14ac:dyDescent="0.25">
      <c r="B437" s="6">
        <f>'Tt.3.2'!G183</f>
        <v>0.698943661971831</v>
      </c>
    </row>
    <row r="438" spans="2:2" x14ac:dyDescent="0.25">
      <c r="B438" s="6">
        <f>'Tt.3.2'!G184</f>
        <v>0.36206896551724099</v>
      </c>
    </row>
    <row r="439" spans="2:2" x14ac:dyDescent="0.25">
      <c r="B439" s="6">
        <f>'Tt.3.2'!G185</f>
        <v>0.230769230769231</v>
      </c>
    </row>
    <row r="440" spans="2:2" x14ac:dyDescent="0.25">
      <c r="B440" s="6">
        <f>'Tt.3.2'!G186</f>
        <v>0.43373493975903599</v>
      </c>
    </row>
    <row r="441" spans="2:2" x14ac:dyDescent="0.25">
      <c r="B441" s="6">
        <f>'Tt.3.2'!G187</f>
        <v>0.58374384236453203</v>
      </c>
    </row>
    <row r="442" spans="2:2" x14ac:dyDescent="0.25">
      <c r="B442" s="6">
        <f>'Tt.3.2'!G188</f>
        <v>0.469387755102041</v>
      </c>
    </row>
    <row r="443" spans="2:2" x14ac:dyDescent="0.25">
      <c r="B443" s="6">
        <f>'Tt.3.2'!G189</f>
        <v>0.45563549160671502</v>
      </c>
    </row>
    <row r="444" spans="2:2" x14ac:dyDescent="0.25">
      <c r="B444" s="6">
        <f>'Tt.3.2'!G190</f>
        <v>0.68485915492957705</v>
      </c>
    </row>
    <row r="445" spans="2:2" x14ac:dyDescent="0.25">
      <c r="B445" s="6">
        <f>'Tt.3.2'!G191</f>
        <v>0.43961352657004799</v>
      </c>
    </row>
    <row r="446" spans="2:2" x14ac:dyDescent="0.25">
      <c r="B446" s="6">
        <f>'Tt.3.2'!G192</f>
        <v>0.43979057591623</v>
      </c>
    </row>
    <row r="447" spans="2:2" x14ac:dyDescent="0.25">
      <c r="B447" s="6">
        <f>'Tt.3.2'!G193</f>
        <v>0.39855072463768099</v>
      </c>
    </row>
    <row r="448" spans="2:2" x14ac:dyDescent="0.25">
      <c r="B448" s="6">
        <f>'Tt.3.2'!G194</f>
        <v>0.46233766233766199</v>
      </c>
    </row>
    <row r="449" spans="2:2" x14ac:dyDescent="0.25">
      <c r="B449" s="6">
        <f>'Tt.3.2'!G195</f>
        <v>0.48051948051948101</v>
      </c>
    </row>
    <row r="450" spans="2:2" x14ac:dyDescent="0.25">
      <c r="B450" s="6">
        <f>'Tt.3.2'!G196</f>
        <v>0.59640102827763497</v>
      </c>
    </row>
    <row r="451" spans="2:2" x14ac:dyDescent="0.25">
      <c r="B451" s="6">
        <f>'Tt.3.2'!G197</f>
        <v>0.48723897911832897</v>
      </c>
    </row>
    <row r="452" spans="2:2" x14ac:dyDescent="0.25">
      <c r="B452" s="6">
        <f>'Tt.3.2'!G198</f>
        <v>0.48192771084337299</v>
      </c>
    </row>
    <row r="453" spans="2:2" x14ac:dyDescent="0.25">
      <c r="B453" s="6">
        <f>'Tt.3.2'!G199</f>
        <v>0.49275362318840599</v>
      </c>
    </row>
    <row r="454" spans="2:2" x14ac:dyDescent="0.25">
      <c r="B454" s="6">
        <f>'Tt.3.2'!G200</f>
        <v>0.438735177865613</v>
      </c>
    </row>
    <row r="455" spans="2:2" x14ac:dyDescent="0.25">
      <c r="B455" s="6">
        <f>'Tt.3.2'!G201</f>
        <v>0.335745296671491</v>
      </c>
    </row>
    <row r="456" spans="2:2" x14ac:dyDescent="0.25">
      <c r="B456" s="6">
        <f>'Tt.3.2'!G202</f>
        <v>0.51575931232091698</v>
      </c>
    </row>
    <row r="457" spans="2:2" x14ac:dyDescent="0.25">
      <c r="B457" s="6">
        <f>'Tt.3.2'!G203</f>
        <v>0.51360544217687099</v>
      </c>
    </row>
    <row r="458" spans="2:2" x14ac:dyDescent="0.25">
      <c r="B458" s="6">
        <f>'Tt.3.2'!G204</f>
        <v>0.24637681159420299</v>
      </c>
    </row>
    <row r="459" spans="2:2" x14ac:dyDescent="0.25">
      <c r="B459" s="6">
        <f>'Tt.3.2'!G205</f>
        <v>0.33719247467438501</v>
      </c>
    </row>
    <row r="460" spans="2:2" x14ac:dyDescent="0.25">
      <c r="B460" s="6">
        <f>'Tt.3.2'!G206</f>
        <v>0.493534482758621</v>
      </c>
    </row>
    <row r="461" spans="2:2" x14ac:dyDescent="0.25">
      <c r="B461" s="6">
        <f>'Tt.3.2'!G207</f>
        <v>0.353403141361257</v>
      </c>
    </row>
    <row r="462" spans="2:2" x14ac:dyDescent="0.25">
      <c r="B462" s="6">
        <f>'Tt.3.2'!G208</f>
        <v>0.44794188861985501</v>
      </c>
    </row>
    <row r="463" spans="2:2" x14ac:dyDescent="0.25">
      <c r="B463" s="6">
        <f>'Tt.3.2'!G209</f>
        <v>0.66021126760563398</v>
      </c>
    </row>
    <row r="464" spans="2:2" x14ac:dyDescent="0.25">
      <c r="B464" s="6">
        <f>'Tt.3.2'!G210</f>
        <v>0.63095238095238104</v>
      </c>
    </row>
    <row r="465" spans="2:2" x14ac:dyDescent="0.25">
      <c r="B465" s="6">
        <f>'Tt.3.2'!G211</f>
        <v>0.68309859154929597</v>
      </c>
    </row>
    <row r="466" spans="2:2" x14ac:dyDescent="0.25">
      <c r="B466" s="6">
        <f>'Tt.3.2'!G212</f>
        <v>0.69947275922671304</v>
      </c>
    </row>
    <row r="467" spans="2:2" x14ac:dyDescent="0.25">
      <c r="B467" s="6">
        <f>'Tt.3.2'!G213</f>
        <v>0.287292817679558</v>
      </c>
    </row>
    <row r="468" spans="2:2" x14ac:dyDescent="0.25">
      <c r="B468" s="6">
        <f>'Tt.3.2'!G214</f>
        <v>0.53913043478260902</v>
      </c>
    </row>
    <row r="469" spans="2:2" x14ac:dyDescent="0.25">
      <c r="B469" s="6">
        <f>'Tt.3.2'!G215</f>
        <v>0.32272069464544101</v>
      </c>
    </row>
    <row r="470" spans="2:2" x14ac:dyDescent="0.25">
      <c r="B470" s="6">
        <f>'Tt.3.2'!G216</f>
        <v>0.60212201591511905</v>
      </c>
    </row>
    <row r="471" spans="2:2" x14ac:dyDescent="0.25">
      <c r="B471" s="6">
        <f>'Tt.3.2'!G217</f>
        <v>9.1666666666666702E-2</v>
      </c>
    </row>
    <row r="472" spans="2:2" x14ac:dyDescent="0.25">
      <c r="B472" s="6">
        <f>'Tt.3.2'!G218</f>
        <v>0.473282442748092</v>
      </c>
    </row>
    <row r="473" spans="2:2" x14ac:dyDescent="0.25">
      <c r="B473" s="6">
        <f>'Tt.3.2'!G219</f>
        <v>0.669047619047619</v>
      </c>
    </row>
    <row r="474" spans="2:2" x14ac:dyDescent="0.25">
      <c r="B474" s="6">
        <f>'Tt.3.2'!G220</f>
        <v>0.59459459459459496</v>
      </c>
    </row>
    <row r="475" spans="2:2" x14ac:dyDescent="0.25">
      <c r="B475" s="6">
        <f>'Tt.3.2'!G221</f>
        <v>0.35</v>
      </c>
    </row>
    <row r="476" spans="2:2" x14ac:dyDescent="0.25">
      <c r="B476" s="6">
        <f>'Tt.3.2'!G222</f>
        <v>0.43442622950819698</v>
      </c>
    </row>
    <row r="477" spans="2:2" x14ac:dyDescent="0.25">
      <c r="B477" s="6">
        <f>'Tt.3.2'!G223</f>
        <v>0.53030303030303005</v>
      </c>
    </row>
    <row r="478" spans="2:2" x14ac:dyDescent="0.25">
      <c r="B478" s="6">
        <f>'Tt.3.2'!G224</f>
        <v>0.38545454545454499</v>
      </c>
    </row>
    <row r="479" spans="2:2" x14ac:dyDescent="0.25">
      <c r="B479" s="6">
        <f>'Tt.3.2'!G225</f>
        <v>0.60591133004926101</v>
      </c>
    </row>
    <row r="480" spans="2:2" x14ac:dyDescent="0.25">
      <c r="B480" s="6">
        <f>'Tt.3.2'!G226</f>
        <v>0.51014492753623197</v>
      </c>
    </row>
    <row r="481" spans="2:2" x14ac:dyDescent="0.25">
      <c r="B481" s="6">
        <f>'Tt.3.2'!G227</f>
        <v>0.47741935483871001</v>
      </c>
    </row>
    <row r="482" spans="2:2" x14ac:dyDescent="0.25">
      <c r="B482" s="6">
        <f>'Tt.3.2'!G228</f>
        <v>0.30327868852459</v>
      </c>
    </row>
    <row r="483" spans="2:2" x14ac:dyDescent="0.25">
      <c r="B483" s="6">
        <f>'Tt.3.2'!G229</f>
        <v>0.298405466970387</v>
      </c>
    </row>
    <row r="484" spans="2:2" x14ac:dyDescent="0.25">
      <c r="B484" s="6">
        <f>'Tt.3.2'!G230</f>
        <v>0.51681957186544303</v>
      </c>
    </row>
    <row r="485" spans="2:2" x14ac:dyDescent="0.25">
      <c r="B485" s="6">
        <f>'Tt.3.2'!G231</f>
        <v>0.53892215568862301</v>
      </c>
    </row>
    <row r="486" spans="2:2" x14ac:dyDescent="0.25">
      <c r="B486" s="6">
        <f>'Tt.3.2'!G232</f>
        <v>0.39647577092510999</v>
      </c>
    </row>
    <row r="487" spans="2:2" x14ac:dyDescent="0.25">
      <c r="B487" s="6">
        <f>'Tt.3.2'!G233</f>
        <v>0.287128712871287</v>
      </c>
    </row>
    <row r="488" spans="2:2" x14ac:dyDescent="0.25">
      <c r="B488" s="6">
        <f>'Tt.3.2'!G234</f>
        <v>0.4</v>
      </c>
    </row>
    <row r="489" spans="2:2" x14ac:dyDescent="0.25">
      <c r="B489" s="6">
        <f>'Tt.3.2'!G235</f>
        <v>0.495652173913044</v>
      </c>
    </row>
    <row r="490" spans="2:2" x14ac:dyDescent="0.25">
      <c r="B490" s="6">
        <f>'Tt.3.2'!G236</f>
        <v>0.41304347826087001</v>
      </c>
    </row>
    <row r="491" spans="2:2" x14ac:dyDescent="0.25">
      <c r="B491" s="6">
        <f>'Tt.3.2'!G237</f>
        <v>0.37956204379561997</v>
      </c>
    </row>
    <row r="492" spans="2:2" x14ac:dyDescent="0.25">
      <c r="B492" s="6">
        <f>'Tt.3.2'!G238</f>
        <v>0.68133802816901401</v>
      </c>
    </row>
    <row r="493" spans="2:2" x14ac:dyDescent="0.25">
      <c r="B493" s="6">
        <f>'Tt.3.2'!G239</f>
        <v>0.60728744939271295</v>
      </c>
    </row>
    <row r="494" spans="2:2" x14ac:dyDescent="0.25">
      <c r="B494" s="6">
        <f>'Tt.3.2'!G240</f>
        <v>0.60674157303370801</v>
      </c>
    </row>
    <row r="495" spans="2:2" x14ac:dyDescent="0.25">
      <c r="B495" s="6">
        <f>'Tt.3.2'!G241</f>
        <v>0.35304990757855798</v>
      </c>
    </row>
    <row r="496" spans="2:2" x14ac:dyDescent="0.25">
      <c r="B496" s="6">
        <f>'Tt.3.2'!G242</f>
        <v>0.57881773399014802</v>
      </c>
    </row>
    <row r="497" spans="2:2" x14ac:dyDescent="0.25">
      <c r="B497" s="6">
        <f>'Tt.3.2'!G243</f>
        <v>0.23529411764705899</v>
      </c>
    </row>
    <row r="498" spans="2:2" x14ac:dyDescent="0.25">
      <c r="B498" s="6">
        <f>'Tt.3.2'!G244</f>
        <v>0.367088607594937</v>
      </c>
    </row>
    <row r="499" spans="2:2" x14ac:dyDescent="0.25">
      <c r="B499" s="6">
        <f>'Tt.3.2'!G245</f>
        <v>0.51515151515151503</v>
      </c>
    </row>
    <row r="500" spans="2:2" x14ac:dyDescent="0.25">
      <c r="B500" s="6">
        <f>'Tt.3.2'!G246</f>
        <v>0.547244094488189</v>
      </c>
    </row>
    <row r="501" spans="2:2" x14ac:dyDescent="0.25">
      <c r="B501" s="6">
        <f>'Tt.3.2'!G247</f>
        <v>0.46327683615819198</v>
      </c>
    </row>
    <row r="502" spans="2:2" x14ac:dyDescent="0.25">
      <c r="B502" s="6">
        <f>'Tt.3.2'!G248</f>
        <v>0.37614678899082599</v>
      </c>
    </row>
    <row r="503" spans="2:2" x14ac:dyDescent="0.25">
      <c r="B503" s="6">
        <f>'Tt.3.2'!G249</f>
        <v>0.47857142857142898</v>
      </c>
    </row>
    <row r="504" spans="2:2" x14ac:dyDescent="0.25">
      <c r="B504" s="6">
        <f>'Tt.3.2'!G250</f>
        <v>0.44680851063829802</v>
      </c>
    </row>
    <row r="505" spans="2:2" x14ac:dyDescent="0.25">
      <c r="B505" s="6">
        <f>'Tt.3.2'!G251</f>
        <v>0.44927536231884102</v>
      </c>
    </row>
    <row r="506" spans="2:2" x14ac:dyDescent="0.25">
      <c r="B506" s="6">
        <f>'Tt.3.2'!G252</f>
        <v>0.16507936507936499</v>
      </c>
    </row>
    <row r="507" spans="2:2" x14ac:dyDescent="0.25">
      <c r="B507" s="6">
        <f>'Tt.3.2'!G253</f>
        <v>0.33823529411764702</v>
      </c>
    </row>
    <row r="508" spans="2:2" x14ac:dyDescent="0.25">
      <c r="B508" s="6">
        <f>'Tt.3.2'!G254</f>
        <v>0.48723897911832897</v>
      </c>
    </row>
    <row r="509" spans="2:2" x14ac:dyDescent="0.25">
      <c r="B509" s="6">
        <f>'Tt.3.3'!G2</f>
        <v>0.50593824228028506</v>
      </c>
    </row>
    <row r="510" spans="2:2" x14ac:dyDescent="0.25">
      <c r="B510" s="6">
        <f>'Tt.3.3'!G3</f>
        <v>0.439393939393939</v>
      </c>
    </row>
    <row r="511" spans="2:2" x14ac:dyDescent="0.25">
      <c r="B511" s="6">
        <f>'Tt.3.3'!G4</f>
        <v>0.40764331210191102</v>
      </c>
    </row>
    <row r="512" spans="2:2" x14ac:dyDescent="0.25">
      <c r="B512" s="6">
        <f>'Tt.3.3'!G5</f>
        <v>0.48932384341636997</v>
      </c>
    </row>
    <row r="513" spans="2:2" x14ac:dyDescent="0.25">
      <c r="B513" s="6">
        <f>'Tt.3.3'!G6</f>
        <v>0.52132701421800998</v>
      </c>
    </row>
    <row r="514" spans="2:2" x14ac:dyDescent="0.25">
      <c r="B514" s="6">
        <f>'Tt.3.3'!G7</f>
        <v>0.59870550161812297</v>
      </c>
    </row>
    <row r="515" spans="2:2" x14ac:dyDescent="0.25">
      <c r="B515" s="6">
        <f>'Tt.3.3'!G8</f>
        <v>0.33846153846153798</v>
      </c>
    </row>
    <row r="516" spans="2:2" x14ac:dyDescent="0.25">
      <c r="B516" s="6">
        <f>'Tt.3.3'!G9</f>
        <v>0.44237918215613398</v>
      </c>
    </row>
    <row r="517" spans="2:2" x14ac:dyDescent="0.25">
      <c r="B517" s="6">
        <f>'Tt.3.3'!G10</f>
        <v>0.55393586005830897</v>
      </c>
    </row>
    <row r="518" spans="2:2" x14ac:dyDescent="0.25">
      <c r="B518" s="6">
        <f>'Tt.3.3'!G11</f>
        <v>0.24</v>
      </c>
    </row>
    <row r="519" spans="2:2" x14ac:dyDescent="0.25">
      <c r="B519" s="6">
        <f>'Tt.3.3'!G12</f>
        <v>0.51070336391437299</v>
      </c>
    </row>
    <row r="520" spans="2:2" x14ac:dyDescent="0.25">
      <c r="B520" s="6">
        <f>'Tt.3.3'!G13</f>
        <v>0.375</v>
      </c>
    </row>
    <row r="521" spans="2:2" x14ac:dyDescent="0.25">
      <c r="B521" s="6">
        <f>'Tt.3.3'!G14</f>
        <v>0.52631578947368396</v>
      </c>
    </row>
    <row r="522" spans="2:2" x14ac:dyDescent="0.25">
      <c r="B522" s="6">
        <f>'Tt.3.3'!G15</f>
        <v>0.34848484848484901</v>
      </c>
    </row>
    <row r="523" spans="2:2" x14ac:dyDescent="0.25">
      <c r="B523" s="6">
        <f>'Tt.3.3'!G16</f>
        <v>0.47330960854092502</v>
      </c>
    </row>
    <row r="524" spans="2:2" x14ac:dyDescent="0.25">
      <c r="B524" s="6">
        <f>'Tt.3.3'!G17</f>
        <v>0.59285714285714297</v>
      </c>
    </row>
    <row r="525" spans="2:2" x14ac:dyDescent="0.25">
      <c r="B525" s="6">
        <f>'Tt.3.3'!G18</f>
        <v>0.48085106382978698</v>
      </c>
    </row>
    <row r="526" spans="2:2" x14ac:dyDescent="0.25">
      <c r="B526" s="6">
        <f>'Tt.3.3'!G19</f>
        <v>0.36466165413533802</v>
      </c>
    </row>
    <row r="527" spans="2:2" x14ac:dyDescent="0.25">
      <c r="B527" s="6">
        <f>'Tt.3.3'!G20</f>
        <v>0.34586466165413499</v>
      </c>
    </row>
    <row r="528" spans="2:2" x14ac:dyDescent="0.25">
      <c r="B528" s="6">
        <f>'Tt.3.3'!G21</f>
        <v>0.410041841004184</v>
      </c>
    </row>
    <row r="529" spans="2:2" x14ac:dyDescent="0.25">
      <c r="B529" s="6">
        <f>'Tt.3.3'!G22</f>
        <v>0.60344827586206895</v>
      </c>
    </row>
    <row r="530" spans="2:2" x14ac:dyDescent="0.25">
      <c r="B530" s="6">
        <f>'Tt.3.3'!G23</f>
        <v>0.23921568627451001</v>
      </c>
    </row>
    <row r="531" spans="2:2" x14ac:dyDescent="0.25">
      <c r="B531" s="6">
        <f>'Tt.3.3'!G24</f>
        <v>0.298405466970387</v>
      </c>
    </row>
    <row r="532" spans="2:2" x14ac:dyDescent="0.25">
      <c r="B532" s="6">
        <f>'Tt.3.3'!G25</f>
        <v>0.35849056603773599</v>
      </c>
    </row>
    <row r="533" spans="2:2" x14ac:dyDescent="0.25">
      <c r="B533" s="6">
        <f>'Tt.3.3'!G26</f>
        <v>0.327327327327327</v>
      </c>
    </row>
    <row r="534" spans="2:2" x14ac:dyDescent="0.25">
      <c r="B534" s="6">
        <f>'Tt.3.3'!G27</f>
        <v>0.29435483870967699</v>
      </c>
    </row>
    <row r="535" spans="2:2" x14ac:dyDescent="0.25">
      <c r="B535" s="6">
        <f>'Tt.3.3'!G28</f>
        <v>0.34736842105263199</v>
      </c>
    </row>
    <row r="536" spans="2:2" x14ac:dyDescent="0.25">
      <c r="B536" s="6">
        <f>'Tt.3.3'!G29</f>
        <v>0.53043478260869603</v>
      </c>
    </row>
    <row r="537" spans="2:2" x14ac:dyDescent="0.25">
      <c r="B537" s="6">
        <f>'Tt.3.3'!G30</f>
        <v>0.48255813953488402</v>
      </c>
    </row>
    <row r="538" spans="2:2" x14ac:dyDescent="0.25">
      <c r="B538" s="6">
        <f>'Tt.3.3'!G31</f>
        <v>0.46421663442939998</v>
      </c>
    </row>
    <row r="539" spans="2:2" x14ac:dyDescent="0.25">
      <c r="B539" s="6">
        <f>'Tt.3.3'!G32</f>
        <v>0.327014218009479</v>
      </c>
    </row>
    <row r="540" spans="2:2" x14ac:dyDescent="0.25">
      <c r="B540" s="6">
        <f>'Tt.3.3'!G33</f>
        <v>0.32677165354330701</v>
      </c>
    </row>
    <row r="541" spans="2:2" x14ac:dyDescent="0.25">
      <c r="B541" s="6">
        <f>'Tt.3.3'!G34</f>
        <v>0.35306553911205102</v>
      </c>
    </row>
    <row r="542" spans="2:2" x14ac:dyDescent="0.25">
      <c r="B542" s="6">
        <f>'Tt.3.3'!G35</f>
        <v>0.646481178396072</v>
      </c>
    </row>
    <row r="543" spans="2:2" x14ac:dyDescent="0.25">
      <c r="B543" s="6">
        <f>'Tt.3.3'!G36</f>
        <v>0.360902255639098</v>
      </c>
    </row>
    <row r="544" spans="2:2" x14ac:dyDescent="0.25">
      <c r="B544" s="6">
        <f>'Tt.3.3'!G37</f>
        <v>0.39548022598870097</v>
      </c>
    </row>
    <row r="545" spans="2:2" x14ac:dyDescent="0.25">
      <c r="B545" s="6">
        <f>'Tt.3.3'!G38</f>
        <v>0.375</v>
      </c>
    </row>
    <row r="546" spans="2:2" x14ac:dyDescent="0.25">
      <c r="B546" s="6">
        <f>'Tt.3.3'!G39</f>
        <v>0.27225130890052401</v>
      </c>
    </row>
    <row r="547" spans="2:2" x14ac:dyDescent="0.25">
      <c r="B547" s="6">
        <f>'Tt.3.3'!G40</f>
        <v>0.50193050193050204</v>
      </c>
    </row>
    <row r="548" spans="2:2" x14ac:dyDescent="0.25">
      <c r="B548" s="6">
        <f>'Tt.3.3'!G41</f>
        <v>0.24637681159420299</v>
      </c>
    </row>
    <row r="549" spans="2:2" x14ac:dyDescent="0.25">
      <c r="B549" s="6">
        <f>'Tt.3.3'!G42</f>
        <v>0.155555555555556</v>
      </c>
    </row>
    <row r="550" spans="2:2" x14ac:dyDescent="0.25">
      <c r="B550" s="6">
        <f>'Tt.3.3'!G43</f>
        <v>0.64361702127659604</v>
      </c>
    </row>
    <row r="551" spans="2:2" x14ac:dyDescent="0.25">
      <c r="B551" s="6">
        <f>'Tt.3.3'!G44</f>
        <v>0.58199999999999996</v>
      </c>
    </row>
    <row r="552" spans="2:2" x14ac:dyDescent="0.25">
      <c r="B552" s="6">
        <f>'Tt.3.3'!G45</f>
        <v>0.16825396825396799</v>
      </c>
    </row>
    <row r="553" spans="2:2" x14ac:dyDescent="0.25">
      <c r="B553" s="6">
        <f>'Tt.3.3'!G46</f>
        <v>0.62790697674418605</v>
      </c>
    </row>
    <row r="554" spans="2:2" x14ac:dyDescent="0.25">
      <c r="B554" s="6">
        <f>'Tt.3.3'!G47</f>
        <v>0.23529411764705899</v>
      </c>
    </row>
    <row r="555" spans="2:2" x14ac:dyDescent="0.25">
      <c r="B555" s="6">
        <f>'Tt.3.3'!G48</f>
        <v>0.48299319727891199</v>
      </c>
    </row>
    <row r="556" spans="2:2" x14ac:dyDescent="0.25">
      <c r="B556" s="6">
        <f>'Tt.3.3'!G49</f>
        <v>0.55015197568389096</v>
      </c>
    </row>
    <row r="557" spans="2:2" x14ac:dyDescent="0.25">
      <c r="B557" s="6">
        <f>'Tt.3.3'!G50</f>
        <v>0.42553191489361702</v>
      </c>
    </row>
    <row r="558" spans="2:2" x14ac:dyDescent="0.25">
      <c r="B558" s="6">
        <f>'Tt.3.3'!G51</f>
        <v>0.74093264248704704</v>
      </c>
    </row>
    <row r="559" spans="2:2" x14ac:dyDescent="0.25">
      <c r="B559" s="6">
        <f>'Tt.3.3'!G52</f>
        <v>0.71617161716171596</v>
      </c>
    </row>
    <row r="560" spans="2:2" x14ac:dyDescent="0.25">
      <c r="B560" s="6">
        <f>'Tt.3.3'!G53</f>
        <v>0.30194805194805202</v>
      </c>
    </row>
    <row r="561" spans="2:2" x14ac:dyDescent="0.25">
      <c r="B561" s="6">
        <f>'Tt.3.3'!G54</f>
        <v>0.47706422018348599</v>
      </c>
    </row>
    <row r="562" spans="2:2" x14ac:dyDescent="0.25">
      <c r="B562" s="6">
        <f>'Tt.3.3'!G55</f>
        <v>0.60686015831134599</v>
      </c>
    </row>
    <row r="563" spans="2:2" x14ac:dyDescent="0.25">
      <c r="B563" s="6">
        <f>'Tt.3.3'!G56</f>
        <v>0.46288209606986902</v>
      </c>
    </row>
    <row r="564" spans="2:2" x14ac:dyDescent="0.25">
      <c r="B564" s="6">
        <f>'Tt.3.3'!G57</f>
        <v>0.24637681159420299</v>
      </c>
    </row>
    <row r="565" spans="2:2" x14ac:dyDescent="0.25">
      <c r="B565" s="6">
        <f>'Tt.3.3'!G58</f>
        <v>0.29559748427672999</v>
      </c>
    </row>
    <row r="566" spans="2:2" x14ac:dyDescent="0.25">
      <c r="B566" s="6">
        <f>'Tt.3.3'!G59</f>
        <v>0.492307692307692</v>
      </c>
    </row>
    <row r="567" spans="2:2" x14ac:dyDescent="0.25">
      <c r="B567" s="6">
        <f>'Tt.3.3'!G60</f>
        <v>0.47445255474452602</v>
      </c>
    </row>
    <row r="568" spans="2:2" x14ac:dyDescent="0.25">
      <c r="B568" s="6">
        <f>'Tt.3.3'!G61</f>
        <v>0.50957854406130298</v>
      </c>
    </row>
    <row r="569" spans="2:2" x14ac:dyDescent="0.25">
      <c r="B569" s="6">
        <f>'Tt.3.3'!G62</f>
        <v>0.61712846347607098</v>
      </c>
    </row>
    <row r="570" spans="2:2" x14ac:dyDescent="0.25">
      <c r="B570" s="6">
        <f>'Tt.3.3'!G63</f>
        <v>0.287128712871287</v>
      </c>
    </row>
    <row r="571" spans="2:2" x14ac:dyDescent="0.25">
      <c r="B571" s="6">
        <f>'Tt.3.3'!G64</f>
        <v>0.69803921568627403</v>
      </c>
    </row>
    <row r="572" spans="2:2" x14ac:dyDescent="0.25">
      <c r="B572" s="6">
        <f>'Tt.3.3'!G65</f>
        <v>0.48709677419354802</v>
      </c>
    </row>
    <row r="573" spans="2:2" x14ac:dyDescent="0.25">
      <c r="B573" s="6">
        <f>'Tt.3.3'!G66</f>
        <v>0.40120967741935498</v>
      </c>
    </row>
    <row r="574" spans="2:2" x14ac:dyDescent="0.25">
      <c r="B574" s="6">
        <f>'Tt.3.3'!G67</f>
        <v>0.50797872340425498</v>
      </c>
    </row>
    <row r="575" spans="2:2" x14ac:dyDescent="0.25">
      <c r="B575" s="6">
        <f>'Tt.3.3'!G68</f>
        <v>0.318965517241379</v>
      </c>
    </row>
    <row r="576" spans="2:2" x14ac:dyDescent="0.25">
      <c r="B576" s="6">
        <f>'Tt.3.3'!G69</f>
        <v>0.34469696969697</v>
      </c>
    </row>
    <row r="577" spans="2:2" x14ac:dyDescent="0.25">
      <c r="B577" s="6">
        <f>'Tt.3.3'!G70</f>
        <v>0.59272097053726203</v>
      </c>
    </row>
    <row r="578" spans="2:2" x14ac:dyDescent="0.25">
      <c r="B578" s="6">
        <f>'Tt.3.3'!G71</f>
        <v>0.298405466970387</v>
      </c>
    </row>
    <row r="579" spans="2:2" x14ac:dyDescent="0.25">
      <c r="B579" s="6">
        <f>'Tt.3.3'!G72</f>
        <v>0.455696202531646</v>
      </c>
    </row>
    <row r="580" spans="2:2" x14ac:dyDescent="0.25">
      <c r="B580" s="6">
        <f>'Tt.3.3'!G73</f>
        <v>0.36206896551724099</v>
      </c>
    </row>
    <row r="581" spans="2:2" x14ac:dyDescent="0.25">
      <c r="B581" s="6">
        <f>'Tt.3.3'!G74</f>
        <v>0.363398692810458</v>
      </c>
    </row>
    <row r="582" spans="2:2" x14ac:dyDescent="0.25">
      <c r="B582" s="6">
        <f>'Tt.3.3'!G75</f>
        <v>0.31451612903225801</v>
      </c>
    </row>
    <row r="583" spans="2:2" x14ac:dyDescent="0.25">
      <c r="B583" s="6">
        <f>'Tt.3.3'!G76</f>
        <v>0.60869565217391297</v>
      </c>
    </row>
    <row r="584" spans="2:2" x14ac:dyDescent="0.25">
      <c r="B584" s="6">
        <f>'Tt.3.3'!G77</f>
        <v>0.41732283464566899</v>
      </c>
    </row>
    <row r="585" spans="2:2" x14ac:dyDescent="0.25">
      <c r="B585" s="6">
        <f>'Tt.3.3'!G78</f>
        <v>0.42170542635658897</v>
      </c>
    </row>
    <row r="586" spans="2:2" x14ac:dyDescent="0.25">
      <c r="B586" s="6">
        <f>'Tt.3.3'!G79</f>
        <v>0.317460317460317</v>
      </c>
    </row>
    <row r="587" spans="2:2" x14ac:dyDescent="0.25">
      <c r="B587" s="6">
        <f>'Tt.3.3'!G80</f>
        <v>0.51595744680851097</v>
      </c>
    </row>
    <row r="588" spans="2:2" x14ac:dyDescent="0.25">
      <c r="B588" s="6">
        <f>'Tt.3.3'!G81</f>
        <v>0.252941176470588</v>
      </c>
    </row>
    <row r="589" spans="2:2" x14ac:dyDescent="0.25">
      <c r="B589" s="6">
        <f>'Tt.3.3'!G82</f>
        <v>0.61498708010335901</v>
      </c>
    </row>
    <row r="590" spans="2:2" x14ac:dyDescent="0.25">
      <c r="B590" s="6">
        <f>'Tt.3.3'!G83</f>
        <v>0.46360153256705</v>
      </c>
    </row>
    <row r="591" spans="2:2" x14ac:dyDescent="0.25">
      <c r="B591" s="6">
        <f>'Tt.3.3'!G84</f>
        <v>0.58866995073891604</v>
      </c>
    </row>
    <row r="592" spans="2:2" x14ac:dyDescent="0.25">
      <c r="B592" s="6">
        <f>'Tt.3.3'!G85</f>
        <v>0.57339449541284404</v>
      </c>
    </row>
    <row r="593" spans="2:2" x14ac:dyDescent="0.25">
      <c r="B593" s="6">
        <f>'Tt.3.3'!G86</f>
        <v>0.43283582089552203</v>
      </c>
    </row>
    <row r="594" spans="2:2" x14ac:dyDescent="0.25">
      <c r="B594" s="6">
        <f>'Tt.3.3'!G87</f>
        <v>0.55813953488372103</v>
      </c>
    </row>
    <row r="595" spans="2:2" x14ac:dyDescent="0.25">
      <c r="B595" s="6">
        <f>'Tt.3.3'!G88</f>
        <v>0.48706896551724099</v>
      </c>
    </row>
    <row r="596" spans="2:2" x14ac:dyDescent="0.25">
      <c r="B596" s="6">
        <f>'Tt.3.3'!G89</f>
        <v>0.41064638783270002</v>
      </c>
    </row>
    <row r="597" spans="2:2" x14ac:dyDescent="0.25">
      <c r="B597" s="6">
        <f>'Tt.3.3'!G90</f>
        <v>0.252941176470588</v>
      </c>
    </row>
    <row r="598" spans="2:2" x14ac:dyDescent="0.25">
      <c r="B598" s="6">
        <f>'Tt.3.3'!G91</f>
        <v>0.11</v>
      </c>
    </row>
    <row r="599" spans="2:2" x14ac:dyDescent="0.25">
      <c r="B599" s="6">
        <f>'Tt.3.3'!G92</f>
        <v>0.26515151515151503</v>
      </c>
    </row>
    <row r="600" spans="2:2" x14ac:dyDescent="0.25">
      <c r="B600" s="6">
        <f>'Tt.3.3'!G93</f>
        <v>0.46706586826347302</v>
      </c>
    </row>
    <row r="601" spans="2:2" x14ac:dyDescent="0.25">
      <c r="B601" s="6">
        <f>'Tt.3.3'!G94</f>
        <v>0.36209150326797401</v>
      </c>
    </row>
    <row r="602" spans="2:2" x14ac:dyDescent="0.25">
      <c r="B602" s="6">
        <f>'Tt.3.3'!G95</f>
        <v>0.37051039697542498</v>
      </c>
    </row>
    <row r="603" spans="2:2" x14ac:dyDescent="0.25">
      <c r="B603" s="6">
        <f>'Tt.3.3'!G96</f>
        <v>0.51063829787234005</v>
      </c>
    </row>
    <row r="604" spans="2:2" x14ac:dyDescent="0.25">
      <c r="B604" s="6">
        <f>'Tt.3.3'!G97</f>
        <v>0.11111111111111099</v>
      </c>
    </row>
    <row r="605" spans="2:2" x14ac:dyDescent="0.25">
      <c r="B605" s="6">
        <f>'Tt.3.3'!G98</f>
        <v>0.53820598006644504</v>
      </c>
    </row>
    <row r="606" spans="2:2" x14ac:dyDescent="0.25">
      <c r="B606" s="6">
        <f>'Tt.3.3'!G99</f>
        <v>0.4375</v>
      </c>
    </row>
    <row r="607" spans="2:2" x14ac:dyDescent="0.25">
      <c r="B607" s="6">
        <f>'Tt.3.3'!G100</f>
        <v>0.161904761904762</v>
      </c>
    </row>
    <row r="608" spans="2:2" x14ac:dyDescent="0.25">
      <c r="B608" s="6">
        <f>'Tt.3.3'!G101</f>
        <v>0.44810126582278498</v>
      </c>
    </row>
    <row r="609" spans="2:2" x14ac:dyDescent="0.25">
      <c r="B609" s="6">
        <f>'Tt.3.3'!G102</f>
        <v>0.23529411764705899</v>
      </c>
    </row>
    <row r="610" spans="2:2" x14ac:dyDescent="0.25">
      <c r="B610" s="6">
        <f>'Tt.3.3'!G103</f>
        <v>0.507692307692308</v>
      </c>
    </row>
    <row r="611" spans="2:2" x14ac:dyDescent="0.25">
      <c r="B611" s="6">
        <f>'Tt.3.3'!G104</f>
        <v>0.66556291390728495</v>
      </c>
    </row>
    <row r="612" spans="2:2" x14ac:dyDescent="0.25">
      <c r="B612" s="6">
        <f>'Tt.3.3'!G105</f>
        <v>0.39811912225705298</v>
      </c>
    </row>
    <row r="613" spans="2:2" x14ac:dyDescent="0.25">
      <c r="B613" s="6">
        <f>'Tt.3.3'!G106</f>
        <v>0.75531914893617003</v>
      </c>
    </row>
    <row r="614" spans="2:2" x14ac:dyDescent="0.25">
      <c r="B614" s="6">
        <f>'Tt.3.3'!G107</f>
        <v>0.68661971830985902</v>
      </c>
    </row>
    <row r="615" spans="2:2" x14ac:dyDescent="0.25">
      <c r="B615" s="6">
        <f>'Tt.3.3'!G108</f>
        <v>0.36482084690553701</v>
      </c>
    </row>
    <row r="616" spans="2:2" x14ac:dyDescent="0.25">
      <c r="B616" s="6">
        <f>'Tt.3.3'!G109</f>
        <v>0.45895522388059701</v>
      </c>
    </row>
    <row r="617" spans="2:2" x14ac:dyDescent="0.25">
      <c r="B617" s="6">
        <f>'Tt.3.3'!G110</f>
        <v>0.49853372434017601</v>
      </c>
    </row>
    <row r="618" spans="2:2" x14ac:dyDescent="0.25">
      <c r="B618" s="6">
        <f>'Tt.3.3'!G111</f>
        <v>0.458937198067633</v>
      </c>
    </row>
    <row r="619" spans="2:2" x14ac:dyDescent="0.25">
      <c r="B619" s="6">
        <f>'Tt.3.3'!G112</f>
        <v>0.37218045112782</v>
      </c>
    </row>
    <row r="620" spans="2:2" x14ac:dyDescent="0.25">
      <c r="B620" s="6">
        <f>'Tt.3.3'!G113</f>
        <v>0.41159420289855098</v>
      </c>
    </row>
    <row r="621" spans="2:2" x14ac:dyDescent="0.25">
      <c r="B621" s="6">
        <f>'Tt.3.3'!G114</f>
        <v>0.61702127659574502</v>
      </c>
    </row>
    <row r="622" spans="2:2" x14ac:dyDescent="0.25">
      <c r="B622" s="6">
        <f>'Tt.3.3'!G115</f>
        <v>0.66206896551724104</v>
      </c>
    </row>
    <row r="623" spans="2:2" x14ac:dyDescent="0.25">
      <c r="B623" s="6">
        <f>'Tt.3.3'!G116</f>
        <v>0.30327868852459</v>
      </c>
    </row>
    <row r="624" spans="2:2" x14ac:dyDescent="0.25">
      <c r="B624" s="6">
        <f>'Tt.3.3'!G117</f>
        <v>0.44444444444444398</v>
      </c>
    </row>
    <row r="625" spans="2:2" x14ac:dyDescent="0.25">
      <c r="B625" s="6">
        <f>'Tt.3.3'!G118</f>
        <v>0.49494949494949497</v>
      </c>
    </row>
    <row r="626" spans="2:2" x14ac:dyDescent="0.25">
      <c r="B626" s="6">
        <f>'Tt.3.3'!G119</f>
        <v>0.45049504950495101</v>
      </c>
    </row>
    <row r="627" spans="2:2" x14ac:dyDescent="0.25">
      <c r="B627" s="6">
        <f>'Tt.3.3'!G120</f>
        <v>0.36614173228346503</v>
      </c>
    </row>
    <row r="628" spans="2:2" x14ac:dyDescent="0.25">
      <c r="B628" s="6">
        <f>'Tt.3.3'!G121</f>
        <v>0.63865546218487401</v>
      </c>
    </row>
    <row r="629" spans="2:2" x14ac:dyDescent="0.25">
      <c r="B629" s="6">
        <f>'Tt.3.3'!G122</f>
        <v>0.42469879518072301</v>
      </c>
    </row>
    <row r="630" spans="2:2" x14ac:dyDescent="0.25">
      <c r="B630" s="6">
        <f>'Tt.3.3'!G123</f>
        <v>0.35199999999999998</v>
      </c>
    </row>
    <row r="631" spans="2:2" x14ac:dyDescent="0.25">
      <c r="B631" s="6">
        <f>'Tt.3.3'!G124</f>
        <v>0.38834951456310701</v>
      </c>
    </row>
    <row r="632" spans="2:2" x14ac:dyDescent="0.25">
      <c r="B632" s="6">
        <f>'Tt.3.3'!G125</f>
        <v>0.40112994350282499</v>
      </c>
    </row>
    <row r="633" spans="2:2" x14ac:dyDescent="0.25">
      <c r="B633" s="6">
        <f>'Tt.3.3'!G126</f>
        <v>0.45669291338582702</v>
      </c>
    </row>
    <row r="634" spans="2:2" x14ac:dyDescent="0.25">
      <c r="B634" s="6">
        <f>'Tt.3.3'!G127</f>
        <v>0.72566371681415898</v>
      </c>
    </row>
    <row r="635" spans="2:2" x14ac:dyDescent="0.25">
      <c r="B635" s="6">
        <f>'Tt.3.3'!G128</f>
        <v>0.52020202020202</v>
      </c>
    </row>
    <row r="636" spans="2:2" x14ac:dyDescent="0.25">
      <c r="B636" s="6">
        <f>'Tt.3.3'!G129</f>
        <v>0.51882845188284499</v>
      </c>
    </row>
    <row r="637" spans="2:2" x14ac:dyDescent="0.25">
      <c r="B637" s="6">
        <f>'Tt.3.3'!G130</f>
        <v>0.50152905198776798</v>
      </c>
    </row>
    <row r="638" spans="2:2" x14ac:dyDescent="0.25">
      <c r="B638" s="6">
        <f>'Tt.3.3'!G131</f>
        <v>0.319148936170213</v>
      </c>
    </row>
    <row r="639" spans="2:2" x14ac:dyDescent="0.25">
      <c r="B639" s="6">
        <f>'Tt.3.3'!G132</f>
        <v>0.523622047244094</v>
      </c>
    </row>
    <row r="640" spans="2:2" x14ac:dyDescent="0.25">
      <c r="B640" s="6">
        <f>'Tt.3.3'!G133</f>
        <v>0.40088105726872197</v>
      </c>
    </row>
    <row r="641" spans="2:2" x14ac:dyDescent="0.25">
      <c r="B641" s="6">
        <f>'Tt.3.3'!G134</f>
        <v>0.57381615598885805</v>
      </c>
    </row>
    <row r="642" spans="2:2" x14ac:dyDescent="0.25">
      <c r="B642" s="6">
        <f>'Tt.3.3'!G135</f>
        <v>0.50580046403712298</v>
      </c>
    </row>
    <row r="643" spans="2:2" x14ac:dyDescent="0.25">
      <c r="B643" s="6">
        <f>'Tt.3.3'!G136</f>
        <v>0.38750000000000001</v>
      </c>
    </row>
    <row r="644" spans="2:2" x14ac:dyDescent="0.25">
      <c r="B644" s="6">
        <f>'Tt.3.3'!G137</f>
        <v>0.48062015503875999</v>
      </c>
    </row>
    <row r="645" spans="2:2" x14ac:dyDescent="0.25">
      <c r="B645" s="6">
        <f>'Tt.3.3'!G138</f>
        <v>0.50898203592814395</v>
      </c>
    </row>
    <row r="646" spans="2:2" x14ac:dyDescent="0.25">
      <c r="B646" s="6">
        <f>'Tt.3.3'!G139</f>
        <v>0.29702970297029702</v>
      </c>
    </row>
    <row r="647" spans="2:2" x14ac:dyDescent="0.25">
      <c r="B647" s="6">
        <f>'Tt.3.3'!G140</f>
        <v>0.70923379174852696</v>
      </c>
    </row>
    <row r="648" spans="2:2" x14ac:dyDescent="0.25">
      <c r="B648" s="6">
        <f>'Tt.3.3'!G141</f>
        <v>0.51798561151079103</v>
      </c>
    </row>
    <row r="649" spans="2:2" x14ac:dyDescent="0.25">
      <c r="B649" s="6">
        <f>'Tt.3.3'!G142</f>
        <v>0.26086956521739102</v>
      </c>
    </row>
    <row r="650" spans="2:2" x14ac:dyDescent="0.25">
      <c r="B650" s="6">
        <f>'Tt.3.3'!G143</f>
        <v>0.50505050505050497</v>
      </c>
    </row>
    <row r="651" spans="2:2" x14ac:dyDescent="0.25">
      <c r="B651" s="6">
        <f>'Tt.3.3'!G144</f>
        <v>0.56557377049180302</v>
      </c>
    </row>
    <row r="652" spans="2:2" x14ac:dyDescent="0.25">
      <c r="B652" s="6">
        <f>'Tt.3.3'!G145</f>
        <v>0.41046831955922902</v>
      </c>
    </row>
    <row r="653" spans="2:2" x14ac:dyDescent="0.25">
      <c r="B653" s="6">
        <f>'Tt.3.3'!G146</f>
        <v>0.26041666666666702</v>
      </c>
    </row>
    <row r="654" spans="2:2" x14ac:dyDescent="0.25">
      <c r="B654" s="6">
        <f>'Tt.3.3'!G147</f>
        <v>0.37168141592920401</v>
      </c>
    </row>
    <row r="655" spans="2:2" x14ac:dyDescent="0.25">
      <c r="B655" s="6">
        <f>'Tt.3.3'!G148</f>
        <v>0.27492447129909398</v>
      </c>
    </row>
    <row r="656" spans="2:2" x14ac:dyDescent="0.25">
      <c r="B656" s="6">
        <f>'Tt.3.3'!G149</f>
        <v>0.47488584474885798</v>
      </c>
    </row>
    <row r="657" spans="2:2" x14ac:dyDescent="0.25">
      <c r="B657" s="6">
        <f>'Tt.3.3'!G150</f>
        <v>0.217741935483871</v>
      </c>
    </row>
    <row r="658" spans="2:2" x14ac:dyDescent="0.25">
      <c r="B658" s="6">
        <f>'Tt.3.3'!G151</f>
        <v>0.23428571428571399</v>
      </c>
    </row>
    <row r="659" spans="2:2" x14ac:dyDescent="0.25">
      <c r="B659" s="6">
        <f>'Tt.3.3'!G152</f>
        <v>0.161904761904762</v>
      </c>
    </row>
    <row r="660" spans="2:2" x14ac:dyDescent="0.25">
      <c r="B660" s="6">
        <f>'Tt.3.3'!G153</f>
        <v>0.29088277858176598</v>
      </c>
    </row>
    <row r="661" spans="2:2" x14ac:dyDescent="0.25">
      <c r="B661" s="6">
        <f>'Tt.3.3'!G154</f>
        <v>0.49653979238754298</v>
      </c>
    </row>
    <row r="662" spans="2:2" x14ac:dyDescent="0.25">
      <c r="B662" s="6">
        <f>'Tt.3.3'!G155</f>
        <v>0.52040816326530603</v>
      </c>
    </row>
    <row r="663" spans="2:2" x14ac:dyDescent="0.25">
      <c r="B663" s="6">
        <f>'Tt.3.3'!G156</f>
        <v>0.501915708812261</v>
      </c>
    </row>
    <row r="664" spans="2:2" x14ac:dyDescent="0.25">
      <c r="B664" s="6">
        <f>'Tt.3.3'!G157</f>
        <v>0.61083743842364502</v>
      </c>
    </row>
    <row r="665" spans="2:2" x14ac:dyDescent="0.25">
      <c r="B665" s="6">
        <f>'Tt.3.3'!G158</f>
        <v>0.35148514851485102</v>
      </c>
    </row>
    <row r="666" spans="2:2" x14ac:dyDescent="0.25">
      <c r="B666" s="6">
        <f>'Tt.3.3'!G159</f>
        <v>0.35672514619883</v>
      </c>
    </row>
    <row r="667" spans="2:2" x14ac:dyDescent="0.25">
      <c r="B667" s="6">
        <f>'Tt.3.3'!G160</f>
        <v>0.52238805970149205</v>
      </c>
    </row>
    <row r="668" spans="2:2" x14ac:dyDescent="0.25">
      <c r="B668" s="6">
        <f>'Tt.3.3'!G161</f>
        <v>0.42307692307692302</v>
      </c>
    </row>
    <row r="669" spans="2:2" x14ac:dyDescent="0.25">
      <c r="B669" s="6">
        <f>'Tt.3.3'!G162</f>
        <v>0.49494949494949497</v>
      </c>
    </row>
    <row r="670" spans="2:2" x14ac:dyDescent="0.25">
      <c r="B670" s="6">
        <f>'Tt.3.3'!G163</f>
        <v>0.442408376963351</v>
      </c>
    </row>
    <row r="671" spans="2:2" x14ac:dyDescent="0.25">
      <c r="B671" s="6">
        <f>'Tt.3.3'!G164</f>
        <v>0.48491879350347999</v>
      </c>
    </row>
    <row r="672" spans="2:2" x14ac:dyDescent="0.25">
      <c r="B672" s="6">
        <f>'Tt.3.3'!G165</f>
        <v>0.12921348314606701</v>
      </c>
    </row>
    <row r="673" spans="2:2" x14ac:dyDescent="0.25">
      <c r="B673" s="6">
        <f>'Tt.3.3'!G166</f>
        <v>0.35294117647058798</v>
      </c>
    </row>
    <row r="674" spans="2:2" x14ac:dyDescent="0.25">
      <c r="B674" s="6">
        <f>'Tt.3.3'!G167</f>
        <v>0.18292682926829301</v>
      </c>
    </row>
    <row r="675" spans="2:2" x14ac:dyDescent="0.25">
      <c r="B675" s="6">
        <f>'Tt.3.3'!G168</f>
        <v>0.32386363636363602</v>
      </c>
    </row>
    <row r="676" spans="2:2" x14ac:dyDescent="0.25">
      <c r="B676" s="6">
        <f>'Tt.3.3'!G169</f>
        <v>0.54326923076923095</v>
      </c>
    </row>
    <row r="677" spans="2:2" x14ac:dyDescent="0.25">
      <c r="B677" s="6">
        <f>'Tt.3.3'!G170</f>
        <v>0.44545454545454499</v>
      </c>
    </row>
    <row r="678" spans="2:2" x14ac:dyDescent="0.25">
      <c r="B678" s="6">
        <f>'Tt.3.3'!G171</f>
        <v>0.28504672897196298</v>
      </c>
    </row>
    <row r="679" spans="2:2" x14ac:dyDescent="0.25">
      <c r="B679" s="6">
        <f>'Tt.3.3'!G172</f>
        <v>0.34782608695652201</v>
      </c>
    </row>
    <row r="680" spans="2:2" x14ac:dyDescent="0.25">
      <c r="B680" s="6">
        <f>'Tt.3.3'!G173</f>
        <v>0.45674740484429099</v>
      </c>
    </row>
    <row r="681" spans="2:2" x14ac:dyDescent="0.25">
      <c r="B681" s="6">
        <f>'Tt.3.3'!G174</f>
        <v>0.52392947103274601</v>
      </c>
    </row>
    <row r="682" spans="2:2" x14ac:dyDescent="0.25">
      <c r="B682" s="6">
        <f>'Tt.3.3'!G175</f>
        <v>0.34905660377358499</v>
      </c>
    </row>
    <row r="683" spans="2:2" x14ac:dyDescent="0.25">
      <c r="B683" s="6">
        <f>'Tt.3.3'!G176</f>
        <v>0.54790419161676696</v>
      </c>
    </row>
    <row r="684" spans="2:2" x14ac:dyDescent="0.25">
      <c r="B684" s="6">
        <f>'Tt.3.3'!G177</f>
        <v>0.57983193277310896</v>
      </c>
    </row>
    <row r="685" spans="2:2" x14ac:dyDescent="0.25">
      <c r="B685" s="6">
        <f>'Tt.3.3'!G178</f>
        <v>0.43726235741444902</v>
      </c>
    </row>
    <row r="686" spans="2:2" x14ac:dyDescent="0.25">
      <c r="B686" s="6">
        <f>'Tt.3.3'!G179</f>
        <v>0.38511326860841399</v>
      </c>
    </row>
    <row r="687" spans="2:2" x14ac:dyDescent="0.25">
      <c r="B687" s="6">
        <f>'Tt.3.3'!G180</f>
        <v>0.485933503836317</v>
      </c>
    </row>
    <row r="688" spans="2:2" x14ac:dyDescent="0.25">
      <c r="B688" s="6">
        <f>'Tt.3.3'!G181</f>
        <v>0.75531914893617003</v>
      </c>
    </row>
    <row r="689" spans="2:2" x14ac:dyDescent="0.25">
      <c r="B689" s="6">
        <f>'Tt.3.3'!G182</f>
        <v>0.48062015503875999</v>
      </c>
    </row>
    <row r="690" spans="2:2" x14ac:dyDescent="0.25">
      <c r="B690" s="6">
        <f>'Tt.3.3'!G183</f>
        <v>0.588095238095238</v>
      </c>
    </row>
    <row r="691" spans="2:2" x14ac:dyDescent="0.25">
      <c r="B691" s="6">
        <f>'Tt.3.3'!G184</f>
        <v>0.298405466970387</v>
      </c>
    </row>
    <row r="692" spans="2:2" x14ac:dyDescent="0.25">
      <c r="B692" s="6">
        <f>'Tt.3.3'!G185</f>
        <v>0.38983050847457601</v>
      </c>
    </row>
    <row r="693" spans="2:2" x14ac:dyDescent="0.25">
      <c r="B693" s="6">
        <f>'Tt.3.3'!G186</f>
        <v>0.44230769230769201</v>
      </c>
    </row>
    <row r="694" spans="2:2" x14ac:dyDescent="0.25">
      <c r="B694" s="6">
        <f>'Tt.3.3'!G187</f>
        <v>0.374493927125506</v>
      </c>
    </row>
    <row r="695" spans="2:2" x14ac:dyDescent="0.25">
      <c r="B695" s="6">
        <f>'Tt.3.3'!G188</f>
        <v>0.421686746987952</v>
      </c>
    </row>
    <row r="696" spans="2:2" x14ac:dyDescent="0.25">
      <c r="B696" s="6">
        <f>'Tt.3.3'!G189</f>
        <v>0.494208494208494</v>
      </c>
    </row>
    <row r="697" spans="2:2" x14ac:dyDescent="0.25">
      <c r="B697" s="6">
        <f>'Tt.3.3'!G190</f>
        <v>0.51554404145077704</v>
      </c>
    </row>
    <row r="698" spans="2:2" x14ac:dyDescent="0.25">
      <c r="B698" s="6">
        <f>'Tt.3.3'!G191</f>
        <v>0.787313432835821</v>
      </c>
    </row>
    <row r="699" spans="2:2" x14ac:dyDescent="0.25">
      <c r="B699" s="6">
        <f>'Tt.3.3'!G192</f>
        <v>0.41954022988505701</v>
      </c>
    </row>
    <row r="700" spans="2:2" x14ac:dyDescent="0.25">
      <c r="B700" s="6">
        <f>'Tt.3.3'!G193</f>
        <v>0.44180522565320701</v>
      </c>
    </row>
    <row r="701" spans="2:2" x14ac:dyDescent="0.25">
      <c r="B701" s="6">
        <f>'Tt.3.3'!G194</f>
        <v>0.54195804195804198</v>
      </c>
    </row>
    <row r="702" spans="2:2" x14ac:dyDescent="0.25">
      <c r="B702" s="6">
        <f>'Tt.3.3'!G195</f>
        <v>0.29870129870129902</v>
      </c>
    </row>
    <row r="703" spans="2:2" x14ac:dyDescent="0.25">
      <c r="B703" s="6">
        <f>'Tt.3.3'!G196</f>
        <v>0.33663366336633699</v>
      </c>
    </row>
    <row r="704" spans="2:2" x14ac:dyDescent="0.25">
      <c r="B704" s="6">
        <f>'Tt.3.3'!G197</f>
        <v>0.29787234042553201</v>
      </c>
    </row>
    <row r="705" spans="2:2" x14ac:dyDescent="0.25">
      <c r="B705" s="6">
        <f>'Tt.3.3'!G198</f>
        <v>0.59061488673139195</v>
      </c>
    </row>
    <row r="706" spans="2:2" x14ac:dyDescent="0.25">
      <c r="B706" s="6">
        <f>'Tt.3.3'!G199</f>
        <v>0.47244094488188998</v>
      </c>
    </row>
    <row r="707" spans="2:2" x14ac:dyDescent="0.25">
      <c r="B707" s="6">
        <f>'Tt.3.3'!G200</f>
        <v>0.34825870646766199</v>
      </c>
    </row>
    <row r="708" spans="2:2" x14ac:dyDescent="0.25">
      <c r="B708" s="6">
        <f>'Tt.3.3'!G201</f>
        <v>0.411016949152542</v>
      </c>
    </row>
    <row r="709" spans="2:2" x14ac:dyDescent="0.25">
      <c r="B709" s="6">
        <f>'Tt.3.3'!G202</f>
        <v>0.572847682119205</v>
      </c>
    </row>
    <row r="710" spans="2:2" x14ac:dyDescent="0.25">
      <c r="B710" s="6">
        <f>'Tt.3.3'!G203</f>
        <v>0.50862068965517204</v>
      </c>
    </row>
    <row r="711" spans="2:2" x14ac:dyDescent="0.25">
      <c r="B711" s="6">
        <f>'Tt.3.3'!G204</f>
        <v>0.51612903225806495</v>
      </c>
    </row>
    <row r="712" spans="2:2" x14ac:dyDescent="0.25">
      <c r="B712" s="6">
        <f>'Tt.3.3'!G205</f>
        <v>0.41401273885350298</v>
      </c>
    </row>
    <row r="713" spans="2:2" x14ac:dyDescent="0.25">
      <c r="B713" s="6">
        <f>'Tt.3.3'!G206</f>
        <v>0.55118110236220497</v>
      </c>
    </row>
    <row r="714" spans="2:2" x14ac:dyDescent="0.25">
      <c r="B714" s="6">
        <f>'Tt.3.3'!G207</f>
        <v>0.44230769230769201</v>
      </c>
    </row>
    <row r="715" spans="2:2" x14ac:dyDescent="0.25">
      <c r="B715" s="6">
        <f>'Tt.3.3'!G208</f>
        <v>0.36585365853658502</v>
      </c>
    </row>
    <row r="716" spans="2:2" x14ac:dyDescent="0.25">
      <c r="B716" s="6">
        <f>'Tt.3.3'!G209</f>
        <v>0.44078947368421101</v>
      </c>
    </row>
    <row r="717" spans="2:2" x14ac:dyDescent="0.25">
      <c r="B717" s="6">
        <f>'Tt.3.3'!G210</f>
        <v>0.354297693920335</v>
      </c>
    </row>
    <row r="718" spans="2:2" x14ac:dyDescent="0.25">
      <c r="B718" s="6">
        <f>'Tt.3.3'!G211</f>
        <v>0.35087719298245601</v>
      </c>
    </row>
    <row r="719" spans="2:2" x14ac:dyDescent="0.25">
      <c r="B719" s="6">
        <f>'Tt.3.3'!G212</f>
        <v>0.341628959276018</v>
      </c>
    </row>
    <row r="720" spans="2:2" x14ac:dyDescent="0.25">
      <c r="B720" s="6">
        <f>'Tt.3.3'!G213</f>
        <v>0.39548022598870097</v>
      </c>
    </row>
    <row r="721" spans="2:2" x14ac:dyDescent="0.25">
      <c r="B721" s="6">
        <f>'Tt.3.3'!G214</f>
        <v>0.43333333333333302</v>
      </c>
    </row>
    <row r="722" spans="2:2" x14ac:dyDescent="0.25">
      <c r="B722" s="6">
        <f>'Tt.3.3'!G215</f>
        <v>0.45971563981042701</v>
      </c>
    </row>
    <row r="723" spans="2:2" x14ac:dyDescent="0.25">
      <c r="B723" s="6">
        <f>'Tt.3.3'!G216</f>
        <v>0.39898989898989901</v>
      </c>
    </row>
    <row r="724" spans="2:2" x14ac:dyDescent="0.25">
      <c r="B724" s="6">
        <f>'Tt.3.3'!G217</f>
        <v>0.497282608695652</v>
      </c>
    </row>
    <row r="725" spans="2:2" x14ac:dyDescent="0.25">
      <c r="B725" s="6">
        <f>'Tt.3.3'!G218</f>
        <v>0.39548022598870097</v>
      </c>
    </row>
    <row r="726" spans="2:2" x14ac:dyDescent="0.25">
      <c r="B726" s="6">
        <f>'Tt.3.3'!G219</f>
        <v>0.47422680412371099</v>
      </c>
    </row>
    <row r="727" spans="2:2" x14ac:dyDescent="0.25">
      <c r="B727" s="6">
        <f>'Tt.3.3'!G220</f>
        <v>0.50349650349650399</v>
      </c>
    </row>
    <row r="728" spans="2:2" x14ac:dyDescent="0.25">
      <c r="B728" s="6">
        <f>'Tt.3.3'!G221</f>
        <v>0.52753623188405796</v>
      </c>
    </row>
    <row r="729" spans="2:2" x14ac:dyDescent="0.25">
      <c r="B729" s="6">
        <f>'Tt.3.3'!G222</f>
        <v>0.45373665480427</v>
      </c>
    </row>
    <row r="730" spans="2:2" x14ac:dyDescent="0.25">
      <c r="B730" s="6">
        <f>'Tt.3.3'!G223</f>
        <v>0.42335766423357701</v>
      </c>
    </row>
    <row r="731" spans="2:2" x14ac:dyDescent="0.25">
      <c r="B731" s="6">
        <f>'Tt.3.3'!G224</f>
        <v>0.47692307692307701</v>
      </c>
    </row>
    <row r="732" spans="2:2" x14ac:dyDescent="0.25">
      <c r="B732" s="6">
        <f>'Tt.3.3'!G225</f>
        <v>0.41263940520446102</v>
      </c>
    </row>
    <row r="733" spans="2:2" x14ac:dyDescent="0.25">
      <c r="B733" s="6">
        <f>'Tt.3.3'!G226</f>
        <v>0.40476190476190499</v>
      </c>
    </row>
    <row r="734" spans="2:2" x14ac:dyDescent="0.25">
      <c r="B734" s="6">
        <f>'Tt.3.3'!G227</f>
        <v>0.42857142857142899</v>
      </c>
    </row>
    <row r="735" spans="2:2" x14ac:dyDescent="0.25">
      <c r="B735" s="6">
        <f>'Tt.3.3'!G228</f>
        <v>0.30327868852459</v>
      </c>
    </row>
    <row r="736" spans="2:2" x14ac:dyDescent="0.25">
      <c r="B736" s="6">
        <f>'Tt.3.3'!G229</f>
        <v>0.36209150326797401</v>
      </c>
    </row>
    <row r="737" spans="2:2" x14ac:dyDescent="0.25">
      <c r="B737" s="6">
        <f>'Tt.3.3'!G230</f>
        <v>0.44415584415584403</v>
      </c>
    </row>
    <row r="738" spans="2:2" x14ac:dyDescent="0.25">
      <c r="B738" s="6">
        <f>'Tt.3.3'!G231</f>
        <v>0.53203342618384397</v>
      </c>
    </row>
    <row r="739" spans="2:2" x14ac:dyDescent="0.25">
      <c r="B739" s="6">
        <f>'Tt.3.3'!G232</f>
        <v>0.40112994350282499</v>
      </c>
    </row>
    <row r="740" spans="2:2" x14ac:dyDescent="0.25">
      <c r="B740" s="6">
        <f>'Tt.3.3'!G233</f>
        <v>0.34900990099009899</v>
      </c>
    </row>
    <row r="741" spans="2:2" x14ac:dyDescent="0.25">
      <c r="B741" s="6">
        <f>'Tt.3.3'!G234</f>
        <v>0.52529182879377401</v>
      </c>
    </row>
    <row r="742" spans="2:2" x14ac:dyDescent="0.25">
      <c r="B742" s="6">
        <f>'Tt.3.3'!G235</f>
        <v>0.374493927125506</v>
      </c>
    </row>
    <row r="743" spans="2:2" x14ac:dyDescent="0.25">
      <c r="B743" s="6">
        <f>'Tt.3.3'!G236</f>
        <v>0.47307692307692301</v>
      </c>
    </row>
    <row r="744" spans="2:2" x14ac:dyDescent="0.25">
      <c r="B744" s="6">
        <f>'Tt.3.3'!G237</f>
        <v>0.49074074074074098</v>
      </c>
    </row>
    <row r="745" spans="2:2" x14ac:dyDescent="0.25">
      <c r="B745" s="6">
        <f>'Tt.3.3'!G238</f>
        <v>9.9173553719008295E-2</v>
      </c>
    </row>
    <row r="746" spans="2:2" x14ac:dyDescent="0.25">
      <c r="B746" s="6">
        <f>'Tt.3.3'!G239</f>
        <v>0.33333333333333298</v>
      </c>
    </row>
    <row r="747" spans="2:2" x14ac:dyDescent="0.25">
      <c r="B747" s="6">
        <f>'Tt.3.3'!G240</f>
        <v>0.43731778425655998</v>
      </c>
    </row>
    <row r="748" spans="2:2" x14ac:dyDescent="0.25">
      <c r="B748" s="6">
        <f>'Tt.3.3'!G241</f>
        <v>0.29281767955801102</v>
      </c>
    </row>
    <row r="749" spans="2:2" x14ac:dyDescent="0.25">
      <c r="B749" s="6">
        <f>'Tt.3.3'!G242</f>
        <v>0.50236966824644502</v>
      </c>
    </row>
    <row r="750" spans="2:2" x14ac:dyDescent="0.25">
      <c r="B750" s="6">
        <f>'Tt.3.3'!G243</f>
        <v>0.60399999999999998</v>
      </c>
    </row>
    <row r="751" spans="2:2" x14ac:dyDescent="0.25">
      <c r="B751" s="6">
        <f>'Tt.3.3'!G244</f>
        <v>0.68918918918918903</v>
      </c>
    </row>
    <row r="752" spans="2:2" x14ac:dyDescent="0.25">
      <c r="B752" s="6">
        <f>'Tt.3.3'!G245</f>
        <v>0.30693069306930698</v>
      </c>
    </row>
    <row r="753" spans="2:2" x14ac:dyDescent="0.25">
      <c r="B753" s="6">
        <f>'Tt.3.3'!G246</f>
        <v>0.40239043824701198</v>
      </c>
    </row>
    <row r="754" spans="2:2" x14ac:dyDescent="0.25">
      <c r="B754" s="6">
        <f>'Tt.3.3'!G247</f>
        <v>0.43181818181818199</v>
      </c>
    </row>
    <row r="755" spans="2:2" x14ac:dyDescent="0.25">
      <c r="B755" s="6">
        <f>'Tt.3.3'!G248</f>
        <v>0.58866995073891604</v>
      </c>
    </row>
    <row r="756" spans="2:2" x14ac:dyDescent="0.25">
      <c r="B756" s="6">
        <f>'Tt.3.3'!G249</f>
        <v>0.47081712062256798</v>
      </c>
    </row>
    <row r="757" spans="2:2" x14ac:dyDescent="0.25">
      <c r="B757" s="6">
        <f>'Tt.3.3'!G250</f>
        <v>0.43220338983050799</v>
      </c>
    </row>
    <row r="758" spans="2:2" x14ac:dyDescent="0.25">
      <c r="B758" s="6">
        <f>'Tt.3.3'!G251</f>
        <v>0.53488372093023295</v>
      </c>
    </row>
    <row r="759" spans="2:2" x14ac:dyDescent="0.25">
      <c r="B759" s="6">
        <f>'Tt.3.3'!G252</f>
        <v>0.70212765957446799</v>
      </c>
    </row>
    <row r="760" spans="2:2" x14ac:dyDescent="0.25">
      <c r="B760" s="6">
        <f>'Tt.3.3'!G253</f>
        <v>0.56934306569343096</v>
      </c>
    </row>
    <row r="761" spans="2:2" x14ac:dyDescent="0.25">
      <c r="B761" s="6">
        <f>'Tt.3.3'!G254</f>
        <v>0.14603174603174601</v>
      </c>
    </row>
    <row r="762" spans="2:2" x14ac:dyDescent="0.25">
      <c r="B762" s="6">
        <f>'Tt.3.4'!G2</f>
        <v>0.42272727272727301</v>
      </c>
    </row>
    <row r="763" spans="2:2" x14ac:dyDescent="0.25">
      <c r="B763" s="6">
        <f>'Tt.3.4'!G3</f>
        <v>0.8</v>
      </c>
    </row>
    <row r="764" spans="2:2" x14ac:dyDescent="0.25">
      <c r="B764" s="6">
        <f>'Tt.3.4'!G4</f>
        <v>0.252941176470588</v>
      </c>
    </row>
    <row r="765" spans="2:2" x14ac:dyDescent="0.25">
      <c r="B765" s="6">
        <f>'Tt.3.4'!G5</f>
        <v>0.48615916955017302</v>
      </c>
    </row>
    <row r="766" spans="2:2" x14ac:dyDescent="0.25">
      <c r="B766" s="6">
        <f>'Tt.3.4'!G6</f>
        <v>0.436974789915966</v>
      </c>
    </row>
    <row r="767" spans="2:2" x14ac:dyDescent="0.25">
      <c r="B767" s="6">
        <f>'Tt.3.4'!G7</f>
        <v>0.44077448747152598</v>
      </c>
    </row>
    <row r="768" spans="2:2" x14ac:dyDescent="0.25">
      <c r="B768" s="6">
        <f>'Tt.3.4'!G8</f>
        <v>0.68398268398268403</v>
      </c>
    </row>
    <row r="769" spans="2:2" x14ac:dyDescent="0.25">
      <c r="B769" s="6">
        <f>'Tt.3.4'!G9</f>
        <v>0.38764044943820197</v>
      </c>
    </row>
    <row r="770" spans="2:2" x14ac:dyDescent="0.25">
      <c r="B770" s="6">
        <f>'Tt.3.4'!G10</f>
        <v>0.53984575835475601</v>
      </c>
    </row>
    <row r="771" spans="2:2" x14ac:dyDescent="0.25">
      <c r="B771" s="6">
        <f>'Tt.3.4'!G11</f>
        <v>0.39827586206896598</v>
      </c>
    </row>
    <row r="772" spans="2:2" x14ac:dyDescent="0.25">
      <c r="B772" s="6">
        <f>'Tt.3.4'!G12</f>
        <v>0.32894736842105299</v>
      </c>
    </row>
    <row r="773" spans="2:2" x14ac:dyDescent="0.25">
      <c r="B773" s="6">
        <f>'Tt.3.4'!G13</f>
        <v>0.38447319778188499</v>
      </c>
    </row>
    <row r="774" spans="2:2" x14ac:dyDescent="0.25">
      <c r="B774" s="6">
        <f>'Tt.3.4'!G14</f>
        <v>0.4</v>
      </c>
    </row>
    <row r="775" spans="2:2" x14ac:dyDescent="0.25">
      <c r="B775" s="6">
        <f>'Tt.3.4'!G15</f>
        <v>0.49806949806949802</v>
      </c>
    </row>
    <row r="776" spans="2:2" x14ac:dyDescent="0.25">
      <c r="B776" s="6">
        <f>'Tt.3.4'!G16</f>
        <v>0.50724637681159401</v>
      </c>
    </row>
    <row r="777" spans="2:2" x14ac:dyDescent="0.25">
      <c r="B777" s="6">
        <f>'Tt.3.4'!G17</f>
        <v>0.5</v>
      </c>
    </row>
    <row r="778" spans="2:2" x14ac:dyDescent="0.25">
      <c r="B778" s="6">
        <f>'Tt.3.4'!G18</f>
        <v>8.3333333333333301E-2</v>
      </c>
    </row>
    <row r="779" spans="2:2" x14ac:dyDescent="0.25">
      <c r="B779" s="6">
        <f>'Tt.3.4'!G19</f>
        <v>0.44196428571428598</v>
      </c>
    </row>
    <row r="780" spans="2:2" x14ac:dyDescent="0.25">
      <c r="B780" s="6">
        <f>'Tt.3.4'!G20</f>
        <v>0.64516129032258096</v>
      </c>
    </row>
    <row r="781" spans="2:2" x14ac:dyDescent="0.25">
      <c r="B781" s="6">
        <f>'Tt.3.4'!G21</f>
        <v>0.57499999999999996</v>
      </c>
    </row>
    <row r="782" spans="2:2" x14ac:dyDescent="0.25">
      <c r="B782" s="6">
        <f>'Tt.3.4'!G22</f>
        <v>0.41573033707865198</v>
      </c>
    </row>
    <row r="783" spans="2:2" x14ac:dyDescent="0.25">
      <c r="B783" s="6">
        <f>'Tt.3.4'!G23</f>
        <v>0.33823529411764702</v>
      </c>
    </row>
    <row r="784" spans="2:2" x14ac:dyDescent="0.25">
      <c r="B784" s="6">
        <f>'Tt.3.4'!G24</f>
        <v>0.34405940594059398</v>
      </c>
    </row>
    <row r="785" spans="2:2" x14ac:dyDescent="0.25">
      <c r="B785" s="6">
        <f>'Tt.3.4'!G25</f>
        <v>0.50193050193050204</v>
      </c>
    </row>
    <row r="786" spans="2:2" x14ac:dyDescent="0.25">
      <c r="B786" s="6">
        <f>'Tt.3.4'!G26</f>
        <v>0.314037626628075</v>
      </c>
    </row>
    <row r="787" spans="2:2" x14ac:dyDescent="0.25">
      <c r="B787" s="6">
        <f>'Tt.3.4'!G27</f>
        <v>0.467236467236467</v>
      </c>
    </row>
    <row r="788" spans="2:2" x14ac:dyDescent="0.25">
      <c r="B788" s="6">
        <f>'Tt.3.4'!G28</f>
        <v>0.451977401129944</v>
      </c>
    </row>
    <row r="789" spans="2:2" x14ac:dyDescent="0.25">
      <c r="B789" s="6">
        <f>'Tt.3.4'!G29</f>
        <v>0.39608801955990203</v>
      </c>
    </row>
    <row r="790" spans="2:2" x14ac:dyDescent="0.25">
      <c r="B790" s="6">
        <f>'Tt.3.4'!G30</f>
        <v>0.47058823529411797</v>
      </c>
    </row>
    <row r="791" spans="2:2" x14ac:dyDescent="0.25">
      <c r="B791" s="6">
        <f>'Tt.3.4'!G31</f>
        <v>0.48399999999999999</v>
      </c>
    </row>
    <row r="792" spans="2:2" x14ac:dyDescent="0.25">
      <c r="B792" s="6">
        <f>'Tt.3.4'!G32</f>
        <v>0.452631578947368</v>
      </c>
    </row>
    <row r="793" spans="2:2" x14ac:dyDescent="0.25">
      <c r="B793" s="6">
        <f>'Tt.3.4'!G33</f>
        <v>0.49847094801223202</v>
      </c>
    </row>
    <row r="794" spans="2:2" x14ac:dyDescent="0.25">
      <c r="B794" s="6">
        <f>'Tt.3.4'!G34</f>
        <v>0.39320388349514601</v>
      </c>
    </row>
    <row r="795" spans="2:2" x14ac:dyDescent="0.25">
      <c r="B795" s="6">
        <f>'Tt.3.4'!G35</f>
        <v>0.443636363636364</v>
      </c>
    </row>
    <row r="796" spans="2:2" x14ac:dyDescent="0.25">
      <c r="B796" s="6">
        <f>'Tt.3.4'!G36</f>
        <v>0.424050632911392</v>
      </c>
    </row>
    <row r="797" spans="2:2" x14ac:dyDescent="0.25">
      <c r="B797" s="6">
        <f>'Tt.3.4'!G37</f>
        <v>0.48943661971830998</v>
      </c>
    </row>
    <row r="798" spans="2:2" x14ac:dyDescent="0.25">
      <c r="B798" s="6">
        <f>'Tt.3.4'!G38</f>
        <v>0.476190476190476</v>
      </c>
    </row>
    <row r="799" spans="2:2" x14ac:dyDescent="0.25">
      <c r="B799" s="6">
        <f>'Tt.3.4'!G39</f>
        <v>0.39837398373983701</v>
      </c>
    </row>
    <row r="800" spans="2:2" x14ac:dyDescent="0.25">
      <c r="B800" s="6">
        <f>'Tt.3.4'!G40</f>
        <v>0.44852941176470601</v>
      </c>
    </row>
    <row r="801" spans="2:2" x14ac:dyDescent="0.25">
      <c r="B801" s="6">
        <f>'Tt.3.4'!G41</f>
        <v>0.49643705463182902</v>
      </c>
    </row>
    <row r="802" spans="2:2" x14ac:dyDescent="0.25">
      <c r="B802" s="6">
        <f>'Tt.3.4'!G42</f>
        <v>0.13761467889908299</v>
      </c>
    </row>
    <row r="803" spans="2:2" x14ac:dyDescent="0.25">
      <c r="B803" s="6">
        <f>'Tt.3.4'!G43</f>
        <v>0.48979591836734698</v>
      </c>
    </row>
    <row r="804" spans="2:2" x14ac:dyDescent="0.25">
      <c r="B804" s="6">
        <f>'Tt.3.4'!G44</f>
        <v>0.5</v>
      </c>
    </row>
    <row r="805" spans="2:2" x14ac:dyDescent="0.25">
      <c r="B805" s="6">
        <f>'Tt.3.4'!G45</f>
        <v>0.161904761904762</v>
      </c>
    </row>
    <row r="806" spans="2:2" x14ac:dyDescent="0.25">
      <c r="B806" s="6">
        <f>'Tt.3.4'!G46</f>
        <v>0.252941176470588</v>
      </c>
    </row>
    <row r="807" spans="2:2" x14ac:dyDescent="0.25">
      <c r="B807" s="6">
        <f>'Tt.3.4'!G47</f>
        <v>0.35555555555555601</v>
      </c>
    </row>
    <row r="808" spans="2:2" x14ac:dyDescent="0.25">
      <c r="B808" s="6">
        <f>'Tt.3.4'!G48</f>
        <v>0.36026936026936002</v>
      </c>
    </row>
    <row r="809" spans="2:2" x14ac:dyDescent="0.25">
      <c r="B809" s="6">
        <f>'Tt.3.4'!G49</f>
        <v>0.534965034965035</v>
      </c>
    </row>
    <row r="810" spans="2:2" x14ac:dyDescent="0.25">
      <c r="B810" s="6">
        <f>'Tt.3.4'!G50</f>
        <v>0.62043795620438003</v>
      </c>
    </row>
    <row r="811" spans="2:2" x14ac:dyDescent="0.25">
      <c r="B811" s="6">
        <f>'Tt.3.4'!G51</f>
        <v>0.31451612903225801</v>
      </c>
    </row>
    <row r="812" spans="2:2" x14ac:dyDescent="0.25">
      <c r="B812" s="6">
        <f>'Tt.3.4'!G52</f>
        <v>0.252941176470588</v>
      </c>
    </row>
    <row r="813" spans="2:2" x14ac:dyDescent="0.25">
      <c r="B813" s="6">
        <f>'Tt.3.4'!G53</f>
        <v>0.63809523809523805</v>
      </c>
    </row>
    <row r="814" spans="2:2" x14ac:dyDescent="0.25">
      <c r="B814" s="6">
        <f>'Tt.3.4'!G54</f>
        <v>0.37179487179487197</v>
      </c>
    </row>
    <row r="815" spans="2:2" x14ac:dyDescent="0.25">
      <c r="B815" s="6">
        <f>'Tt.3.4'!G55</f>
        <v>0.395085066162571</v>
      </c>
    </row>
    <row r="816" spans="2:2" x14ac:dyDescent="0.25">
      <c r="B816" s="6">
        <f>'Tt.3.4'!G56</f>
        <v>0.588357588357588</v>
      </c>
    </row>
    <row r="817" spans="2:2" x14ac:dyDescent="0.25">
      <c r="B817" s="6">
        <f>'Tt.3.4'!G57</f>
        <v>0.39325842696629199</v>
      </c>
    </row>
    <row r="818" spans="2:2" x14ac:dyDescent="0.25">
      <c r="B818" s="6">
        <f>'Tt.3.4'!G58</f>
        <v>0.44243792325056402</v>
      </c>
    </row>
    <row r="819" spans="2:2" x14ac:dyDescent="0.25">
      <c r="B819" s="6">
        <f>'Tt.3.4'!G59</f>
        <v>0.61660079051383399</v>
      </c>
    </row>
    <row r="820" spans="2:2" x14ac:dyDescent="0.25">
      <c r="B820" s="6">
        <f>'Tt.3.4'!G60</f>
        <v>0.38845144356955402</v>
      </c>
    </row>
    <row r="821" spans="2:2" x14ac:dyDescent="0.25">
      <c r="B821" s="6">
        <f>'Tt.3.4'!G61</f>
        <v>0.43298969072165</v>
      </c>
    </row>
    <row r="822" spans="2:2" x14ac:dyDescent="0.25">
      <c r="B822" s="6">
        <f>'Tt.3.4'!G62</f>
        <v>0.252941176470588</v>
      </c>
    </row>
    <row r="823" spans="2:2" x14ac:dyDescent="0.25">
      <c r="B823" s="6">
        <f>'Tt.3.4'!G63</f>
        <v>0.314037626628075</v>
      </c>
    </row>
    <row r="824" spans="2:2" x14ac:dyDescent="0.25">
      <c r="B824" s="6">
        <f>'Tt.3.4'!G64</f>
        <v>0.48309178743961401</v>
      </c>
    </row>
    <row r="825" spans="2:2" x14ac:dyDescent="0.25">
      <c r="B825" s="6">
        <f>'Tt.3.4'!G65</f>
        <v>0.24725274725274701</v>
      </c>
    </row>
    <row r="826" spans="2:2" x14ac:dyDescent="0.25">
      <c r="B826" s="6">
        <f>'Tt.3.4'!G66</f>
        <v>0.44294294294294301</v>
      </c>
    </row>
    <row r="827" spans="2:2" x14ac:dyDescent="0.25">
      <c r="B827" s="6">
        <f>'Tt.3.4'!G67</f>
        <v>0.38509316770186303</v>
      </c>
    </row>
    <row r="828" spans="2:2" x14ac:dyDescent="0.25">
      <c r="B828" s="6">
        <f>'Tt.3.4'!G68</f>
        <v>0.44</v>
      </c>
    </row>
    <row r="829" spans="2:2" x14ac:dyDescent="0.25">
      <c r="B829" s="6">
        <f>'Tt.3.4'!G69</f>
        <v>0.38188976377952799</v>
      </c>
    </row>
    <row r="830" spans="2:2" x14ac:dyDescent="0.25">
      <c r="B830" s="6">
        <f>'Tt.3.4'!G70</f>
        <v>0.41379310344827602</v>
      </c>
    </row>
    <row r="831" spans="2:2" x14ac:dyDescent="0.25">
      <c r="B831" s="6">
        <f>'Tt.3.4'!G71</f>
        <v>0.85555555555555596</v>
      </c>
    </row>
    <row r="832" spans="2:2" x14ac:dyDescent="0.25">
      <c r="B832" s="6">
        <f>'Tt.3.4'!G72</f>
        <v>0.60176991150442505</v>
      </c>
    </row>
    <row r="833" spans="2:2" x14ac:dyDescent="0.25">
      <c r="B833" s="6">
        <f>'Tt.3.4'!G73</f>
        <v>0.43115942028985499</v>
      </c>
    </row>
    <row r="834" spans="2:2" x14ac:dyDescent="0.25">
      <c r="B834" s="6">
        <f>'Tt.3.4'!G74</f>
        <v>0.49046793760831903</v>
      </c>
    </row>
    <row r="835" spans="2:2" x14ac:dyDescent="0.25">
      <c r="B835" s="6">
        <f>'Tt.3.4'!G75</f>
        <v>0.50356294536817103</v>
      </c>
    </row>
    <row r="836" spans="2:2" x14ac:dyDescent="0.25">
      <c r="B836" s="6">
        <f>'Tt.3.4'!G76</f>
        <v>0.44</v>
      </c>
    </row>
    <row r="837" spans="2:2" x14ac:dyDescent="0.25">
      <c r="B837" s="6">
        <f>'Tt.3.4'!G77</f>
        <v>0.44243792325056402</v>
      </c>
    </row>
    <row r="838" spans="2:2" x14ac:dyDescent="0.25">
      <c r="B838" s="6">
        <f>'Tt.3.4'!G78</f>
        <v>0.46753246753246802</v>
      </c>
    </row>
    <row r="839" spans="2:2" x14ac:dyDescent="0.25">
      <c r="B839" s="6">
        <f>'Tt.3.4'!G79</f>
        <v>0.48632218844984798</v>
      </c>
    </row>
    <row r="840" spans="2:2" x14ac:dyDescent="0.25">
      <c r="B840" s="6">
        <f>'Tt.3.4'!G80</f>
        <v>0.5</v>
      </c>
    </row>
    <row r="841" spans="2:2" x14ac:dyDescent="0.25">
      <c r="B841" s="6">
        <f>'Tt.3.4'!G81</f>
        <v>0.68309859154929597</v>
      </c>
    </row>
    <row r="842" spans="2:2" x14ac:dyDescent="0.25">
      <c r="B842" s="6">
        <f>'Tt.3.4'!G82</f>
        <v>0.31460674157303398</v>
      </c>
    </row>
    <row r="843" spans="2:2" x14ac:dyDescent="0.25">
      <c r="B843" s="6">
        <f>'Tt.3.4'!G83</f>
        <v>0.287128712871287</v>
      </c>
    </row>
    <row r="844" spans="2:2" x14ac:dyDescent="0.25">
      <c r="B844" s="6">
        <f>'Tt.3.4'!G84</f>
        <v>0.48594377510040199</v>
      </c>
    </row>
    <row r="845" spans="2:2" x14ac:dyDescent="0.25">
      <c r="B845" s="6">
        <f>'Tt.3.4'!G85</f>
        <v>0.298405466970387</v>
      </c>
    </row>
    <row r="846" spans="2:2" x14ac:dyDescent="0.25">
      <c r="B846" s="6">
        <f>'Tt.3.4'!G86</f>
        <v>0.376404494382022</v>
      </c>
    </row>
    <row r="847" spans="2:2" x14ac:dyDescent="0.25">
      <c r="B847" s="6">
        <f>'Tt.3.4'!G87</f>
        <v>0.40540540540540498</v>
      </c>
    </row>
    <row r="848" spans="2:2" x14ac:dyDescent="0.25">
      <c r="B848" s="6">
        <f>'Tt.3.4'!G88</f>
        <v>0.52222222222222203</v>
      </c>
    </row>
    <row r="849" spans="2:2" x14ac:dyDescent="0.25">
      <c r="B849" s="6">
        <f>'Tt.3.4'!G89</f>
        <v>0.169014084507042</v>
      </c>
    </row>
    <row r="850" spans="2:2" x14ac:dyDescent="0.25">
      <c r="B850" s="6">
        <f>'Tt.3.4'!G90</f>
        <v>0.42443729903536997</v>
      </c>
    </row>
    <row r="851" spans="2:2" x14ac:dyDescent="0.25">
      <c r="B851" s="6">
        <f>'Tt.3.4'!G91</f>
        <v>0.44632768361581898</v>
      </c>
    </row>
    <row r="852" spans="2:2" x14ac:dyDescent="0.25">
      <c r="B852" s="6">
        <f>'Tt.3.4'!G92</f>
        <v>0.45736434108527102</v>
      </c>
    </row>
    <row r="853" spans="2:2" x14ac:dyDescent="0.25">
      <c r="B853" s="6">
        <f>'Tt.3.4'!G93</f>
        <v>0.67077464788732399</v>
      </c>
    </row>
    <row r="854" spans="2:2" x14ac:dyDescent="0.25">
      <c r="B854" s="6">
        <f>'Tt.3.4'!G94</f>
        <v>0.48471615720523997</v>
      </c>
    </row>
    <row r="855" spans="2:2" x14ac:dyDescent="0.25">
      <c r="B855" s="6">
        <f>'Tt.3.4'!G95</f>
        <v>0.81512605042016795</v>
      </c>
    </row>
    <row r="856" spans="2:2" x14ac:dyDescent="0.25">
      <c r="B856" s="6">
        <f>'Tt.3.4'!G96</f>
        <v>0.67077464788732399</v>
      </c>
    </row>
    <row r="857" spans="2:2" x14ac:dyDescent="0.25">
      <c r="B857" s="6">
        <f>'Tt.3.4'!G97</f>
        <v>0.30737704918032799</v>
      </c>
    </row>
    <row r="858" spans="2:2" x14ac:dyDescent="0.25">
      <c r="B858" s="6">
        <f>'Tt.3.4'!G98</f>
        <v>0.28176795580110497</v>
      </c>
    </row>
    <row r="859" spans="2:2" x14ac:dyDescent="0.25">
      <c r="B859" s="6">
        <f>'Tt.3.4'!G99</f>
        <v>0.49397590361445798</v>
      </c>
    </row>
    <row r="860" spans="2:2" x14ac:dyDescent="0.25">
      <c r="B860" s="6">
        <f>'Tt.3.4'!G100</f>
        <v>0.67781690140845097</v>
      </c>
    </row>
    <row r="861" spans="2:2" x14ac:dyDescent="0.25">
      <c r="B861" s="6">
        <f>'Tt.3.4'!G101</f>
        <v>0.45432399512789301</v>
      </c>
    </row>
    <row r="862" spans="2:2" x14ac:dyDescent="0.25">
      <c r="B862" s="6">
        <f>'Tt.3.4'!G102</f>
        <v>0.53435114503816805</v>
      </c>
    </row>
    <row r="863" spans="2:2" x14ac:dyDescent="0.25">
      <c r="B863" s="6">
        <f>'Tt.3.4'!G103</f>
        <v>0.53618421052631604</v>
      </c>
    </row>
    <row r="864" spans="2:2" x14ac:dyDescent="0.25">
      <c r="B864" s="6">
        <f>'Tt.3.4'!G104</f>
        <v>0.65238095238095195</v>
      </c>
    </row>
    <row r="865" spans="2:2" x14ac:dyDescent="0.25">
      <c r="B865" s="6">
        <f>'Tt.3.4'!G105</f>
        <v>0.63376623376623398</v>
      </c>
    </row>
    <row r="866" spans="2:2" x14ac:dyDescent="0.25">
      <c r="B866" s="6">
        <f>'Tt.3.4'!G106</f>
        <v>0.33333333333333298</v>
      </c>
    </row>
    <row r="867" spans="2:2" x14ac:dyDescent="0.25">
      <c r="B867" s="6">
        <f>'Tt.3.4'!G107</f>
        <v>0.252941176470588</v>
      </c>
    </row>
    <row r="868" spans="2:2" x14ac:dyDescent="0.25">
      <c r="B868" s="6">
        <f>'Tt.3.4'!G108</f>
        <v>0.54895104895104896</v>
      </c>
    </row>
    <row r="869" spans="2:2" x14ac:dyDescent="0.25">
      <c r="B869" s="6">
        <f>'Tt.3.4'!G109</f>
        <v>0.34210526315789502</v>
      </c>
    </row>
    <row r="870" spans="2:2" x14ac:dyDescent="0.25">
      <c r="B870" s="6">
        <f>'Tt.3.4'!G110</f>
        <v>0.50574712643678199</v>
      </c>
    </row>
    <row r="871" spans="2:2" x14ac:dyDescent="0.25">
      <c r="B871" s="6">
        <f>'Tt.3.4'!G111</f>
        <v>0.67077464788732399</v>
      </c>
    </row>
    <row r="872" spans="2:2" x14ac:dyDescent="0.25">
      <c r="B872" s="6">
        <f>'Tt.3.4'!G112</f>
        <v>0.291571753986333</v>
      </c>
    </row>
    <row r="873" spans="2:2" x14ac:dyDescent="0.25">
      <c r="B873" s="6">
        <f>'Tt.3.4'!G113</f>
        <v>0.49637681159420299</v>
      </c>
    </row>
    <row r="874" spans="2:2" x14ac:dyDescent="0.25">
      <c r="B874" s="6">
        <f>'Tt.3.4'!G114</f>
        <v>0.5625</v>
      </c>
    </row>
    <row r="875" spans="2:2" x14ac:dyDescent="0.25">
      <c r="B875" s="6">
        <f>'Tt.3.4'!G115</f>
        <v>0.44927536231884102</v>
      </c>
    </row>
    <row r="876" spans="2:2" x14ac:dyDescent="0.25">
      <c r="B876" s="6">
        <f>'Tt.3.4'!G116</f>
        <v>0.55172413793103403</v>
      </c>
    </row>
    <row r="877" spans="2:2" x14ac:dyDescent="0.25">
      <c r="B877" s="6">
        <f>'Tt.3.4'!G117</f>
        <v>0.49397590361445798</v>
      </c>
    </row>
    <row r="878" spans="2:2" x14ac:dyDescent="0.25">
      <c r="B878" s="6">
        <f>'Tt.3.4'!G118</f>
        <v>0.19318181818181801</v>
      </c>
    </row>
    <row r="879" spans="2:2" x14ac:dyDescent="0.25">
      <c r="B879" s="6">
        <f>'Tt.3.4'!G119</f>
        <v>0.67957746478873204</v>
      </c>
    </row>
    <row r="880" spans="2:2" x14ac:dyDescent="0.25">
      <c r="B880" s="6">
        <f>'Tt.3.4'!G120</f>
        <v>0.49677419354838698</v>
      </c>
    </row>
    <row r="881" spans="2:2" x14ac:dyDescent="0.25">
      <c r="B881" s="6">
        <f>'Tt.3.4'!G121</f>
        <v>0.300683371298405</v>
      </c>
    </row>
    <row r="882" spans="2:2" x14ac:dyDescent="0.25">
      <c r="B882" s="6">
        <f>'Tt.3.4'!G122</f>
        <v>0.34900990099009899</v>
      </c>
    </row>
    <row r="883" spans="2:2" x14ac:dyDescent="0.25">
      <c r="B883" s="6">
        <f>'Tt.3.4'!G123</f>
        <v>0.33823529411764702</v>
      </c>
    </row>
    <row r="884" spans="2:2" x14ac:dyDescent="0.25">
      <c r="B884" s="6">
        <f>'Tt.3.4'!G124</f>
        <v>0.38912133891213402</v>
      </c>
    </row>
    <row r="885" spans="2:2" x14ac:dyDescent="0.25">
      <c r="B885" s="6">
        <f>'Tt.3.4'!G125</f>
        <v>0.56666666666666698</v>
      </c>
    </row>
    <row r="886" spans="2:2" x14ac:dyDescent="0.25">
      <c r="B886" s="6">
        <f>'Tt.3.4'!G126</f>
        <v>0.372093023255814</v>
      </c>
    </row>
    <row r="887" spans="2:2" x14ac:dyDescent="0.25">
      <c r="B887" s="6">
        <f>'Tt.3.4'!G127</f>
        <v>0.57250000000000001</v>
      </c>
    </row>
    <row r="888" spans="2:2" x14ac:dyDescent="0.25">
      <c r="B888" s="6">
        <f>'Tt.3.4'!G128</f>
        <v>0.37692307692307703</v>
      </c>
    </row>
    <row r="889" spans="2:2" x14ac:dyDescent="0.25">
      <c r="B889" s="6">
        <f>'Tt.3.4'!G129</f>
        <v>0.45945945945945899</v>
      </c>
    </row>
    <row r="890" spans="2:2" x14ac:dyDescent="0.25">
      <c r="B890" s="6">
        <f>'Tt.3.4'!G130</f>
        <v>0.358024691358025</v>
      </c>
    </row>
    <row r="891" spans="2:2" x14ac:dyDescent="0.25">
      <c r="B891" s="6">
        <f>'Tt.3.4'!G131</f>
        <v>0.22413793103448301</v>
      </c>
    </row>
    <row r="892" spans="2:2" x14ac:dyDescent="0.25">
      <c r="B892" s="6">
        <f>'Tt.3.4'!G132</f>
        <v>0.464912280701754</v>
      </c>
    </row>
    <row r="893" spans="2:2" x14ac:dyDescent="0.25">
      <c r="B893" s="6">
        <f>'Tt.3.4'!G133</f>
        <v>0.45864661654135302</v>
      </c>
    </row>
    <row r="894" spans="2:2" x14ac:dyDescent="0.25">
      <c r="B894" s="6">
        <f>'Tt.3.4'!G134</f>
        <v>0.41157556270096501</v>
      </c>
    </row>
    <row r="895" spans="2:2" x14ac:dyDescent="0.25">
      <c r="B895" s="6">
        <f>'Tt.3.4'!G135</f>
        <v>0.161904761904762</v>
      </c>
    </row>
    <row r="896" spans="2:2" x14ac:dyDescent="0.25">
      <c r="B896" s="6">
        <f>'Tt.3.4'!G136</f>
        <v>0.60723514211886298</v>
      </c>
    </row>
    <row r="897" spans="2:2" x14ac:dyDescent="0.25">
      <c r="B897" s="6">
        <f>'Tt.3.4'!G137</f>
        <v>0.54440154440154398</v>
      </c>
    </row>
    <row r="898" spans="2:2" x14ac:dyDescent="0.25">
      <c r="B898" s="6">
        <f>'Tt.3.4'!G138</f>
        <v>0.56545961002785505</v>
      </c>
    </row>
    <row r="899" spans="2:2" x14ac:dyDescent="0.25">
      <c r="B899" s="6">
        <f>'Tt.3.4'!G139</f>
        <v>0.52525252525252497</v>
      </c>
    </row>
    <row r="900" spans="2:2" x14ac:dyDescent="0.25">
      <c r="B900" s="6">
        <f>'Tt.3.4'!G140</f>
        <v>0.298405466970387</v>
      </c>
    </row>
    <row r="901" spans="2:2" x14ac:dyDescent="0.25">
      <c r="B901" s="6">
        <f>'Tt.3.4'!G141</f>
        <v>0.52238805970149205</v>
      </c>
    </row>
    <row r="902" spans="2:2" x14ac:dyDescent="0.25">
      <c r="B902" s="6">
        <f>'Tt.3.4'!G142</f>
        <v>0.55862068965517198</v>
      </c>
    </row>
    <row r="903" spans="2:2" x14ac:dyDescent="0.25">
      <c r="B903" s="6">
        <f>'Tt.3.4'!G143</f>
        <v>0.24137931034482801</v>
      </c>
    </row>
    <row r="904" spans="2:2" x14ac:dyDescent="0.25">
      <c r="B904" s="6">
        <f>'Tt.3.4'!G144</f>
        <v>0.60766961651917395</v>
      </c>
    </row>
    <row r="905" spans="2:2" x14ac:dyDescent="0.25">
      <c r="B905" s="6">
        <f>'Tt.3.4'!G145</f>
        <v>7.4468085106383003E-2</v>
      </c>
    </row>
    <row r="906" spans="2:2" x14ac:dyDescent="0.25">
      <c r="B906" s="6">
        <f>'Tt.3.4'!G146</f>
        <v>0.53623188405797095</v>
      </c>
    </row>
    <row r="907" spans="2:2" x14ac:dyDescent="0.25">
      <c r="B907" s="6">
        <f>'Tt.3.4'!G147</f>
        <v>0.50377833753148604</v>
      </c>
    </row>
    <row r="908" spans="2:2" x14ac:dyDescent="0.25">
      <c r="B908" s="6">
        <f>'Tt.3.4'!G148</f>
        <v>0.253164556962025</v>
      </c>
    </row>
    <row r="909" spans="2:2" x14ac:dyDescent="0.25">
      <c r="B909" s="6">
        <f>'Tt.3.4'!G149</f>
        <v>0.33086419753086399</v>
      </c>
    </row>
    <row r="910" spans="2:2" x14ac:dyDescent="0.25">
      <c r="B910" s="6">
        <f>'Tt.3.4'!G150</f>
        <v>0.33823529411764702</v>
      </c>
    </row>
    <row r="911" spans="2:2" x14ac:dyDescent="0.25">
      <c r="B911" s="6">
        <f>'Tt.3.4'!G151</f>
        <v>0.29702970297029702</v>
      </c>
    </row>
    <row r="912" spans="2:2" x14ac:dyDescent="0.25">
      <c r="B912" s="6">
        <f>'Tt.3.4'!G152</f>
        <v>0.511848341232227</v>
      </c>
    </row>
    <row r="913" spans="2:2" x14ac:dyDescent="0.25">
      <c r="B913" s="6">
        <f>'Tt.3.4'!G153</f>
        <v>0.44961240310077499</v>
      </c>
    </row>
    <row r="914" spans="2:2" x14ac:dyDescent="0.25">
      <c r="B914" s="6">
        <f>'Tt.3.4'!G154</f>
        <v>0.369747899159664</v>
      </c>
    </row>
    <row r="915" spans="2:2" x14ac:dyDescent="0.25">
      <c r="B915" s="6">
        <f>'Tt.3.4'!G155</f>
        <v>0.33232628398791503</v>
      </c>
    </row>
    <row r="916" spans="2:2" x14ac:dyDescent="0.25">
      <c r="B916" s="6">
        <f>'Tt.3.4'!G156</f>
        <v>0.46327683615819198</v>
      </c>
    </row>
    <row r="917" spans="2:2" x14ac:dyDescent="0.25">
      <c r="B917" s="6">
        <f>'Tt.3.4'!G157</f>
        <v>0.55089820359281405</v>
      </c>
    </row>
    <row r="918" spans="2:2" x14ac:dyDescent="0.25">
      <c r="B918" s="6">
        <f>'Tt.3.4'!G158</f>
        <v>0.302961275626424</v>
      </c>
    </row>
    <row r="919" spans="2:2" x14ac:dyDescent="0.25">
      <c r="B919" s="6">
        <f>'Tt.3.4'!G159</f>
        <v>0.27397260273972601</v>
      </c>
    </row>
    <row r="920" spans="2:2" x14ac:dyDescent="0.25">
      <c r="B920" s="6">
        <f>'Tt.3.4'!G160</f>
        <v>0.57881773399014802</v>
      </c>
    </row>
    <row r="921" spans="2:2" x14ac:dyDescent="0.25">
      <c r="B921" s="6">
        <f>'Tt.3.4'!G161</f>
        <v>0.37124183006535899</v>
      </c>
    </row>
    <row r="922" spans="2:2" x14ac:dyDescent="0.25">
      <c r="B922" s="6">
        <f>'Tt.3.4'!G162</f>
        <v>0.362038664323374</v>
      </c>
    </row>
    <row r="923" spans="2:2" x14ac:dyDescent="0.25">
      <c r="B923" s="6">
        <f>'Tt.3.4'!G163</f>
        <v>4.1666666666666699E-2</v>
      </c>
    </row>
    <row r="924" spans="2:2" x14ac:dyDescent="0.25">
      <c r="B924" s="6">
        <f>'Tt.3.4'!G164</f>
        <v>0.43030303030303002</v>
      </c>
    </row>
    <row r="925" spans="2:2" x14ac:dyDescent="0.25">
      <c r="B925" s="6">
        <f>'Tt.3.4'!G165</f>
        <v>0.47586206896551703</v>
      </c>
    </row>
    <row r="926" spans="2:2" x14ac:dyDescent="0.25">
      <c r="B926" s="6">
        <f>'Tt.3.4'!G166</f>
        <v>0.252941176470588</v>
      </c>
    </row>
    <row r="927" spans="2:2" x14ac:dyDescent="0.25">
      <c r="B927" s="6">
        <f>'Tt.3.4'!G167</f>
        <v>0.34117647058823503</v>
      </c>
    </row>
    <row r="928" spans="2:2" x14ac:dyDescent="0.25">
      <c r="B928" s="6">
        <f>'Tt.3.4'!G168</f>
        <v>0.672597864768683</v>
      </c>
    </row>
    <row r="929" spans="2:2" x14ac:dyDescent="0.25">
      <c r="B929" s="6">
        <f>'Tt.3.4'!G169</f>
        <v>0.36483516483516498</v>
      </c>
    </row>
    <row r="930" spans="2:2" x14ac:dyDescent="0.25">
      <c r="B930" s="6">
        <f>'Tt.3.4'!G170</f>
        <v>0.51130434782608702</v>
      </c>
    </row>
    <row r="931" spans="2:2" x14ac:dyDescent="0.25">
      <c r="B931" s="6">
        <f>'Tt.3.4'!G171</f>
        <v>0.41599999999999998</v>
      </c>
    </row>
    <row r="932" spans="2:2" x14ac:dyDescent="0.25">
      <c r="B932" s="6">
        <f>'Tt.3.4'!G172</f>
        <v>0.50424929178470301</v>
      </c>
    </row>
    <row r="933" spans="2:2" x14ac:dyDescent="0.25">
      <c r="B933" s="6">
        <f>'Tt.3.4'!G173</f>
        <v>0.427435387673956</v>
      </c>
    </row>
    <row r="934" spans="2:2" x14ac:dyDescent="0.25">
      <c r="B934" s="6">
        <f>'Tt.3.4'!G174</f>
        <v>0.58620689655172398</v>
      </c>
    </row>
    <row r="935" spans="2:2" x14ac:dyDescent="0.25">
      <c r="B935" s="6">
        <f>'Tt.3.4'!G175</f>
        <v>0.44907407407407401</v>
      </c>
    </row>
    <row r="936" spans="2:2" x14ac:dyDescent="0.25">
      <c r="B936" s="6">
        <f>'Tt.3.4'!G176</f>
        <v>0.78723404255319196</v>
      </c>
    </row>
    <row r="937" spans="2:2" x14ac:dyDescent="0.25">
      <c r="B937" s="6">
        <f>'Tt.3.4'!G177</f>
        <v>0.52577319587628901</v>
      </c>
    </row>
    <row r="938" spans="2:2" x14ac:dyDescent="0.25">
      <c r="B938" s="6">
        <f>'Tt.3.4'!G178</f>
        <v>0.253164556962025</v>
      </c>
    </row>
    <row r="939" spans="2:2" x14ac:dyDescent="0.25">
      <c r="B939" s="6">
        <f>'Tt.3.4'!G179</f>
        <v>0.56734693877551001</v>
      </c>
    </row>
    <row r="940" spans="2:2" x14ac:dyDescent="0.25">
      <c r="B940" s="6">
        <f>'Tt.3.4'!G180</f>
        <v>0.47317073170731699</v>
      </c>
    </row>
    <row r="941" spans="2:2" x14ac:dyDescent="0.25">
      <c r="B941" s="6">
        <f>'Tt.3.4'!G181</f>
        <v>0.28915662650602397</v>
      </c>
    </row>
    <row r="942" spans="2:2" x14ac:dyDescent="0.25">
      <c r="B942" s="6">
        <f>'Tt.3.4'!G182</f>
        <v>0.53947368421052599</v>
      </c>
    </row>
    <row r="943" spans="2:2" x14ac:dyDescent="0.25">
      <c r="B943" s="6">
        <f>'Tt.3.4'!G183</f>
        <v>0.298405466970387</v>
      </c>
    </row>
    <row r="944" spans="2:2" x14ac:dyDescent="0.25">
      <c r="B944" s="6">
        <f>'Tt.3.4'!G184</f>
        <v>0.48499999999999999</v>
      </c>
    </row>
    <row r="945" spans="2:2" x14ac:dyDescent="0.25">
      <c r="B945" s="6">
        <f>'Tt.3.4'!G185</f>
        <v>0.44196428571428598</v>
      </c>
    </row>
    <row r="946" spans="2:2" x14ac:dyDescent="0.25">
      <c r="B946" s="6">
        <f>'Tt.3.4'!G186</f>
        <v>0.32722513089005201</v>
      </c>
    </row>
    <row r="947" spans="2:2" x14ac:dyDescent="0.25">
      <c r="B947" s="6">
        <f>'Tt.3.4'!G187</f>
        <v>0.44579780755176601</v>
      </c>
    </row>
    <row r="948" spans="2:2" x14ac:dyDescent="0.25">
      <c r="B948" s="6">
        <f>'Tt.3.4'!G188</f>
        <v>0.52924791086350997</v>
      </c>
    </row>
    <row r="949" spans="2:2" x14ac:dyDescent="0.25">
      <c r="B949" s="6">
        <f>'Tt.3.4'!G189</f>
        <v>0.366812227074236</v>
      </c>
    </row>
    <row r="950" spans="2:2" x14ac:dyDescent="0.25">
      <c r="B950" s="6">
        <f>'Tt.3.4'!G190</f>
        <v>0.61016949152542399</v>
      </c>
    </row>
    <row r="951" spans="2:2" x14ac:dyDescent="0.25">
      <c r="B951" s="6">
        <f>'Tt.3.4'!G191</f>
        <v>0.25</v>
      </c>
    </row>
    <row r="952" spans="2:2" x14ac:dyDescent="0.25">
      <c r="B952" s="6">
        <f>'Tt.3.4'!G192</f>
        <v>0.40088105726872197</v>
      </c>
    </row>
    <row r="953" spans="2:2" x14ac:dyDescent="0.25">
      <c r="B953" s="6">
        <f>'Tt.3.4'!G193</f>
        <v>0.298405466970387</v>
      </c>
    </row>
    <row r="954" spans="2:2" x14ac:dyDescent="0.25">
      <c r="B954" s="6">
        <f>'Tt.3.4'!G194</f>
        <v>0.24175824175824201</v>
      </c>
    </row>
    <row r="955" spans="2:2" x14ac:dyDescent="0.25">
      <c r="B955" s="6">
        <f>'Tt.3.4'!G195</f>
        <v>0.48648648648648701</v>
      </c>
    </row>
    <row r="956" spans="2:2" x14ac:dyDescent="0.25">
      <c r="B956" s="6">
        <f>'Tt.3.4'!G196</f>
        <v>0.39370078740157499</v>
      </c>
    </row>
    <row r="957" spans="2:2" x14ac:dyDescent="0.25">
      <c r="B957" s="6">
        <f>'Tt.3.4'!G197</f>
        <v>0.40384615384615402</v>
      </c>
    </row>
    <row r="958" spans="2:2" x14ac:dyDescent="0.25">
      <c r="B958" s="6">
        <f>'Tt.3.4'!G198</f>
        <v>0.45588235294117602</v>
      </c>
    </row>
    <row r="959" spans="2:2" x14ac:dyDescent="0.25">
      <c r="B959" s="6">
        <f>'Tt.3.4'!G199</f>
        <v>0.24285714285714299</v>
      </c>
    </row>
    <row r="960" spans="2:2" x14ac:dyDescent="0.25">
      <c r="B960" s="6">
        <f>'Tt.3.4'!G200</f>
        <v>0.56666666666666698</v>
      </c>
    </row>
    <row r="961" spans="2:2" x14ac:dyDescent="0.25">
      <c r="B961" s="6">
        <f>'Tt.3.4'!G201</f>
        <v>0.39457831325301201</v>
      </c>
    </row>
    <row r="962" spans="2:2" x14ac:dyDescent="0.25">
      <c r="B962" s="6">
        <f>'Tt.3.4'!G202</f>
        <v>0.47014925373134298</v>
      </c>
    </row>
    <row r="963" spans="2:2" x14ac:dyDescent="0.25">
      <c r="B963" s="6">
        <f>'Tt.3.4'!G203</f>
        <v>0.39763779527559101</v>
      </c>
    </row>
    <row r="964" spans="2:2" x14ac:dyDescent="0.25">
      <c r="B964" s="6">
        <f>'Tt.3.4'!G204</f>
        <v>0.51851851851851805</v>
      </c>
    </row>
    <row r="965" spans="2:2" x14ac:dyDescent="0.25">
      <c r="B965" s="6">
        <f>'Tt.3.4'!G205</f>
        <v>0.67253521126760596</v>
      </c>
    </row>
    <row r="966" spans="2:2" x14ac:dyDescent="0.25">
      <c r="B966" s="6">
        <f>'Tt.3.4'!G206</f>
        <v>0.48831168831168797</v>
      </c>
    </row>
    <row r="967" spans="2:2" x14ac:dyDescent="0.25">
      <c r="B967" s="6">
        <f>'Tt.3.4'!G207</f>
        <v>0.422053231939163</v>
      </c>
    </row>
    <row r="968" spans="2:2" x14ac:dyDescent="0.25">
      <c r="B968" s="6">
        <f>'Tt.3.4'!G208</f>
        <v>0.51487414187642999</v>
      </c>
    </row>
    <row r="969" spans="2:2" x14ac:dyDescent="0.25">
      <c r="B969" s="6">
        <f>'Tt.3.4'!G209</f>
        <v>0.31140350877193002</v>
      </c>
    </row>
    <row r="970" spans="2:2" x14ac:dyDescent="0.25">
      <c r="B970" s="6">
        <f>'Tt.3.4'!G210</f>
        <v>0.46428571428571402</v>
      </c>
    </row>
    <row r="971" spans="2:2" x14ac:dyDescent="0.25">
      <c r="B971" s="6">
        <f>'Tt.3.4'!G211</f>
        <v>0.39655172413793099</v>
      </c>
    </row>
    <row r="972" spans="2:2" x14ac:dyDescent="0.25">
      <c r="B972" s="6">
        <f>'Tt.3.4'!G212</f>
        <v>0.50802139037433203</v>
      </c>
    </row>
    <row r="973" spans="2:2" x14ac:dyDescent="0.25">
      <c r="B973" s="6">
        <f>'Tt.3.4'!G213</f>
        <v>0.49815498154981602</v>
      </c>
    </row>
    <row r="974" spans="2:2" x14ac:dyDescent="0.25">
      <c r="B974" s="6">
        <f>'Tt.3.4'!G214</f>
        <v>0.38965517241379299</v>
      </c>
    </row>
    <row r="975" spans="2:2" x14ac:dyDescent="0.25">
      <c r="B975" s="6">
        <f>'Tt.3.4'!G215</f>
        <v>0.49014778325123198</v>
      </c>
    </row>
    <row r="976" spans="2:2" x14ac:dyDescent="0.25">
      <c r="B976" s="6">
        <f>'Tt.3.4'!G216</f>
        <v>0.38187702265372198</v>
      </c>
    </row>
    <row r="977" spans="2:2" x14ac:dyDescent="0.25">
      <c r="B977" s="6">
        <f>'Tt.3.4'!G217</f>
        <v>0.5</v>
      </c>
    </row>
    <row r="978" spans="2:2" x14ac:dyDescent="0.25">
      <c r="B978" s="6">
        <f>'Tt.3.4'!G218</f>
        <v>0.34507042253521097</v>
      </c>
    </row>
    <row r="979" spans="2:2" x14ac:dyDescent="0.25">
      <c r="B979" s="6">
        <f>'Tt.3.4'!G219</f>
        <v>0.502092050209205</v>
      </c>
    </row>
    <row r="980" spans="2:2" x14ac:dyDescent="0.25">
      <c r="B980" s="6">
        <f>'Tt.3.4'!G220</f>
        <v>0.46327683615819198</v>
      </c>
    </row>
    <row r="981" spans="2:2" x14ac:dyDescent="0.25">
      <c r="B981" s="6">
        <f>'Tt.3.4'!G221</f>
        <v>0.41379310344827602</v>
      </c>
    </row>
    <row r="982" spans="2:2" x14ac:dyDescent="0.25">
      <c r="B982" s="6">
        <f>'Tt.3.4'!G222</f>
        <v>0.42937853107344598</v>
      </c>
    </row>
    <row r="983" spans="2:2" x14ac:dyDescent="0.25">
      <c r="B983" s="6">
        <f>'Tt.3.4'!G223</f>
        <v>0.45706371191135697</v>
      </c>
    </row>
    <row r="984" spans="2:2" x14ac:dyDescent="0.25">
      <c r="B984" s="6">
        <f>'Tt.3.4'!G224</f>
        <v>0.44</v>
      </c>
    </row>
    <row r="985" spans="2:2" x14ac:dyDescent="0.25">
      <c r="B985" s="6">
        <f>'Tt.3.4'!G225</f>
        <v>0.41873278236914602</v>
      </c>
    </row>
    <row r="986" spans="2:2" x14ac:dyDescent="0.25">
      <c r="B986" s="6">
        <f>'Tt.3.4'!G226</f>
        <v>0.58596491228070202</v>
      </c>
    </row>
    <row r="987" spans="2:2" x14ac:dyDescent="0.25">
      <c r="B987" s="6">
        <f>'Tt.3.4'!G227</f>
        <v>0.24637681159420299</v>
      </c>
    </row>
    <row r="988" spans="2:2" x14ac:dyDescent="0.25">
      <c r="B988" s="6">
        <f>'Tt.3.4'!G228</f>
        <v>0.52196382428940602</v>
      </c>
    </row>
    <row r="989" spans="2:2" x14ac:dyDescent="0.25">
      <c r="B989" s="6">
        <f>'Tt.3.4'!G229</f>
        <v>0.50152905198776798</v>
      </c>
    </row>
    <row r="990" spans="2:2" x14ac:dyDescent="0.25">
      <c r="B990" s="6">
        <f>'Tt.3.4'!G230</f>
        <v>0.27173913043478298</v>
      </c>
    </row>
    <row r="991" spans="2:2" x14ac:dyDescent="0.25">
      <c r="B991" s="6">
        <f>'Tt.3.4'!G231</f>
        <v>0.45689655172413801</v>
      </c>
    </row>
    <row r="992" spans="2:2" x14ac:dyDescent="0.25">
      <c r="B992" s="6">
        <f>'Tt.3.4'!G232</f>
        <v>0.45175438596491202</v>
      </c>
    </row>
    <row r="993" spans="2:2" x14ac:dyDescent="0.25">
      <c r="B993" s="6">
        <f>'Tt.3.4'!G233</f>
        <v>0.58620689655172398</v>
      </c>
    </row>
    <row r="994" spans="2:2" x14ac:dyDescent="0.25">
      <c r="B994" s="6">
        <f>'Tt.3.4'!G234</f>
        <v>0.161904761904762</v>
      </c>
    </row>
    <row r="995" spans="2:2" x14ac:dyDescent="0.25">
      <c r="B995" s="6">
        <f>'Tt.3.4'!G235</f>
        <v>0.58990536277602501</v>
      </c>
    </row>
    <row r="996" spans="2:2" x14ac:dyDescent="0.25">
      <c r="B996" s="6">
        <f>'Tt.3.4'!G236</f>
        <v>0.57142857142857095</v>
      </c>
    </row>
    <row r="997" spans="2:2" x14ac:dyDescent="0.25">
      <c r="B997" s="6">
        <f>'Tt.3.4'!G237</f>
        <v>0.68309859154929597</v>
      </c>
    </row>
    <row r="998" spans="2:2" x14ac:dyDescent="0.25">
      <c r="B998" s="6">
        <f>'Tt.3.4'!G238</f>
        <v>0.53191489361702105</v>
      </c>
    </row>
    <row r="999" spans="2:2" x14ac:dyDescent="0.25">
      <c r="B999" s="6">
        <f>'Tt.3.4'!G239</f>
        <v>0.45833333333333298</v>
      </c>
    </row>
    <row r="1000" spans="2:2" x14ac:dyDescent="0.25">
      <c r="B1000" s="6">
        <f>'Tt.3.4'!G240</f>
        <v>0.46327683615819198</v>
      </c>
    </row>
    <row r="1001" spans="2:2" x14ac:dyDescent="0.25">
      <c r="B1001" s="6">
        <f>'Tt.3.4'!G241</f>
        <v>0.39787798408488101</v>
      </c>
    </row>
    <row r="1002" spans="2:2" x14ac:dyDescent="0.25">
      <c r="B1002" s="6">
        <f>'Tt.3.4'!G242</f>
        <v>0.679245283018868</v>
      </c>
    </row>
    <row r="1003" spans="2:2" x14ac:dyDescent="0.25">
      <c r="B1003" s="6">
        <f>'Tt.3.4'!G243</f>
        <v>0.468926553672316</v>
      </c>
    </row>
    <row r="1004" spans="2:2" x14ac:dyDescent="0.25">
      <c r="B1004" s="6">
        <f>'Tt.3.4'!G244</f>
        <v>0.53870967741935505</v>
      </c>
    </row>
    <row r="1005" spans="2:2" x14ac:dyDescent="0.25">
      <c r="B1005" s="6">
        <f>'Tt.3.4'!G245</f>
        <v>0.29918032786885201</v>
      </c>
    </row>
    <row r="1006" spans="2:2" x14ac:dyDescent="0.25">
      <c r="B1006" s="6">
        <f>'Tt.3.4'!G246</f>
        <v>0.51340996168582398</v>
      </c>
    </row>
    <row r="1007" spans="2:2" x14ac:dyDescent="0.25">
      <c r="B1007" s="6">
        <f>'Tt.3.4'!G247</f>
        <v>0.161904761904762</v>
      </c>
    </row>
    <row r="1008" spans="2:2" x14ac:dyDescent="0.25">
      <c r="B1008" s="6">
        <f>'Tt.3.4'!G248</f>
        <v>0.57271815446339003</v>
      </c>
    </row>
    <row r="1009" spans="2:2" x14ac:dyDescent="0.25">
      <c r="B1009" s="6">
        <f>'Tt.3.4'!G249</f>
        <v>0.35674676524953802</v>
      </c>
    </row>
    <row r="1010" spans="2:2" x14ac:dyDescent="0.25">
      <c r="B1010" s="6">
        <f>'Tt.3.4'!G250</f>
        <v>0.37435897435897397</v>
      </c>
    </row>
    <row r="1011" spans="2:2" x14ac:dyDescent="0.25">
      <c r="B1011" s="6">
        <f>'Tt.3.4'!G251</f>
        <v>0.21142857142857099</v>
      </c>
    </row>
    <row r="1012" spans="2:2" x14ac:dyDescent="0.25">
      <c r="B1012" s="6">
        <f>'Tt.3.4'!G252</f>
        <v>0.35294117647058798</v>
      </c>
    </row>
    <row r="1013" spans="2:2" x14ac:dyDescent="0.25">
      <c r="B1013" s="6">
        <f>'Tt.3.4'!G253</f>
        <v>0.55118110236220497</v>
      </c>
    </row>
    <row r="1014" spans="2:2" x14ac:dyDescent="0.25">
      <c r="B1014" s="6">
        <f>'Tt.3.4'!G254</f>
        <v>0.61733615221987304</v>
      </c>
    </row>
    <row r="1015" spans="2:2" x14ac:dyDescent="0.25">
      <c r="B1015" s="6">
        <f>'Tt.3.5'!G2</f>
        <v>0.42272727272727301</v>
      </c>
    </row>
    <row r="1016" spans="2:2" x14ac:dyDescent="0.25">
      <c r="B1016" s="6">
        <f>'Tt.3.5'!G3</f>
        <v>0.8</v>
      </c>
    </row>
    <row r="1017" spans="2:2" x14ac:dyDescent="0.25">
      <c r="B1017" s="6">
        <f>'Tt.3.5'!G4</f>
        <v>0.252941176470588</v>
      </c>
    </row>
    <row r="1018" spans="2:2" x14ac:dyDescent="0.25">
      <c r="B1018" s="6">
        <f>'Tt.3.5'!G5</f>
        <v>0.48615916955017302</v>
      </c>
    </row>
    <row r="1019" spans="2:2" x14ac:dyDescent="0.25">
      <c r="B1019" s="6">
        <f>'Tt.3.5'!G6</f>
        <v>0.436974789915966</v>
      </c>
    </row>
    <row r="1020" spans="2:2" x14ac:dyDescent="0.25">
      <c r="B1020" s="6">
        <f>'Tt.3.5'!G7</f>
        <v>0.44077448747152598</v>
      </c>
    </row>
    <row r="1021" spans="2:2" x14ac:dyDescent="0.25">
      <c r="B1021" s="6">
        <f>'Tt.3.5'!G8</f>
        <v>0.68398268398268403</v>
      </c>
    </row>
    <row r="1022" spans="2:2" x14ac:dyDescent="0.25">
      <c r="B1022" s="6">
        <f>'Tt.3.5'!G9</f>
        <v>0.38764044943820197</v>
      </c>
    </row>
    <row r="1023" spans="2:2" x14ac:dyDescent="0.25">
      <c r="B1023" s="6">
        <f>'Tt.3.5'!G10</f>
        <v>0.53984575835475601</v>
      </c>
    </row>
    <row r="1024" spans="2:2" x14ac:dyDescent="0.25">
      <c r="B1024" s="6">
        <f>'Tt.3.5'!G11</f>
        <v>0.39827586206896598</v>
      </c>
    </row>
    <row r="1025" spans="2:2" x14ac:dyDescent="0.25">
      <c r="B1025" s="6">
        <f>'Tt.3.5'!G12</f>
        <v>0.32894736842105299</v>
      </c>
    </row>
    <row r="1026" spans="2:2" x14ac:dyDescent="0.25">
      <c r="B1026" s="6">
        <f>'Tt.3.5'!G13</f>
        <v>0.38447319778188499</v>
      </c>
    </row>
    <row r="1027" spans="2:2" x14ac:dyDescent="0.25">
      <c r="B1027" s="6">
        <f>'Tt.3.5'!G14</f>
        <v>0.4</v>
      </c>
    </row>
    <row r="1028" spans="2:2" x14ac:dyDescent="0.25">
      <c r="B1028" s="6">
        <f>'Tt.3.5'!G15</f>
        <v>0.49806949806949802</v>
      </c>
    </row>
    <row r="1029" spans="2:2" x14ac:dyDescent="0.25">
      <c r="B1029" s="6">
        <f>'Tt.3.5'!G16</f>
        <v>0.50724637681159401</v>
      </c>
    </row>
    <row r="1030" spans="2:2" x14ac:dyDescent="0.25">
      <c r="B1030" s="6">
        <f>'Tt.3.5'!G17</f>
        <v>0.5</v>
      </c>
    </row>
    <row r="1031" spans="2:2" x14ac:dyDescent="0.25">
      <c r="B1031" s="6">
        <f>'Tt.3.5'!G18</f>
        <v>8.3333333333333301E-2</v>
      </c>
    </row>
    <row r="1032" spans="2:2" x14ac:dyDescent="0.25">
      <c r="B1032" s="6">
        <f>'Tt.3.5'!G19</f>
        <v>0.44196428571428598</v>
      </c>
    </row>
    <row r="1033" spans="2:2" x14ac:dyDescent="0.25">
      <c r="B1033" s="6">
        <f>'Tt.3.5'!G20</f>
        <v>0.64516129032258096</v>
      </c>
    </row>
    <row r="1034" spans="2:2" x14ac:dyDescent="0.25">
      <c r="B1034" s="6">
        <f>'Tt.3.5'!G21</f>
        <v>0.57499999999999996</v>
      </c>
    </row>
    <row r="1035" spans="2:2" x14ac:dyDescent="0.25">
      <c r="B1035" s="6">
        <f>'Tt.3.5'!G22</f>
        <v>0.41573033707865198</v>
      </c>
    </row>
    <row r="1036" spans="2:2" x14ac:dyDescent="0.25">
      <c r="B1036" s="6">
        <f>'Tt.3.5'!G23</f>
        <v>0.33823529411764702</v>
      </c>
    </row>
    <row r="1037" spans="2:2" x14ac:dyDescent="0.25">
      <c r="B1037" s="6">
        <f>'Tt.3.5'!G24</f>
        <v>0.34405940594059398</v>
      </c>
    </row>
    <row r="1038" spans="2:2" x14ac:dyDescent="0.25">
      <c r="B1038" s="6">
        <f>'Tt.3.5'!G25</f>
        <v>0.50193050193050204</v>
      </c>
    </row>
    <row r="1039" spans="2:2" x14ac:dyDescent="0.25">
      <c r="B1039" s="6">
        <f>'Tt.3.5'!G26</f>
        <v>0.314037626628075</v>
      </c>
    </row>
    <row r="1040" spans="2:2" x14ac:dyDescent="0.25">
      <c r="B1040" s="6">
        <f>'Tt.3.5'!G27</f>
        <v>0.467236467236467</v>
      </c>
    </row>
    <row r="1041" spans="2:2" x14ac:dyDescent="0.25">
      <c r="B1041" s="6">
        <f>'Tt.3.5'!G28</f>
        <v>0.451977401129944</v>
      </c>
    </row>
    <row r="1042" spans="2:2" x14ac:dyDescent="0.25">
      <c r="B1042" s="6">
        <f>'Tt.3.5'!G29</f>
        <v>0.39608801955990203</v>
      </c>
    </row>
    <row r="1043" spans="2:2" x14ac:dyDescent="0.25">
      <c r="B1043" s="6">
        <f>'Tt.3.5'!G30</f>
        <v>0.47058823529411797</v>
      </c>
    </row>
    <row r="1044" spans="2:2" x14ac:dyDescent="0.25">
      <c r="B1044" s="6">
        <f>'Tt.3.5'!G31</f>
        <v>0.48399999999999999</v>
      </c>
    </row>
    <row r="1045" spans="2:2" x14ac:dyDescent="0.25">
      <c r="B1045" s="6">
        <f>'Tt.3.5'!G32</f>
        <v>0.452631578947368</v>
      </c>
    </row>
    <row r="1046" spans="2:2" x14ac:dyDescent="0.25">
      <c r="B1046" s="6">
        <f>'Tt.3.5'!G33</f>
        <v>0.49847094801223202</v>
      </c>
    </row>
    <row r="1047" spans="2:2" x14ac:dyDescent="0.25">
      <c r="B1047" s="6">
        <f>'Tt.3.5'!G34</f>
        <v>0.39320388349514601</v>
      </c>
    </row>
    <row r="1048" spans="2:2" x14ac:dyDescent="0.25">
      <c r="B1048" s="6">
        <f>'Tt.3.5'!G35</f>
        <v>0.443636363636364</v>
      </c>
    </row>
    <row r="1049" spans="2:2" x14ac:dyDescent="0.25">
      <c r="B1049" s="6">
        <f>'Tt.3.5'!G36</f>
        <v>0.424050632911392</v>
      </c>
    </row>
    <row r="1050" spans="2:2" x14ac:dyDescent="0.25">
      <c r="B1050" s="6">
        <f>'Tt.3.5'!G37</f>
        <v>0.48943661971830998</v>
      </c>
    </row>
    <row r="1051" spans="2:2" x14ac:dyDescent="0.25">
      <c r="B1051" s="6">
        <f>'Tt.3.5'!G38</f>
        <v>0.476190476190476</v>
      </c>
    </row>
    <row r="1052" spans="2:2" x14ac:dyDescent="0.25">
      <c r="B1052" s="6">
        <f>'Tt.3.5'!G39</f>
        <v>0.39837398373983701</v>
      </c>
    </row>
    <row r="1053" spans="2:2" x14ac:dyDescent="0.25">
      <c r="B1053" s="6">
        <f>'Tt.3.5'!G40</f>
        <v>0.44852941176470601</v>
      </c>
    </row>
    <row r="1054" spans="2:2" x14ac:dyDescent="0.25">
      <c r="B1054" s="6">
        <f>'Tt.3.5'!G41</f>
        <v>0.49643705463182902</v>
      </c>
    </row>
    <row r="1055" spans="2:2" x14ac:dyDescent="0.25">
      <c r="B1055" s="6">
        <f>'Tt.3.5'!G42</f>
        <v>0.13761467889908299</v>
      </c>
    </row>
    <row r="1056" spans="2:2" x14ac:dyDescent="0.25">
      <c r="B1056" s="6">
        <f>'Tt.3.5'!G43</f>
        <v>0.48979591836734698</v>
      </c>
    </row>
    <row r="1057" spans="2:2" x14ac:dyDescent="0.25">
      <c r="B1057" s="6">
        <f>'Tt.3.5'!G44</f>
        <v>0.5</v>
      </c>
    </row>
    <row r="1058" spans="2:2" x14ac:dyDescent="0.25">
      <c r="B1058" s="6">
        <f>'Tt.3.5'!G45</f>
        <v>0.161904761904762</v>
      </c>
    </row>
    <row r="1059" spans="2:2" x14ac:dyDescent="0.25">
      <c r="B1059" s="6">
        <f>'Tt.3.5'!G46</f>
        <v>0.252941176470588</v>
      </c>
    </row>
    <row r="1060" spans="2:2" x14ac:dyDescent="0.25">
      <c r="B1060" s="6">
        <f>'Tt.3.5'!G47</f>
        <v>0.35555555555555601</v>
      </c>
    </row>
    <row r="1061" spans="2:2" x14ac:dyDescent="0.25">
      <c r="B1061" s="6">
        <f>'Tt.3.5'!G48</f>
        <v>0.36026936026936002</v>
      </c>
    </row>
    <row r="1062" spans="2:2" x14ac:dyDescent="0.25">
      <c r="B1062" s="6">
        <f>'Tt.3.5'!G49</f>
        <v>0.534965034965035</v>
      </c>
    </row>
    <row r="1063" spans="2:2" x14ac:dyDescent="0.25">
      <c r="B1063" s="6">
        <f>'Tt.3.5'!G50</f>
        <v>0.62043795620438003</v>
      </c>
    </row>
    <row r="1064" spans="2:2" x14ac:dyDescent="0.25">
      <c r="B1064" s="6">
        <f>'Tt.3.5'!G51</f>
        <v>0.31451612903225801</v>
      </c>
    </row>
    <row r="1065" spans="2:2" x14ac:dyDescent="0.25">
      <c r="B1065" s="6">
        <f>'Tt.3.5'!G52</f>
        <v>0.252941176470588</v>
      </c>
    </row>
    <row r="1066" spans="2:2" x14ac:dyDescent="0.25">
      <c r="B1066" s="6">
        <f>'Tt.3.5'!G53</f>
        <v>0.63809523809523805</v>
      </c>
    </row>
    <row r="1067" spans="2:2" x14ac:dyDescent="0.25">
      <c r="B1067" s="6">
        <f>'Tt.3.5'!G54</f>
        <v>0.37179487179487197</v>
      </c>
    </row>
    <row r="1068" spans="2:2" x14ac:dyDescent="0.25">
      <c r="B1068" s="6">
        <f>'Tt.3.5'!G55</f>
        <v>0.395085066162571</v>
      </c>
    </row>
    <row r="1069" spans="2:2" x14ac:dyDescent="0.25">
      <c r="B1069" s="6">
        <f>'Tt.3.5'!G56</f>
        <v>0.588357588357588</v>
      </c>
    </row>
    <row r="1070" spans="2:2" x14ac:dyDescent="0.25">
      <c r="B1070" s="6">
        <f>'Tt.3.5'!G57</f>
        <v>0.39325842696629199</v>
      </c>
    </row>
    <row r="1071" spans="2:2" x14ac:dyDescent="0.25">
      <c r="B1071" s="6">
        <f>'Tt.3.5'!G58</f>
        <v>0.44243792325056402</v>
      </c>
    </row>
    <row r="1072" spans="2:2" x14ac:dyDescent="0.25">
      <c r="B1072" s="6">
        <f>'Tt.3.5'!G59</f>
        <v>0.61660079051383399</v>
      </c>
    </row>
    <row r="1073" spans="2:2" x14ac:dyDescent="0.25">
      <c r="B1073" s="6">
        <f>'Tt.3.5'!G60</f>
        <v>0.38845144356955402</v>
      </c>
    </row>
    <row r="1074" spans="2:2" x14ac:dyDescent="0.25">
      <c r="B1074" s="6">
        <f>'Tt.3.5'!G61</f>
        <v>0.43298969072165</v>
      </c>
    </row>
    <row r="1075" spans="2:2" x14ac:dyDescent="0.25">
      <c r="B1075" s="6">
        <f>'Tt.3.5'!G62</f>
        <v>0.252941176470588</v>
      </c>
    </row>
    <row r="1076" spans="2:2" x14ac:dyDescent="0.25">
      <c r="B1076" s="6">
        <f>'Tt.3.5'!G63</f>
        <v>0.314037626628075</v>
      </c>
    </row>
    <row r="1077" spans="2:2" x14ac:dyDescent="0.25">
      <c r="B1077" s="6">
        <f>'Tt.3.5'!G64</f>
        <v>0.48309178743961401</v>
      </c>
    </row>
    <row r="1078" spans="2:2" x14ac:dyDescent="0.25">
      <c r="B1078" s="6">
        <f>'Tt.3.5'!G65</f>
        <v>0.24725274725274701</v>
      </c>
    </row>
    <row r="1079" spans="2:2" x14ac:dyDescent="0.25">
      <c r="B1079" s="6">
        <f>'Tt.3.5'!G66</f>
        <v>0.44294294294294301</v>
      </c>
    </row>
    <row r="1080" spans="2:2" x14ac:dyDescent="0.25">
      <c r="B1080" s="6">
        <f>'Tt.3.5'!G67</f>
        <v>0.38509316770186303</v>
      </c>
    </row>
    <row r="1081" spans="2:2" x14ac:dyDescent="0.25">
      <c r="B1081" s="6">
        <f>'Tt.3.5'!G68</f>
        <v>0.44</v>
      </c>
    </row>
    <row r="1082" spans="2:2" x14ac:dyDescent="0.25">
      <c r="B1082" s="6">
        <f>'Tt.3.5'!G69</f>
        <v>0.38188976377952799</v>
      </c>
    </row>
    <row r="1083" spans="2:2" x14ac:dyDescent="0.25">
      <c r="B1083" s="6">
        <f>'Tt.3.5'!G70</f>
        <v>0.41379310344827602</v>
      </c>
    </row>
    <row r="1084" spans="2:2" x14ac:dyDescent="0.25">
      <c r="B1084" s="6">
        <f>'Tt.3.5'!G71</f>
        <v>0.85555555555555596</v>
      </c>
    </row>
    <row r="1085" spans="2:2" x14ac:dyDescent="0.25">
      <c r="B1085" s="6">
        <f>'Tt.3.5'!G72</f>
        <v>0.60176991150442505</v>
      </c>
    </row>
    <row r="1086" spans="2:2" x14ac:dyDescent="0.25">
      <c r="B1086" s="6">
        <f>'Tt.3.5'!G73</f>
        <v>0.43115942028985499</v>
      </c>
    </row>
    <row r="1087" spans="2:2" x14ac:dyDescent="0.25">
      <c r="B1087" s="6">
        <f>'Tt.3.5'!G74</f>
        <v>0.49046793760831903</v>
      </c>
    </row>
    <row r="1088" spans="2:2" x14ac:dyDescent="0.25">
      <c r="B1088" s="6">
        <f>'Tt.3.5'!G75</f>
        <v>0.50356294536817103</v>
      </c>
    </row>
    <row r="1089" spans="2:2" x14ac:dyDescent="0.25">
      <c r="B1089" s="6">
        <f>'Tt.3.5'!G76</f>
        <v>0.44</v>
      </c>
    </row>
    <row r="1090" spans="2:2" x14ac:dyDescent="0.25">
      <c r="B1090" s="6">
        <f>'Tt.3.5'!G77</f>
        <v>0.44243792325056402</v>
      </c>
    </row>
    <row r="1091" spans="2:2" x14ac:dyDescent="0.25">
      <c r="B1091" s="6">
        <f>'Tt.3.5'!G78</f>
        <v>0.46753246753246802</v>
      </c>
    </row>
    <row r="1092" spans="2:2" x14ac:dyDescent="0.25">
      <c r="B1092" s="6">
        <f>'Tt.3.5'!G79</f>
        <v>0.48632218844984798</v>
      </c>
    </row>
    <row r="1093" spans="2:2" x14ac:dyDescent="0.25">
      <c r="B1093" s="6">
        <f>'Tt.3.5'!G80</f>
        <v>0.5</v>
      </c>
    </row>
    <row r="1094" spans="2:2" x14ac:dyDescent="0.25">
      <c r="B1094" s="6">
        <f>'Tt.3.5'!G81</f>
        <v>0.68309859154929597</v>
      </c>
    </row>
    <row r="1095" spans="2:2" x14ac:dyDescent="0.25">
      <c r="B1095" s="6">
        <f>'Tt.3.5'!G82</f>
        <v>0.31460674157303398</v>
      </c>
    </row>
    <row r="1096" spans="2:2" x14ac:dyDescent="0.25">
      <c r="B1096" s="6">
        <f>'Tt.3.5'!G83</f>
        <v>0.287128712871287</v>
      </c>
    </row>
    <row r="1097" spans="2:2" x14ac:dyDescent="0.25">
      <c r="B1097" s="6">
        <f>'Tt.3.5'!G84</f>
        <v>0.48594377510040199</v>
      </c>
    </row>
    <row r="1098" spans="2:2" x14ac:dyDescent="0.25">
      <c r="B1098" s="6">
        <f>'Tt.3.5'!G85</f>
        <v>0.298405466970387</v>
      </c>
    </row>
    <row r="1099" spans="2:2" x14ac:dyDescent="0.25">
      <c r="B1099" s="6">
        <f>'Tt.3.5'!G86</f>
        <v>0.376404494382022</v>
      </c>
    </row>
    <row r="1100" spans="2:2" x14ac:dyDescent="0.25">
      <c r="B1100" s="6">
        <f>'Tt.3.5'!G87</f>
        <v>0.40540540540540498</v>
      </c>
    </row>
    <row r="1101" spans="2:2" x14ac:dyDescent="0.25">
      <c r="B1101" s="6">
        <f>'Tt.3.5'!G88</f>
        <v>0.52222222222222203</v>
      </c>
    </row>
    <row r="1102" spans="2:2" x14ac:dyDescent="0.25">
      <c r="B1102" s="6">
        <f>'Tt.3.5'!G89</f>
        <v>0.169014084507042</v>
      </c>
    </row>
    <row r="1103" spans="2:2" x14ac:dyDescent="0.25">
      <c r="B1103" s="6">
        <f>'Tt.3.5'!G90</f>
        <v>0.42443729903536997</v>
      </c>
    </row>
    <row r="1104" spans="2:2" x14ac:dyDescent="0.25">
      <c r="B1104" s="6">
        <f>'Tt.3.5'!G91</f>
        <v>0.44632768361581898</v>
      </c>
    </row>
    <row r="1105" spans="2:2" x14ac:dyDescent="0.25">
      <c r="B1105" s="6">
        <f>'Tt.3.5'!G92</f>
        <v>0.45736434108527102</v>
      </c>
    </row>
    <row r="1106" spans="2:2" x14ac:dyDescent="0.25">
      <c r="B1106" s="6">
        <f>'Tt.3.5'!G93</f>
        <v>0.67077464788732399</v>
      </c>
    </row>
    <row r="1107" spans="2:2" x14ac:dyDescent="0.25">
      <c r="B1107" s="6">
        <f>'Tt.3.5'!G94</f>
        <v>0.48471615720523997</v>
      </c>
    </row>
    <row r="1108" spans="2:2" x14ac:dyDescent="0.25">
      <c r="B1108" s="6">
        <f>'Tt.3.5'!G95</f>
        <v>0.81512605042016795</v>
      </c>
    </row>
    <row r="1109" spans="2:2" x14ac:dyDescent="0.25">
      <c r="B1109" s="6">
        <f>'Tt.3.5'!G96</f>
        <v>0.67077464788732399</v>
      </c>
    </row>
    <row r="1110" spans="2:2" x14ac:dyDescent="0.25">
      <c r="B1110" s="6">
        <f>'Tt.3.5'!G97</f>
        <v>0.30737704918032799</v>
      </c>
    </row>
    <row r="1111" spans="2:2" x14ac:dyDescent="0.25">
      <c r="B1111" s="6">
        <f>'Tt.3.5'!G98</f>
        <v>0.28176795580110497</v>
      </c>
    </row>
    <row r="1112" spans="2:2" x14ac:dyDescent="0.25">
      <c r="B1112" s="6">
        <f>'Tt.3.5'!G99</f>
        <v>0.49397590361445798</v>
      </c>
    </row>
    <row r="1113" spans="2:2" x14ac:dyDescent="0.25">
      <c r="B1113" s="6">
        <f>'Tt.3.5'!G100</f>
        <v>0.67781690140845097</v>
      </c>
    </row>
    <row r="1114" spans="2:2" x14ac:dyDescent="0.25">
      <c r="B1114" s="6">
        <f>'Tt.3.5'!G101</f>
        <v>0.45432399512789301</v>
      </c>
    </row>
    <row r="1115" spans="2:2" x14ac:dyDescent="0.25">
      <c r="B1115" s="6">
        <f>'Tt.3.5'!G102</f>
        <v>0.53435114503816805</v>
      </c>
    </row>
    <row r="1116" spans="2:2" x14ac:dyDescent="0.25">
      <c r="B1116" s="6">
        <f>'Tt.3.5'!G103</f>
        <v>0.53618421052631604</v>
      </c>
    </row>
    <row r="1117" spans="2:2" x14ac:dyDescent="0.25">
      <c r="B1117" s="6">
        <f>'Tt.3.5'!G104</f>
        <v>0.65238095238095195</v>
      </c>
    </row>
    <row r="1118" spans="2:2" x14ac:dyDescent="0.25">
      <c r="B1118" s="6">
        <f>'Tt.3.5'!G105</f>
        <v>0.63376623376623398</v>
      </c>
    </row>
    <row r="1119" spans="2:2" x14ac:dyDescent="0.25">
      <c r="B1119" s="6">
        <f>'Tt.3.5'!G106</f>
        <v>0.33333333333333298</v>
      </c>
    </row>
    <row r="1120" spans="2:2" x14ac:dyDescent="0.25">
      <c r="B1120" s="6">
        <f>'Tt.3.5'!G107</f>
        <v>0.252941176470588</v>
      </c>
    </row>
    <row r="1121" spans="2:2" x14ac:dyDescent="0.25">
      <c r="B1121" s="6">
        <f>'Tt.3.5'!G108</f>
        <v>0.54895104895104896</v>
      </c>
    </row>
    <row r="1122" spans="2:2" x14ac:dyDescent="0.25">
      <c r="B1122" s="6">
        <f>'Tt.3.5'!G109</f>
        <v>0.34210526315789502</v>
      </c>
    </row>
    <row r="1123" spans="2:2" x14ac:dyDescent="0.25">
      <c r="B1123" s="6">
        <f>'Tt.3.5'!G110</f>
        <v>0.50574712643678199</v>
      </c>
    </row>
    <row r="1124" spans="2:2" x14ac:dyDescent="0.25">
      <c r="B1124" s="6">
        <f>'Tt.3.5'!G111</f>
        <v>0.67077464788732399</v>
      </c>
    </row>
    <row r="1125" spans="2:2" x14ac:dyDescent="0.25">
      <c r="B1125" s="6">
        <f>'Tt.3.5'!G112</f>
        <v>0.291571753986333</v>
      </c>
    </row>
    <row r="1126" spans="2:2" x14ac:dyDescent="0.25">
      <c r="B1126" s="6">
        <f>'Tt.3.5'!G113</f>
        <v>0.49637681159420299</v>
      </c>
    </row>
    <row r="1127" spans="2:2" x14ac:dyDescent="0.25">
      <c r="B1127" s="6">
        <f>'Tt.3.5'!G114</f>
        <v>0.5625</v>
      </c>
    </row>
    <row r="1128" spans="2:2" x14ac:dyDescent="0.25">
      <c r="B1128" s="6">
        <f>'Tt.3.5'!G115</f>
        <v>0.44927536231884102</v>
      </c>
    </row>
    <row r="1129" spans="2:2" x14ac:dyDescent="0.25">
      <c r="B1129" s="6">
        <f>'Tt.3.5'!G116</f>
        <v>0.55172413793103403</v>
      </c>
    </row>
    <row r="1130" spans="2:2" x14ac:dyDescent="0.25">
      <c r="B1130" s="6">
        <f>'Tt.3.5'!G117</f>
        <v>0.49397590361445798</v>
      </c>
    </row>
    <row r="1131" spans="2:2" x14ac:dyDescent="0.25">
      <c r="B1131" s="6">
        <f>'Tt.3.5'!G118</f>
        <v>0.19318181818181801</v>
      </c>
    </row>
    <row r="1132" spans="2:2" x14ac:dyDescent="0.25">
      <c r="B1132" s="6">
        <f>'Tt.3.5'!G119</f>
        <v>0.67957746478873204</v>
      </c>
    </row>
    <row r="1133" spans="2:2" x14ac:dyDescent="0.25">
      <c r="B1133" s="6">
        <f>'Tt.3.5'!G120</f>
        <v>0.49677419354838698</v>
      </c>
    </row>
    <row r="1134" spans="2:2" x14ac:dyDescent="0.25">
      <c r="B1134" s="6">
        <f>'Tt.3.5'!G121</f>
        <v>0.300683371298405</v>
      </c>
    </row>
    <row r="1135" spans="2:2" x14ac:dyDescent="0.25">
      <c r="B1135" s="6">
        <f>'Tt.3.5'!G122</f>
        <v>0.34900990099009899</v>
      </c>
    </row>
    <row r="1136" spans="2:2" x14ac:dyDescent="0.25">
      <c r="B1136" s="6">
        <f>'Tt.3.5'!G123</f>
        <v>0.33823529411764702</v>
      </c>
    </row>
    <row r="1137" spans="2:2" x14ac:dyDescent="0.25">
      <c r="B1137" s="6">
        <f>'Tt.3.5'!G124</f>
        <v>0.38912133891213402</v>
      </c>
    </row>
    <row r="1138" spans="2:2" x14ac:dyDescent="0.25">
      <c r="B1138" s="6">
        <f>'Tt.3.5'!G125</f>
        <v>0.56666666666666698</v>
      </c>
    </row>
    <row r="1139" spans="2:2" x14ac:dyDescent="0.25">
      <c r="B1139" s="6">
        <f>'Tt.3.5'!G126</f>
        <v>0.372093023255814</v>
      </c>
    </row>
    <row r="1140" spans="2:2" x14ac:dyDescent="0.25">
      <c r="B1140" s="6">
        <f>'Tt.3.5'!G127</f>
        <v>0.57250000000000001</v>
      </c>
    </row>
    <row r="1141" spans="2:2" x14ac:dyDescent="0.25">
      <c r="B1141" s="6">
        <f>'Tt.3.5'!G128</f>
        <v>0.37692307692307703</v>
      </c>
    </row>
    <row r="1142" spans="2:2" x14ac:dyDescent="0.25">
      <c r="B1142" s="6">
        <f>'Tt.3.5'!G129</f>
        <v>0.45945945945945899</v>
      </c>
    </row>
    <row r="1143" spans="2:2" x14ac:dyDescent="0.25">
      <c r="B1143" s="6">
        <f>'Tt.3.5'!G130</f>
        <v>0.358024691358025</v>
      </c>
    </row>
    <row r="1144" spans="2:2" x14ac:dyDescent="0.25">
      <c r="B1144" s="6">
        <f>'Tt.3.5'!G131</f>
        <v>0.22413793103448301</v>
      </c>
    </row>
    <row r="1145" spans="2:2" x14ac:dyDescent="0.25">
      <c r="B1145" s="6">
        <f>'Tt.3.5'!G132</f>
        <v>0.464912280701754</v>
      </c>
    </row>
    <row r="1146" spans="2:2" x14ac:dyDescent="0.25">
      <c r="B1146" s="6">
        <f>'Tt.3.5'!G133</f>
        <v>0.45864661654135302</v>
      </c>
    </row>
    <row r="1147" spans="2:2" x14ac:dyDescent="0.25">
      <c r="B1147" s="6">
        <f>'Tt.3.5'!G134</f>
        <v>0.41157556270096501</v>
      </c>
    </row>
    <row r="1148" spans="2:2" x14ac:dyDescent="0.25">
      <c r="B1148" s="6">
        <f>'Tt.3.5'!G135</f>
        <v>0.161904761904762</v>
      </c>
    </row>
    <row r="1149" spans="2:2" x14ac:dyDescent="0.25">
      <c r="B1149" s="6">
        <f>'Tt.3.5'!G136</f>
        <v>0.60723514211886298</v>
      </c>
    </row>
    <row r="1150" spans="2:2" x14ac:dyDescent="0.25">
      <c r="B1150" s="6">
        <f>'Tt.3.5'!G137</f>
        <v>0.54440154440154398</v>
      </c>
    </row>
    <row r="1151" spans="2:2" x14ac:dyDescent="0.25">
      <c r="B1151" s="6">
        <f>'Tt.3.5'!G138</f>
        <v>0.56545961002785505</v>
      </c>
    </row>
    <row r="1152" spans="2:2" x14ac:dyDescent="0.25">
      <c r="B1152" s="6">
        <f>'Tt.3.5'!G139</f>
        <v>0.52525252525252497</v>
      </c>
    </row>
    <row r="1153" spans="2:2" x14ac:dyDescent="0.25">
      <c r="B1153" s="6">
        <f>'Tt.3.5'!G140</f>
        <v>0.298405466970387</v>
      </c>
    </row>
    <row r="1154" spans="2:2" x14ac:dyDescent="0.25">
      <c r="B1154" s="6">
        <f>'Tt.3.5'!G141</f>
        <v>0.52238805970149205</v>
      </c>
    </row>
    <row r="1155" spans="2:2" x14ac:dyDescent="0.25">
      <c r="B1155" s="6">
        <f>'Tt.3.5'!G142</f>
        <v>0.55862068965517198</v>
      </c>
    </row>
    <row r="1156" spans="2:2" x14ac:dyDescent="0.25">
      <c r="B1156" s="6">
        <f>'Tt.3.5'!G143</f>
        <v>0.24137931034482801</v>
      </c>
    </row>
    <row r="1157" spans="2:2" x14ac:dyDescent="0.25">
      <c r="B1157" s="6">
        <f>'Tt.3.5'!G144</f>
        <v>0.60766961651917395</v>
      </c>
    </row>
    <row r="1158" spans="2:2" x14ac:dyDescent="0.25">
      <c r="B1158" s="6">
        <f>'Tt.3.5'!G145</f>
        <v>7.4468085106383003E-2</v>
      </c>
    </row>
    <row r="1159" spans="2:2" x14ac:dyDescent="0.25">
      <c r="B1159" s="6">
        <f>'Tt.3.5'!G146</f>
        <v>0.53623188405797095</v>
      </c>
    </row>
    <row r="1160" spans="2:2" x14ac:dyDescent="0.25">
      <c r="B1160" s="6">
        <f>'Tt.3.5'!G147</f>
        <v>0.50377833753148604</v>
      </c>
    </row>
    <row r="1161" spans="2:2" x14ac:dyDescent="0.25">
      <c r="B1161" s="6">
        <f>'Tt.3.5'!G148</f>
        <v>0.253164556962025</v>
      </c>
    </row>
    <row r="1162" spans="2:2" x14ac:dyDescent="0.25">
      <c r="B1162" s="6">
        <f>'Tt.3.5'!G149</f>
        <v>0.33086419753086399</v>
      </c>
    </row>
    <row r="1163" spans="2:2" x14ac:dyDescent="0.25">
      <c r="B1163" s="6">
        <f>'Tt.3.5'!G150</f>
        <v>0.33823529411764702</v>
      </c>
    </row>
    <row r="1164" spans="2:2" x14ac:dyDescent="0.25">
      <c r="B1164" s="6">
        <f>'Tt.3.5'!G151</f>
        <v>0.29702970297029702</v>
      </c>
    </row>
    <row r="1165" spans="2:2" x14ac:dyDescent="0.25">
      <c r="B1165" s="6">
        <f>'Tt.3.5'!G152</f>
        <v>0.511848341232227</v>
      </c>
    </row>
    <row r="1166" spans="2:2" x14ac:dyDescent="0.25">
      <c r="B1166" s="6">
        <f>'Tt.3.5'!G153</f>
        <v>0.44961240310077499</v>
      </c>
    </row>
    <row r="1167" spans="2:2" x14ac:dyDescent="0.25">
      <c r="B1167" s="6">
        <f>'Tt.3.5'!G154</f>
        <v>0.369747899159664</v>
      </c>
    </row>
    <row r="1168" spans="2:2" x14ac:dyDescent="0.25">
      <c r="B1168" s="6">
        <f>'Tt.3.5'!G155</f>
        <v>0.33232628398791503</v>
      </c>
    </row>
    <row r="1169" spans="2:2" x14ac:dyDescent="0.25">
      <c r="B1169" s="6">
        <f>'Tt.3.5'!G156</f>
        <v>0.46327683615819198</v>
      </c>
    </row>
    <row r="1170" spans="2:2" x14ac:dyDescent="0.25">
      <c r="B1170" s="6">
        <f>'Tt.3.5'!G157</f>
        <v>0.55089820359281405</v>
      </c>
    </row>
    <row r="1171" spans="2:2" x14ac:dyDescent="0.25">
      <c r="B1171" s="6">
        <f>'Tt.3.5'!G158</f>
        <v>0.302961275626424</v>
      </c>
    </row>
    <row r="1172" spans="2:2" x14ac:dyDescent="0.25">
      <c r="B1172" s="6">
        <f>'Tt.3.5'!G159</f>
        <v>0.27397260273972601</v>
      </c>
    </row>
    <row r="1173" spans="2:2" x14ac:dyDescent="0.25">
      <c r="B1173" s="6">
        <f>'Tt.3.5'!G160</f>
        <v>0.57881773399014802</v>
      </c>
    </row>
    <row r="1174" spans="2:2" x14ac:dyDescent="0.25">
      <c r="B1174" s="6">
        <f>'Tt.3.5'!G161</f>
        <v>0.37124183006535899</v>
      </c>
    </row>
    <row r="1175" spans="2:2" x14ac:dyDescent="0.25">
      <c r="B1175" s="6">
        <f>'Tt.3.5'!G162</f>
        <v>0.362038664323374</v>
      </c>
    </row>
    <row r="1176" spans="2:2" x14ac:dyDescent="0.25">
      <c r="B1176" s="6">
        <f>'Tt.3.5'!G163</f>
        <v>4.1666666666666699E-2</v>
      </c>
    </row>
    <row r="1177" spans="2:2" x14ac:dyDescent="0.25">
      <c r="B1177" s="6">
        <f>'Tt.3.5'!G164</f>
        <v>0.43030303030303002</v>
      </c>
    </row>
    <row r="1178" spans="2:2" x14ac:dyDescent="0.25">
      <c r="B1178" s="6">
        <f>'Tt.3.5'!G165</f>
        <v>0.47586206896551703</v>
      </c>
    </row>
    <row r="1179" spans="2:2" x14ac:dyDescent="0.25">
      <c r="B1179" s="6">
        <f>'Tt.3.5'!G166</f>
        <v>0.252941176470588</v>
      </c>
    </row>
    <row r="1180" spans="2:2" x14ac:dyDescent="0.25">
      <c r="B1180" s="6">
        <f>'Tt.3.5'!G167</f>
        <v>0.34117647058823503</v>
      </c>
    </row>
    <row r="1181" spans="2:2" x14ac:dyDescent="0.25">
      <c r="B1181" s="6">
        <f>'Tt.3.5'!G168</f>
        <v>0.672597864768683</v>
      </c>
    </row>
    <row r="1182" spans="2:2" x14ac:dyDescent="0.25">
      <c r="B1182" s="6">
        <f>'Tt.3.5'!G169</f>
        <v>0.36483516483516498</v>
      </c>
    </row>
    <row r="1183" spans="2:2" x14ac:dyDescent="0.25">
      <c r="B1183" s="6">
        <f>'Tt.3.5'!G170</f>
        <v>0.51130434782608702</v>
      </c>
    </row>
    <row r="1184" spans="2:2" x14ac:dyDescent="0.25">
      <c r="B1184" s="6">
        <f>'Tt.3.5'!G171</f>
        <v>0.41599999999999998</v>
      </c>
    </row>
    <row r="1185" spans="2:2" x14ac:dyDescent="0.25">
      <c r="B1185" s="6">
        <f>'Tt.3.5'!G172</f>
        <v>0.50424929178470301</v>
      </c>
    </row>
    <row r="1186" spans="2:2" x14ac:dyDescent="0.25">
      <c r="B1186" s="6">
        <f>'Tt.3.5'!G173</f>
        <v>0.427435387673956</v>
      </c>
    </row>
    <row r="1187" spans="2:2" x14ac:dyDescent="0.25">
      <c r="B1187" s="6">
        <f>'Tt.3.5'!G174</f>
        <v>0.58620689655172398</v>
      </c>
    </row>
    <row r="1188" spans="2:2" x14ac:dyDescent="0.25">
      <c r="B1188" s="6">
        <f>'Tt.3.5'!G175</f>
        <v>0.44907407407407401</v>
      </c>
    </row>
    <row r="1189" spans="2:2" x14ac:dyDescent="0.25">
      <c r="B1189" s="6">
        <f>'Tt.3.5'!G176</f>
        <v>0.78723404255319196</v>
      </c>
    </row>
    <row r="1190" spans="2:2" x14ac:dyDescent="0.25">
      <c r="B1190" s="6">
        <f>'Tt.3.5'!G177</f>
        <v>0.52577319587628901</v>
      </c>
    </row>
    <row r="1191" spans="2:2" x14ac:dyDescent="0.25">
      <c r="B1191" s="6">
        <f>'Tt.3.5'!G178</f>
        <v>0.253164556962025</v>
      </c>
    </row>
    <row r="1192" spans="2:2" x14ac:dyDescent="0.25">
      <c r="B1192" s="6">
        <f>'Tt.3.5'!G179</f>
        <v>0.56734693877551001</v>
      </c>
    </row>
    <row r="1193" spans="2:2" x14ac:dyDescent="0.25">
      <c r="B1193" s="6">
        <f>'Tt.3.5'!G180</f>
        <v>0.47317073170731699</v>
      </c>
    </row>
    <row r="1194" spans="2:2" x14ac:dyDescent="0.25">
      <c r="B1194" s="6">
        <f>'Tt.3.5'!G181</f>
        <v>0.28915662650602397</v>
      </c>
    </row>
    <row r="1195" spans="2:2" x14ac:dyDescent="0.25">
      <c r="B1195" s="6">
        <f>'Tt.3.5'!G182</f>
        <v>0.53947368421052599</v>
      </c>
    </row>
    <row r="1196" spans="2:2" x14ac:dyDescent="0.25">
      <c r="B1196" s="6">
        <f>'Tt.3.5'!G183</f>
        <v>0.298405466970387</v>
      </c>
    </row>
    <row r="1197" spans="2:2" x14ac:dyDescent="0.25">
      <c r="B1197" s="6">
        <f>'Tt.3.5'!G184</f>
        <v>0.48499999999999999</v>
      </c>
    </row>
    <row r="1198" spans="2:2" x14ac:dyDescent="0.25">
      <c r="B1198" s="6">
        <f>'Tt.3.5'!G185</f>
        <v>0.44196428571428598</v>
      </c>
    </row>
    <row r="1199" spans="2:2" x14ac:dyDescent="0.25">
      <c r="B1199" s="6">
        <f>'Tt.3.5'!G186</f>
        <v>0.32722513089005201</v>
      </c>
    </row>
    <row r="1200" spans="2:2" x14ac:dyDescent="0.25">
      <c r="B1200" s="6">
        <f>'Tt.3.5'!G187</f>
        <v>0.44579780755176601</v>
      </c>
    </row>
    <row r="1201" spans="2:2" x14ac:dyDescent="0.25">
      <c r="B1201" s="6">
        <f>'Tt.3.5'!G188</f>
        <v>0.52924791086350997</v>
      </c>
    </row>
    <row r="1202" spans="2:2" x14ac:dyDescent="0.25">
      <c r="B1202" s="6">
        <f>'Tt.3.5'!G189</f>
        <v>0.366812227074236</v>
      </c>
    </row>
    <row r="1203" spans="2:2" x14ac:dyDescent="0.25">
      <c r="B1203" s="6">
        <f>'Tt.3.5'!G190</f>
        <v>0.61016949152542399</v>
      </c>
    </row>
    <row r="1204" spans="2:2" x14ac:dyDescent="0.25">
      <c r="B1204" s="6">
        <f>'Tt.3.5'!G191</f>
        <v>0.25</v>
      </c>
    </row>
    <row r="1205" spans="2:2" x14ac:dyDescent="0.25">
      <c r="B1205" s="6">
        <f>'Tt.3.5'!G192</f>
        <v>0.40088105726872197</v>
      </c>
    </row>
    <row r="1206" spans="2:2" x14ac:dyDescent="0.25">
      <c r="B1206" s="6">
        <f>'Tt.3.5'!G193</f>
        <v>0.298405466970387</v>
      </c>
    </row>
    <row r="1207" spans="2:2" x14ac:dyDescent="0.25">
      <c r="B1207" s="6">
        <f>'Tt.3.5'!G194</f>
        <v>0.24175824175824201</v>
      </c>
    </row>
    <row r="1208" spans="2:2" x14ac:dyDescent="0.25">
      <c r="B1208" s="6">
        <f>'Tt.3.5'!G195</f>
        <v>0.48648648648648701</v>
      </c>
    </row>
    <row r="1209" spans="2:2" x14ac:dyDescent="0.25">
      <c r="B1209" s="6">
        <f>'Tt.3.5'!G196</f>
        <v>0.39370078740157499</v>
      </c>
    </row>
    <row r="1210" spans="2:2" x14ac:dyDescent="0.25">
      <c r="B1210" s="6">
        <f>'Tt.3.5'!G197</f>
        <v>0.40384615384615402</v>
      </c>
    </row>
    <row r="1211" spans="2:2" x14ac:dyDescent="0.25">
      <c r="B1211" s="6">
        <f>'Tt.3.5'!G198</f>
        <v>0.45588235294117602</v>
      </c>
    </row>
    <row r="1212" spans="2:2" x14ac:dyDescent="0.25">
      <c r="B1212" s="6">
        <f>'Tt.3.5'!G199</f>
        <v>0.24285714285714299</v>
      </c>
    </row>
    <row r="1213" spans="2:2" x14ac:dyDescent="0.25">
      <c r="B1213" s="6">
        <f>'Tt.3.5'!G200</f>
        <v>0.56666666666666698</v>
      </c>
    </row>
    <row r="1214" spans="2:2" x14ac:dyDescent="0.25">
      <c r="B1214" s="6">
        <f>'Tt.3.5'!G201</f>
        <v>0.39457831325301201</v>
      </c>
    </row>
    <row r="1215" spans="2:2" x14ac:dyDescent="0.25">
      <c r="B1215" s="6">
        <f>'Tt.3.5'!G202</f>
        <v>0.47014925373134298</v>
      </c>
    </row>
    <row r="1216" spans="2:2" x14ac:dyDescent="0.25">
      <c r="B1216" s="6">
        <f>'Tt.3.5'!G203</f>
        <v>0.39763779527559101</v>
      </c>
    </row>
    <row r="1217" spans="2:2" x14ac:dyDescent="0.25">
      <c r="B1217" s="6">
        <f>'Tt.3.5'!G204</f>
        <v>0.51851851851851805</v>
      </c>
    </row>
    <row r="1218" spans="2:2" x14ac:dyDescent="0.25">
      <c r="B1218" s="6">
        <f>'Tt.3.5'!G205</f>
        <v>0.67253521126760596</v>
      </c>
    </row>
    <row r="1219" spans="2:2" x14ac:dyDescent="0.25">
      <c r="B1219" s="6">
        <f>'Tt.3.5'!G206</f>
        <v>0.48831168831168797</v>
      </c>
    </row>
    <row r="1220" spans="2:2" x14ac:dyDescent="0.25">
      <c r="B1220" s="6">
        <f>'Tt.3.5'!G207</f>
        <v>0.422053231939163</v>
      </c>
    </row>
    <row r="1221" spans="2:2" x14ac:dyDescent="0.25">
      <c r="B1221" s="6">
        <f>'Tt.3.5'!G208</f>
        <v>0.51487414187642999</v>
      </c>
    </row>
    <row r="1222" spans="2:2" x14ac:dyDescent="0.25">
      <c r="B1222" s="6">
        <f>'Tt.3.5'!G209</f>
        <v>0.31140350877193002</v>
      </c>
    </row>
    <row r="1223" spans="2:2" x14ac:dyDescent="0.25">
      <c r="B1223" s="6">
        <f>'Tt.3.5'!G210</f>
        <v>0.46428571428571402</v>
      </c>
    </row>
    <row r="1224" spans="2:2" x14ac:dyDescent="0.25">
      <c r="B1224" s="6">
        <f>'Tt.3.5'!G211</f>
        <v>0.39655172413793099</v>
      </c>
    </row>
    <row r="1225" spans="2:2" x14ac:dyDescent="0.25">
      <c r="B1225" s="6">
        <f>'Tt.3.5'!G212</f>
        <v>0.50802139037433203</v>
      </c>
    </row>
    <row r="1226" spans="2:2" x14ac:dyDescent="0.25">
      <c r="B1226" s="6">
        <f>'Tt.3.5'!G213</f>
        <v>0.49815498154981602</v>
      </c>
    </row>
    <row r="1227" spans="2:2" x14ac:dyDescent="0.25">
      <c r="B1227" s="6">
        <f>'Tt.3.5'!G214</f>
        <v>0.38965517241379299</v>
      </c>
    </row>
    <row r="1228" spans="2:2" x14ac:dyDescent="0.25">
      <c r="B1228" s="6">
        <f>'Tt.3.5'!G215</f>
        <v>0.49014778325123198</v>
      </c>
    </row>
    <row r="1229" spans="2:2" x14ac:dyDescent="0.25">
      <c r="B1229" s="6">
        <f>'Tt.3.5'!G216</f>
        <v>0.38187702265372198</v>
      </c>
    </row>
    <row r="1230" spans="2:2" x14ac:dyDescent="0.25">
      <c r="B1230" s="6">
        <f>'Tt.3.5'!G217</f>
        <v>0.5</v>
      </c>
    </row>
    <row r="1231" spans="2:2" x14ac:dyDescent="0.25">
      <c r="B1231" s="6">
        <f>'Tt.3.5'!G218</f>
        <v>0.34507042253521097</v>
      </c>
    </row>
    <row r="1232" spans="2:2" x14ac:dyDescent="0.25">
      <c r="B1232" s="6">
        <f>'Tt.3.5'!G219</f>
        <v>0.502092050209205</v>
      </c>
    </row>
    <row r="1233" spans="2:2" x14ac:dyDescent="0.25">
      <c r="B1233" s="6">
        <f>'Tt.3.5'!G220</f>
        <v>0.46327683615819198</v>
      </c>
    </row>
    <row r="1234" spans="2:2" x14ac:dyDescent="0.25">
      <c r="B1234" s="6">
        <f>'Tt.3.5'!G221</f>
        <v>0.41379310344827602</v>
      </c>
    </row>
    <row r="1235" spans="2:2" x14ac:dyDescent="0.25">
      <c r="B1235" s="6">
        <f>'Tt.3.5'!G222</f>
        <v>0.42937853107344598</v>
      </c>
    </row>
    <row r="1236" spans="2:2" x14ac:dyDescent="0.25">
      <c r="B1236" s="6">
        <f>'Tt.3.5'!G223</f>
        <v>0.45706371191135697</v>
      </c>
    </row>
    <row r="1237" spans="2:2" x14ac:dyDescent="0.25">
      <c r="B1237" s="6">
        <f>'Tt.3.5'!G224</f>
        <v>0.44</v>
      </c>
    </row>
    <row r="1238" spans="2:2" x14ac:dyDescent="0.25">
      <c r="B1238" s="6">
        <f>'Tt.3.5'!G225</f>
        <v>0.41873278236914602</v>
      </c>
    </row>
    <row r="1239" spans="2:2" x14ac:dyDescent="0.25">
      <c r="B1239" s="6">
        <f>'Tt.3.5'!G226</f>
        <v>0.58596491228070202</v>
      </c>
    </row>
    <row r="1240" spans="2:2" x14ac:dyDescent="0.25">
      <c r="B1240" s="6">
        <f>'Tt.3.5'!G227</f>
        <v>0.24637681159420299</v>
      </c>
    </row>
    <row r="1241" spans="2:2" x14ac:dyDescent="0.25">
      <c r="B1241" s="6">
        <f>'Tt.3.5'!G228</f>
        <v>0.52196382428940602</v>
      </c>
    </row>
    <row r="1242" spans="2:2" x14ac:dyDescent="0.25">
      <c r="B1242" s="6">
        <f>'Tt.3.5'!G229</f>
        <v>0.50152905198776798</v>
      </c>
    </row>
    <row r="1243" spans="2:2" x14ac:dyDescent="0.25">
      <c r="B1243" s="6">
        <f>'Tt.3.5'!G230</f>
        <v>0.27173913043478298</v>
      </c>
    </row>
    <row r="1244" spans="2:2" x14ac:dyDescent="0.25">
      <c r="B1244" s="6">
        <f>'Tt.3.5'!G231</f>
        <v>0.45689655172413801</v>
      </c>
    </row>
    <row r="1245" spans="2:2" x14ac:dyDescent="0.25">
      <c r="B1245" s="6">
        <f>'Tt.3.5'!G232</f>
        <v>0.45175438596491202</v>
      </c>
    </row>
    <row r="1246" spans="2:2" x14ac:dyDescent="0.25">
      <c r="B1246" s="6">
        <f>'Tt.3.5'!G233</f>
        <v>0.58620689655172398</v>
      </c>
    </row>
    <row r="1247" spans="2:2" x14ac:dyDescent="0.25">
      <c r="B1247" s="6">
        <f>'Tt.3.5'!G234</f>
        <v>0.161904761904762</v>
      </c>
    </row>
    <row r="1248" spans="2:2" x14ac:dyDescent="0.25">
      <c r="B1248" s="6">
        <f>'Tt.3.5'!G235</f>
        <v>0.58990536277602501</v>
      </c>
    </row>
    <row r="1249" spans="2:2" x14ac:dyDescent="0.25">
      <c r="B1249" s="6">
        <f>'Tt.3.5'!G236</f>
        <v>0.57142857142857095</v>
      </c>
    </row>
    <row r="1250" spans="2:2" x14ac:dyDescent="0.25">
      <c r="B1250" s="6">
        <f>'Tt.3.5'!G237</f>
        <v>0.68309859154929597</v>
      </c>
    </row>
    <row r="1251" spans="2:2" x14ac:dyDescent="0.25">
      <c r="B1251" s="6">
        <f>'Tt.3.5'!G238</f>
        <v>0.53191489361702105</v>
      </c>
    </row>
    <row r="1252" spans="2:2" x14ac:dyDescent="0.25">
      <c r="B1252" s="6">
        <f>'Tt.3.5'!G239</f>
        <v>0.45833333333333298</v>
      </c>
    </row>
    <row r="1253" spans="2:2" x14ac:dyDescent="0.25">
      <c r="B1253" s="6">
        <f>'Tt.3.5'!G240</f>
        <v>0.46327683615819198</v>
      </c>
    </row>
    <row r="1254" spans="2:2" x14ac:dyDescent="0.25">
      <c r="B1254" s="6">
        <f>'Tt.3.5'!G241</f>
        <v>0.39787798408488101</v>
      </c>
    </row>
    <row r="1255" spans="2:2" x14ac:dyDescent="0.25">
      <c r="B1255" s="6">
        <f>'Tt.3.5'!G242</f>
        <v>0.679245283018868</v>
      </c>
    </row>
    <row r="1256" spans="2:2" x14ac:dyDescent="0.25">
      <c r="B1256" s="6">
        <f>'Tt.3.5'!G243</f>
        <v>0.468926553672316</v>
      </c>
    </row>
    <row r="1257" spans="2:2" x14ac:dyDescent="0.25">
      <c r="B1257" s="6">
        <f>'Tt.3.5'!G244</f>
        <v>0.53870967741935505</v>
      </c>
    </row>
    <row r="1258" spans="2:2" x14ac:dyDescent="0.25">
      <c r="B1258" s="6">
        <f>'Tt.3.5'!G245</f>
        <v>0.29918032786885201</v>
      </c>
    </row>
    <row r="1259" spans="2:2" x14ac:dyDescent="0.25">
      <c r="B1259" s="6">
        <f>'Tt.3.5'!G246</f>
        <v>0.51340996168582398</v>
      </c>
    </row>
    <row r="1260" spans="2:2" x14ac:dyDescent="0.25">
      <c r="B1260" s="6">
        <f>'Tt.3.5'!G247</f>
        <v>0.161904761904762</v>
      </c>
    </row>
    <row r="1261" spans="2:2" x14ac:dyDescent="0.25">
      <c r="B1261" s="6">
        <f>'Tt.3.5'!G248</f>
        <v>0.57271815446339003</v>
      </c>
    </row>
    <row r="1262" spans="2:2" x14ac:dyDescent="0.25">
      <c r="B1262" s="6">
        <f>'Tt.3.5'!G249</f>
        <v>0.35674676524953802</v>
      </c>
    </row>
    <row r="1263" spans="2:2" x14ac:dyDescent="0.25">
      <c r="B1263" s="6">
        <f>'Tt.3.5'!G250</f>
        <v>0.37435897435897397</v>
      </c>
    </row>
    <row r="1264" spans="2:2" x14ac:dyDescent="0.25">
      <c r="B1264" s="6">
        <f>'Tt.3.5'!G251</f>
        <v>0.21142857142857099</v>
      </c>
    </row>
    <row r="1265" spans="2:2" x14ac:dyDescent="0.25">
      <c r="B1265" s="6">
        <f>'Tt.3.5'!G252</f>
        <v>0.35294117647058798</v>
      </c>
    </row>
    <row r="1266" spans="2:2" x14ac:dyDescent="0.25">
      <c r="B1266" s="6">
        <f>'Tt.3.5'!G253</f>
        <v>0.55118110236220497</v>
      </c>
    </row>
    <row r="1267" spans="2:2" x14ac:dyDescent="0.25">
      <c r="B1267" s="6">
        <f>'Tt.3.5'!G254</f>
        <v>0.61733615221987304</v>
      </c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55"/>
  <sheetViews>
    <sheetView topLeftCell="A234" workbookViewId="0">
      <selection activeCell="G255" sqref="G255"/>
    </sheetView>
  </sheetViews>
  <sheetFormatPr defaultRowHeight="15" x14ac:dyDescent="0.25"/>
  <cols>
    <col min="1" max="7" width="9.140625" style="6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1</v>
      </c>
      <c r="B2" s="6" t="s">
        <v>1307</v>
      </c>
      <c r="C2" s="6" t="s">
        <v>1308</v>
      </c>
      <c r="D2" s="6">
        <v>468</v>
      </c>
      <c r="E2" s="6">
        <v>268</v>
      </c>
      <c r="F2" s="6">
        <v>200</v>
      </c>
      <c r="G2" s="6">
        <v>0.57264957264957295</v>
      </c>
    </row>
    <row r="3" spans="1:7" x14ac:dyDescent="0.25">
      <c r="A3" s="6">
        <v>2</v>
      </c>
      <c r="B3" s="6" t="s">
        <v>2072</v>
      </c>
      <c r="C3" s="6" t="e">
        <f>---------------------------EEEEEEEEEEEEEEE------------HHHHHHHHHHHHHHHHHHHHHHHHHHHHHHHHHHHHHHHHHHHHHHHHHHHHHHHHHHHHHHHHHHHHHHHHHHHHHHHHHHHHHHHHHHHHHHHHHHHHHHHHHHHHHHHHHHHHHH</f>
        <v>#NAME?</v>
      </c>
      <c r="D3" s="6">
        <v>172</v>
      </c>
      <c r="E3" s="6">
        <v>77</v>
      </c>
      <c r="F3" s="6">
        <v>95</v>
      </c>
      <c r="G3" s="6">
        <v>0.44767441860465101</v>
      </c>
    </row>
    <row r="4" spans="1:7" x14ac:dyDescent="0.25">
      <c r="A4" s="6">
        <v>3</v>
      </c>
      <c r="B4" s="6" t="s">
        <v>1150</v>
      </c>
      <c r="C4" s="6" t="s">
        <v>2214</v>
      </c>
      <c r="D4" s="6">
        <v>913</v>
      </c>
      <c r="E4" s="6">
        <v>200</v>
      </c>
      <c r="F4" s="6">
        <v>713</v>
      </c>
      <c r="G4" s="6">
        <v>0.21905805038335199</v>
      </c>
    </row>
    <row r="5" spans="1:7" x14ac:dyDescent="0.25">
      <c r="A5" s="6">
        <v>4</v>
      </c>
      <c r="B5" s="6" t="s">
        <v>2244</v>
      </c>
      <c r="C5" s="6" t="s">
        <v>59</v>
      </c>
      <c r="D5" s="6">
        <v>568</v>
      </c>
      <c r="E5" s="6">
        <v>385</v>
      </c>
      <c r="F5" s="6">
        <v>183</v>
      </c>
      <c r="G5" s="6">
        <v>0.67781690140845097</v>
      </c>
    </row>
    <row r="6" spans="1:7" x14ac:dyDescent="0.25">
      <c r="A6" s="6">
        <v>5</v>
      </c>
      <c r="B6" s="6" t="s">
        <v>1733</v>
      </c>
      <c r="C6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6" s="6">
        <v>516</v>
      </c>
      <c r="E6" s="6">
        <v>232</v>
      </c>
      <c r="F6" s="6">
        <v>284</v>
      </c>
      <c r="G6" s="6">
        <v>0.44961240310077499</v>
      </c>
    </row>
    <row r="7" spans="1:7" x14ac:dyDescent="0.25">
      <c r="A7" s="6">
        <v>6</v>
      </c>
      <c r="B7" s="6" t="s">
        <v>1870</v>
      </c>
      <c r="C7" s="6" t="e">
        <f>--------------------------HHHHHHHHHHHHHHHHHHHHHHHH----------------------HHHHHHHHHHHHHHHHHHHHHHHHHHHHHHHHHHHHHHHHHHHHHHHHHHHHHHHHHHHHHHHHHHHHHHHHHHHHHHHHHHHHHHHHHHHHHHHHHHHHHHHHHHHHHHHHHHHHHHHHHHHHHHHHHHHHHHHHHHHHHHHHHHHHHHHHHHHHHHHHHHHHHHHH------------------------HHHHHHHHHHHHHHHHHHHHHHHHHHHHHHHHHHHHHHHHHHHHHHHHHHHHHHHHHHHHHHHHHHHHHHHHHHHHHHHHHHHHHHHHHHHHHHHHHHHHHHHHHHH------------------EEEEE----------HHHHHHHHHHHHHHHHHHHHHHHHHHHHHHHHHHHHHHHHHHHHHHHHHHHHHHHHHHHHHH---------HHHHHHHHHHHHHHHHHHHHHHHHHHHH</f>
        <v>#NAME?</v>
      </c>
      <c r="D7" s="6">
        <v>503</v>
      </c>
      <c r="E7" s="6">
        <v>301</v>
      </c>
      <c r="F7" s="6">
        <v>202</v>
      </c>
      <c r="G7" s="6">
        <v>0.59840954274353897</v>
      </c>
    </row>
    <row r="8" spans="1:7" x14ac:dyDescent="0.25">
      <c r="A8" s="6">
        <v>7</v>
      </c>
      <c r="B8" s="6" t="s">
        <v>1654</v>
      </c>
      <c r="C8" s="6" t="e">
        <f>---------------------EEEEEEEEEEEEEEEEEE-----------------------HHHHHHHHHHHHHHHHHHHHHHHH-----------------------HHHHHHHHHHHHHHHHHHHHHHHHHHHHHHHHHHHHHHHHHHHHHHHHHHHHHHHHHHHHHHHHHHHHH</f>
        <v>#NAME?</v>
      </c>
      <c r="D8" s="6">
        <v>178</v>
      </c>
      <c r="E8" s="6">
        <v>69</v>
      </c>
      <c r="F8" s="6">
        <v>109</v>
      </c>
      <c r="G8" s="6">
        <v>0.38764044943820197</v>
      </c>
    </row>
    <row r="9" spans="1:7" x14ac:dyDescent="0.25">
      <c r="A9" s="6">
        <v>8</v>
      </c>
      <c r="B9" s="6" t="s">
        <v>1632</v>
      </c>
      <c r="C9" s="6" t="s">
        <v>7</v>
      </c>
      <c r="D9" s="6">
        <v>691</v>
      </c>
      <c r="E9" s="6">
        <v>215</v>
      </c>
      <c r="F9" s="6">
        <v>476</v>
      </c>
      <c r="G9" s="6">
        <v>0.31114327062228703</v>
      </c>
    </row>
    <row r="10" spans="1:7" x14ac:dyDescent="0.25">
      <c r="A10" s="6">
        <v>9</v>
      </c>
      <c r="B10" s="6" t="s">
        <v>1982</v>
      </c>
      <c r="C10" s="6" t="e">
        <f>--HHHHHHHHHHHHHHHHHHHHHHHHH--------------------------------HHHHHHHHHHHHHHHHHHHHHHHHHHHHHHHHHHHHHHHHHHHHHHHHHHHHHHHHHHHHHHHHHHHHHHHHHHHHHHHHHHHHHHHHHHHHHHHHHHHHHHHHHHHHHHHHHHHHHHHHHHHHHHHHHHHHHHHHHHHHHHHHHH</f>
        <v>#NAME?</v>
      </c>
      <c r="D10" s="6">
        <v>205</v>
      </c>
      <c r="E10" s="6">
        <v>99</v>
      </c>
      <c r="F10" s="6">
        <v>106</v>
      </c>
      <c r="G10" s="6">
        <v>0.482926829268293</v>
      </c>
    </row>
    <row r="11" spans="1:7" x14ac:dyDescent="0.25">
      <c r="A11" s="6">
        <v>10</v>
      </c>
      <c r="B11" s="6" t="s">
        <v>2213</v>
      </c>
      <c r="C11" s="6" t="e">
        <f>-HHHHHHHHHHHHHHHHHHHHHHHHHHHHHHHHHHHHHHHHHHHHHHHHHHHHHHHHHHHHHHHHHHHHHHHHHHHHHHHHHHHHHHHHHHHHHHHHHHHHHHHHHHHHH</f>
        <v>#NAME?</v>
      </c>
      <c r="D11" s="6">
        <v>110</v>
      </c>
      <c r="E11" s="6">
        <v>42</v>
      </c>
      <c r="F11" s="6">
        <v>68</v>
      </c>
      <c r="G11" s="6">
        <v>0.381818181818182</v>
      </c>
    </row>
    <row r="12" spans="1:7" x14ac:dyDescent="0.25">
      <c r="A12" s="6">
        <v>11</v>
      </c>
      <c r="B12" s="6" t="s">
        <v>1654</v>
      </c>
      <c r="C12" s="6" t="e">
        <f>---------------------EEEEEEEEEEEEEEEEEE-----------------------HHHHHHHHHHHHHHHHHHHHHHHH-----------------------HHHHHHHHHHHHHHHHHHHHHHHHHHHHHHHHHHHHHHHHHHHHHHHHHHHHHHHHHHHHHHHHHHHHH</f>
        <v>#NAME?</v>
      </c>
      <c r="D12" s="6">
        <v>178</v>
      </c>
      <c r="E12" s="6">
        <v>69</v>
      </c>
      <c r="F12" s="6">
        <v>109</v>
      </c>
      <c r="G12" s="6">
        <v>0.38764044943820197</v>
      </c>
    </row>
    <row r="13" spans="1:7" x14ac:dyDescent="0.25">
      <c r="A13" s="6">
        <v>12</v>
      </c>
      <c r="B13" s="6" t="s">
        <v>1845</v>
      </c>
      <c r="C13" s="6" t="e">
        <f>-----------------------HHHHHHHHHHHHHHHHHHHHHHHHHHHHHHHHHHHHHHHHHHHH--------------HHHHHHHHHHHHHHHHHHHHHHHHHHHHHHHHHHHHHHHHHHHHHHHHHHHHHHHHHHHHHHHHHHHHHHHHHHHHHHHHHHH</f>
        <v>#NAME?</v>
      </c>
      <c r="D13" s="6">
        <v>164</v>
      </c>
      <c r="E13" s="6">
        <v>76</v>
      </c>
      <c r="F13" s="6">
        <v>88</v>
      </c>
      <c r="G13" s="6">
        <v>0.46341463414634099</v>
      </c>
    </row>
    <row r="14" spans="1:7" x14ac:dyDescent="0.25">
      <c r="A14" s="6">
        <v>13</v>
      </c>
      <c r="B14" s="6" t="s">
        <v>1460</v>
      </c>
      <c r="C14" s="6" t="e">
        <f>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HH---------------HHHHHHHHHHHHHHHHHHHHHHHHHHHHHHHHHHH----------------------------------HHHHHHHHHHHHHHHHHHHHHHHHHHHHHHH</f>
        <v>#NAME?</v>
      </c>
      <c r="D14" s="6">
        <v>406</v>
      </c>
      <c r="E14" s="6">
        <v>238</v>
      </c>
      <c r="F14" s="6">
        <v>168</v>
      </c>
      <c r="G14" s="6">
        <v>0.58620689655172398</v>
      </c>
    </row>
    <row r="15" spans="1:7" x14ac:dyDescent="0.25">
      <c r="A15" s="6">
        <v>14</v>
      </c>
      <c r="B15" s="6" t="s">
        <v>1590</v>
      </c>
      <c r="C15" s="6" t="s">
        <v>1591</v>
      </c>
      <c r="D15" s="6">
        <v>259</v>
      </c>
      <c r="E15" s="6">
        <v>142</v>
      </c>
      <c r="F15" s="6">
        <v>117</v>
      </c>
      <c r="G15" s="6">
        <v>0.54826254826254806</v>
      </c>
    </row>
    <row r="16" spans="1:7" x14ac:dyDescent="0.25">
      <c r="A16" s="6">
        <v>15</v>
      </c>
      <c r="B16" s="6" t="s">
        <v>1402</v>
      </c>
      <c r="C16" s="6" t="e">
        <f>--------------HHHHHHHHHHHHHHHHHHHHHHHHHHHHHHHHHHHHHHHHHHHHHHHHHHHHHHHHHHHHHHHHHHHHHHHHHHHHHHHHHHHHHHHHHHHHHHHHHHHHHHHHHHHHHHHHHHHHHHHHHHHHHHHHHHHHHHHHHHHHHHHHHHHHHHHHHHHHHHHHHHHHHHHHHHHHHHHHHHHHHHHHHHHHHHHHHHHHHHHHHHHHHH</f>
        <v>#NAME?</v>
      </c>
      <c r="D16" s="6">
        <v>220</v>
      </c>
      <c r="E16" s="6">
        <v>98</v>
      </c>
      <c r="F16" s="6">
        <v>122</v>
      </c>
      <c r="G16" s="6">
        <v>0.44545454545454499</v>
      </c>
    </row>
    <row r="17" spans="1:7" x14ac:dyDescent="0.25">
      <c r="A17" s="6">
        <v>16</v>
      </c>
      <c r="B17" s="6" t="s">
        <v>1403</v>
      </c>
      <c r="C17" s="6" t="s">
        <v>1404</v>
      </c>
      <c r="D17" s="6">
        <v>95</v>
      </c>
      <c r="E17" s="6">
        <v>63</v>
      </c>
      <c r="F17" s="6">
        <v>32</v>
      </c>
      <c r="G17" s="6">
        <v>0.66315789473684195</v>
      </c>
    </row>
    <row r="18" spans="1:7" x14ac:dyDescent="0.25">
      <c r="A18" s="6">
        <v>17</v>
      </c>
      <c r="B18" s="6" t="s">
        <v>2375</v>
      </c>
      <c r="C18" s="6" t="s">
        <v>21</v>
      </c>
      <c r="D18" s="6">
        <v>385</v>
      </c>
      <c r="E18" s="6">
        <v>270</v>
      </c>
      <c r="F18" s="6">
        <v>115</v>
      </c>
      <c r="G18" s="6">
        <v>0.70129870129870098</v>
      </c>
    </row>
    <row r="19" spans="1:7" x14ac:dyDescent="0.25">
      <c r="A19" s="6">
        <v>18</v>
      </c>
      <c r="B19" s="6" t="s">
        <v>1910</v>
      </c>
      <c r="C19" s="6" t="e">
        <f>------------------HHHHHHHHHH-------------------HHHHHHHHHHHHHHHHHHHHHHHHHHHHHHHHHHHHHHHHHHHHHHHHHHHHHHHHHHHHHHHHHHHHHHHHHHHHHHHHHHHHHHHHHHHHHHHHHHHHHHHHHHHHHHHHHHHHHHHHHHHHHHHHHHHHHHHHHHHHHHHHHHHHHHHHHHHHHHHHHHHHHHHHHHHHHHHHHHHHHHHHHHHHHHHHHHHHHHHHHHHHHHHHHHHHHHHHHHHH</f>
        <v>#NAME?</v>
      </c>
      <c r="D19" s="6">
        <v>267</v>
      </c>
      <c r="E19" s="6">
        <v>134</v>
      </c>
      <c r="F19" s="6">
        <v>133</v>
      </c>
      <c r="G19" s="6">
        <v>0.50187265917602997</v>
      </c>
    </row>
    <row r="20" spans="1:7" x14ac:dyDescent="0.25">
      <c r="A20" s="6">
        <v>19</v>
      </c>
      <c r="B20" s="6" t="s">
        <v>1327</v>
      </c>
      <c r="C20" s="6" t="s">
        <v>88</v>
      </c>
      <c r="D20" s="6">
        <v>464</v>
      </c>
      <c r="E20" s="6">
        <v>158</v>
      </c>
      <c r="F20" s="6">
        <v>306</v>
      </c>
      <c r="G20" s="6">
        <v>0.34051724137931</v>
      </c>
    </row>
    <row r="21" spans="1:7" x14ac:dyDescent="0.25">
      <c r="A21" s="6">
        <v>20</v>
      </c>
      <c r="B21" s="6" t="s">
        <v>2291</v>
      </c>
      <c r="C21" s="6" t="e">
        <f>----------------HHHHHHHHHHHHHHHHHHHHHHHHHHHHHHHHHHHHHHHHHHHHHHHHHHHHHHHHHHHHHHHHHHHHHHHHHHHHHHHHHHHHHHHHHHHHHHHHHHHHHHHHHHHHHHHHHHHHHHHHHHHHHHHHHHHHHHHHHHHHHHHHHHHHHHHH</f>
        <v>#NAME?</v>
      </c>
      <c r="D21" s="6">
        <v>168</v>
      </c>
      <c r="E21" s="6">
        <v>115</v>
      </c>
      <c r="F21" s="6">
        <v>53</v>
      </c>
      <c r="G21" s="6">
        <v>0.68452380952380998</v>
      </c>
    </row>
    <row r="22" spans="1:7" x14ac:dyDescent="0.25">
      <c r="A22" s="6">
        <v>21</v>
      </c>
      <c r="B22" s="6" t="s">
        <v>2093</v>
      </c>
      <c r="C22" s="6" t="s">
        <v>281</v>
      </c>
      <c r="D22" s="6">
        <v>415</v>
      </c>
      <c r="E22" s="6">
        <v>218</v>
      </c>
      <c r="F22" s="6">
        <v>197</v>
      </c>
      <c r="G22" s="6">
        <v>0.525301204819277</v>
      </c>
    </row>
    <row r="23" spans="1:7" x14ac:dyDescent="0.25">
      <c r="A23" s="6">
        <v>22</v>
      </c>
      <c r="B23" s="6" t="s">
        <v>1778</v>
      </c>
      <c r="C23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</f>
        <v>#NAME?</v>
      </c>
      <c r="D23" s="6">
        <v>577</v>
      </c>
      <c r="E23" s="6">
        <v>268</v>
      </c>
      <c r="F23" s="6">
        <v>309</v>
      </c>
      <c r="G23" s="6">
        <v>0.46447140381282498</v>
      </c>
    </row>
    <row r="24" spans="1:7" x14ac:dyDescent="0.25">
      <c r="A24" s="6">
        <v>23</v>
      </c>
      <c r="B24" s="6" t="s">
        <v>1631</v>
      </c>
      <c r="C24" s="6" t="e">
        <f>------------------HHHHHHHHHHHHHHHHHHHHHHHHHHHHHHHHHHHHHHHHHHHHHHHHHHHHHHHHHHHHHHHHH----------------------HHHHHHHHHHHHHHHHHHHHHHHHHHHHHHHHHHHHHHHHHHHHHHHHHHHHHHHHHHHHHHHHHHHHHHHHHHHHHHHHHHHHHHH</f>
        <v>#NAME?</v>
      </c>
      <c r="D24" s="6">
        <v>192</v>
      </c>
      <c r="E24" s="6">
        <v>89</v>
      </c>
      <c r="F24" s="6">
        <v>103</v>
      </c>
      <c r="G24" s="6">
        <v>0.46354166666666702</v>
      </c>
    </row>
    <row r="25" spans="1:7" x14ac:dyDescent="0.25">
      <c r="A25" s="6">
        <v>24</v>
      </c>
      <c r="B25" s="6" t="s">
        <v>2031</v>
      </c>
      <c r="C25" s="6" t="e">
        <f>-HHHHHHHHHHHHHHHHHHHHHHHHHHHHHHHHHHHHHHHHHHHHHHHHHHHHHHHHHHHHHHHHHHHHHHHH-------------------------------------HHH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---------------HHHHHHHHHHHHHHHHHHHHHHHHHHHHHHHHHHHHHHHHHHHHHHHHHHHHHHHHHHHHHHHHHHHHHHHHHH</f>
        <v>#NAME?</v>
      </c>
      <c r="D25" s="6">
        <v>487</v>
      </c>
      <c r="E25" s="6">
        <v>203</v>
      </c>
      <c r="F25" s="6">
        <v>284</v>
      </c>
      <c r="G25" s="6">
        <v>0.416837782340862</v>
      </c>
    </row>
    <row r="26" spans="1:7" x14ac:dyDescent="0.25">
      <c r="A26" s="6">
        <v>25</v>
      </c>
      <c r="B26" s="6" t="s">
        <v>1800</v>
      </c>
      <c r="C26" s="6" t="e">
        <f>-HHHHHHHHHHHHHHHHHHHHHHHHHHHHHHHHHHHHHHHHHHHHHHHHHHHHHHHHHHHHHHHHHHHHHHHHHHHHHHHHHHHHHHH</f>
        <v>#NAME?</v>
      </c>
      <c r="D26" s="6">
        <v>88</v>
      </c>
      <c r="E26" s="6">
        <v>11</v>
      </c>
      <c r="F26" s="6">
        <v>77</v>
      </c>
      <c r="G26" s="6">
        <v>0.125</v>
      </c>
    </row>
    <row r="27" spans="1:7" x14ac:dyDescent="0.25">
      <c r="A27" s="6">
        <v>26</v>
      </c>
      <c r="B27" s="6" t="s">
        <v>1435</v>
      </c>
      <c r="C27" s="6" t="e">
        <f>--------------HHHHHHHHHHHHHHHHHHHHHHHHHHHHHHHHHHHHHHHHHHHHHHHHHHHHHHHHHHHHHHHHHHHHHHHHHHHHHHHHHHHHHHHHHHHHHHHHHHHHHHHHHHHHHHHHHHHHHHHHHHHHHHHHH--------------HHHHHHHHHHHHHHHHHHHHHHHHHHHHHHHHHHHHHHHHHHHHHHHHHHHHHHHHHHHHHHHHHHHHHHHHHHHHHHHHHHHHHHHHHHH----------------HHHHHHHHHHHHHHHHHHH</f>
        <v>#NAME?</v>
      </c>
      <c r="D27" s="6">
        <v>283</v>
      </c>
      <c r="E27" s="6">
        <v>179</v>
      </c>
      <c r="F27" s="6">
        <v>104</v>
      </c>
      <c r="G27" s="6">
        <v>0.63250883392226198</v>
      </c>
    </row>
    <row r="28" spans="1:7" x14ac:dyDescent="0.25">
      <c r="A28" s="6">
        <v>27</v>
      </c>
      <c r="B28" s="6" t="s">
        <v>1451</v>
      </c>
      <c r="C28" s="6" t="s">
        <v>1452</v>
      </c>
      <c r="D28" s="6">
        <v>164</v>
      </c>
      <c r="E28" s="6">
        <v>46</v>
      </c>
      <c r="F28" s="6">
        <v>118</v>
      </c>
      <c r="G28" s="6">
        <v>0.28048780487804897</v>
      </c>
    </row>
    <row r="29" spans="1:7" x14ac:dyDescent="0.25">
      <c r="A29" s="6">
        <v>28</v>
      </c>
      <c r="B29" s="6" t="s">
        <v>2445</v>
      </c>
      <c r="C29" s="6" t="e">
        <f>--------HHHHHHHHHHHHHHHHHHHHHHHHHHHHHHHHHHHHHHHHHHHHHHHHHHHHHHHHHHHHHHHHHHHHHHHHHHHHHHHHHHHHHHHHHHHHHHHHHHHHHHHHHHHHHHHHHHHHHHHHHHHHHHHHHHHHHHHHHHHHHHHHHHHHHHHHHHHHHHHHHH</f>
        <v>#NAME?</v>
      </c>
      <c r="D29" s="6">
        <v>170</v>
      </c>
      <c r="E29" s="6">
        <v>40</v>
      </c>
      <c r="F29" s="6">
        <v>130</v>
      </c>
      <c r="G29" s="6">
        <v>0.23529411764705899</v>
      </c>
    </row>
    <row r="30" spans="1:7" x14ac:dyDescent="0.25">
      <c r="A30" s="6">
        <v>29</v>
      </c>
      <c r="B30" s="6" t="s">
        <v>2151</v>
      </c>
      <c r="C30" s="6" t="s">
        <v>1610</v>
      </c>
      <c r="D30" s="6">
        <v>351</v>
      </c>
      <c r="E30" s="6">
        <v>163</v>
      </c>
      <c r="F30" s="6">
        <v>188</v>
      </c>
      <c r="G30" s="6">
        <v>0.46438746438746398</v>
      </c>
    </row>
    <row r="31" spans="1:7" x14ac:dyDescent="0.25">
      <c r="A31" s="6">
        <v>30</v>
      </c>
      <c r="B31" s="6" t="s">
        <v>1637</v>
      </c>
      <c r="C31" s="6" t="e">
        <f>-HHHHHHHHHHHHHHHHHHHHHHHHH-------------------HHHHHHHHHHHHHHHHHHHHHHHHHHHHHHHHHHHHHHHHHHHHHHHHHHHHHHHHHHHHHHHHHHHHHHHHHHHHHHHHHHHHHHHHHHHHHHHHHHHHHHHHHHHHHHHHHHHHHHHHHHHHHHHHHHHHH--------------------------------HHHHHHHHH</f>
        <v>#NAME?</v>
      </c>
      <c r="D31" s="6">
        <v>219</v>
      </c>
      <c r="E31" s="6">
        <v>64</v>
      </c>
      <c r="F31" s="6">
        <v>155</v>
      </c>
      <c r="G31" s="6">
        <v>0.29223744292237402</v>
      </c>
    </row>
    <row r="32" spans="1:7" x14ac:dyDescent="0.25">
      <c r="A32" s="6">
        <v>31</v>
      </c>
      <c r="B32" s="6" t="s">
        <v>1803</v>
      </c>
      <c r="C32" s="6" t="s">
        <v>1804</v>
      </c>
      <c r="D32" s="6">
        <v>381</v>
      </c>
      <c r="E32" s="6">
        <v>176</v>
      </c>
      <c r="F32" s="6">
        <v>205</v>
      </c>
      <c r="G32" s="6">
        <v>0.46194225721784798</v>
      </c>
    </row>
    <row r="33" spans="1:7" x14ac:dyDescent="0.25">
      <c r="A33" s="6">
        <v>32</v>
      </c>
      <c r="B33" s="6" t="s">
        <v>1822</v>
      </c>
      <c r="C33" s="6" t="e">
        <f>-------------------HHHHHHHHHHHHHHHHHHHHHHHHHHHHHHHHHHHHHHHHHHHHHHHHHHHHHHHHHHHHHHHHHHHHHHHHHHHHHHHHHHHHHHHHHHHHHHHHHHHHHHHHHHHHHHHHHHHHHHHHHHHHHHHHHHHHHHHHHHHHHHHHHHHHHHHHHHHHHHHHHHHHHHH</f>
        <v>#NAME?</v>
      </c>
      <c r="D33" s="6">
        <v>186</v>
      </c>
      <c r="E33" s="6">
        <v>114</v>
      </c>
      <c r="F33" s="6">
        <v>72</v>
      </c>
      <c r="G33" s="6">
        <v>0.61290322580645196</v>
      </c>
    </row>
    <row r="34" spans="1:7" x14ac:dyDescent="0.25">
      <c r="A34" s="6">
        <v>33</v>
      </c>
      <c r="B34" s="6" t="s">
        <v>1680</v>
      </c>
      <c r="C34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34" s="6">
        <v>254</v>
      </c>
      <c r="E34" s="6">
        <v>98</v>
      </c>
      <c r="F34" s="6">
        <v>156</v>
      </c>
      <c r="G34" s="6">
        <v>0.38582677165354301</v>
      </c>
    </row>
    <row r="35" spans="1:7" x14ac:dyDescent="0.25">
      <c r="A35" s="6">
        <v>34</v>
      </c>
      <c r="B35" s="6" t="s">
        <v>1894</v>
      </c>
      <c r="C35" s="6" t="e">
        <f>------HHHHHHHHHHHHHHHHHHHHHHHHHHHHHHHHHHHHHHHHHHH------------HHHHHHHHHHHHHHHHHHHHHHHHHHHHHHHHHHHHHHHHHH</f>
        <v>#NAME?</v>
      </c>
      <c r="D35" s="6">
        <v>103</v>
      </c>
      <c r="E35" s="6">
        <v>35</v>
      </c>
      <c r="F35" s="6">
        <v>68</v>
      </c>
      <c r="G35" s="6">
        <v>0.33980582524271802</v>
      </c>
    </row>
    <row r="36" spans="1:7" x14ac:dyDescent="0.25">
      <c r="A36" s="6">
        <v>35</v>
      </c>
      <c r="B36" s="6" t="s">
        <v>2491</v>
      </c>
      <c r="C36" s="6" t="s">
        <v>1582</v>
      </c>
      <c r="D36" s="6">
        <v>159</v>
      </c>
      <c r="E36" s="6">
        <v>46</v>
      </c>
      <c r="F36" s="6">
        <v>113</v>
      </c>
      <c r="G36" s="6">
        <v>0.28930817610062898</v>
      </c>
    </row>
    <row r="37" spans="1:7" x14ac:dyDescent="0.25">
      <c r="A37" s="6">
        <v>36</v>
      </c>
      <c r="B37" s="6" t="s">
        <v>1740</v>
      </c>
      <c r="C37" s="6" t="e">
        <f>--------HHHHHHHHHHHHHHHHHHHHHHHHHHHHHHHHHHHHHHHHHHHHHHHHHHHHHHHHHHHHHHHHHHHHHHHHHHHHHHHHHHHHHHHHHHHHHHHHHHHHHHHHHHHHHHHHHHHHHHHHHHHHHHHHHHHHHHHHHHHHHHHHHHHHHHHHHHHHHHHHHH</f>
        <v>#NAME?</v>
      </c>
      <c r="D37" s="6">
        <v>170</v>
      </c>
      <c r="E37" s="6">
        <v>43</v>
      </c>
      <c r="F37" s="6">
        <v>127</v>
      </c>
      <c r="G37" s="6">
        <v>0.252941176470588</v>
      </c>
    </row>
    <row r="38" spans="1:7" x14ac:dyDescent="0.25">
      <c r="A38" s="6">
        <v>37</v>
      </c>
      <c r="B38" s="6" t="s">
        <v>1960</v>
      </c>
      <c r="C38" s="6" t="e">
        <f>-HHHHHHHHHHHHHHHHHHHHHHHHHHHHHHHHHHHHHHHHHHHHHHHHHHHHHHHHHHHHHHHHH----------HHHHHHHHHHHHHHHHHHHHHHHHHHHHHHHHHHHHHHHHHHHHHHHHHHHHH--------------------------HHHHHHHHHHHHHHHHHHHHHHHHHHHHHHHHHHHHHHHHHHHHHHHHHHHHHHHHHHHHHHHHHHHHHHHHHHHHHHHHHHHHHHHHHHHHHHHHHHHHHHHHHHHHHHHHHHHHHHHHHHHHHHHHHHHHHHHHHHHHHHHHHHHHHHHHHHHHHHHHHHHHHHHHHHHHHHHHHHHHHHH----------------EEEEEEE----HHHHHHHHHHHHHHHHHHHHHHHHHHHHH</f>
        <v>#NAME?</v>
      </c>
      <c r="D38" s="6">
        <v>394</v>
      </c>
      <c r="E38" s="6">
        <v>195</v>
      </c>
      <c r="F38" s="6">
        <v>199</v>
      </c>
      <c r="G38" s="6">
        <v>0.49492385786802001</v>
      </c>
    </row>
    <row r="39" spans="1:7" x14ac:dyDescent="0.25">
      <c r="A39" s="6">
        <v>38</v>
      </c>
      <c r="B39" s="6" t="s">
        <v>2188</v>
      </c>
      <c r="C39" s="6" t="e">
        <f>------------------HHHHHHHHHHHHHHHHHHHHH------HHHHHHHHHHHHHHHHHHHHHHHHHHHHHHHHHHHHHHHHHHHHHHHHHHHHHHHHHHHHHHHHHHHHHHHHHHHHHHHHHHHHHHHHHHHHHHHHHHHHHHHHHHHHHHHHHHHHHHHHHHHHHHHHHHHHHHHHHHHHHHHHHHHHHHHHH</f>
        <v>#NAME?</v>
      </c>
      <c r="D39" s="6">
        <v>198</v>
      </c>
      <c r="E39" s="6">
        <v>106</v>
      </c>
      <c r="F39" s="6">
        <v>92</v>
      </c>
      <c r="G39" s="6">
        <v>0.53535353535353503</v>
      </c>
    </row>
    <row r="40" spans="1:7" x14ac:dyDescent="0.25">
      <c r="A40" s="6">
        <v>39</v>
      </c>
      <c r="B40" s="6" t="s">
        <v>1945</v>
      </c>
      <c r="C40" s="6" t="e">
        <f>-HHHHHHHHHHHHHHHHHHHHHHHHHHHHHHHHHHHHHHHHHHHHHHHHHHHHHHHHHHHHHHHHHHHHHHHHHHHHHHHHHHHHHHHHHHHHHHHHHHHHHHHHHHHHHHHHHHHHHHHHHHHHHHHHHHHHHHHHHHHHHHHHHHH</f>
        <v>#NAME?</v>
      </c>
      <c r="D40" s="6">
        <v>148</v>
      </c>
      <c r="E40" s="6">
        <v>103</v>
      </c>
      <c r="F40" s="6">
        <v>45</v>
      </c>
      <c r="G40" s="6">
        <v>0.69594594594594605</v>
      </c>
    </row>
    <row r="41" spans="1:7" x14ac:dyDescent="0.25">
      <c r="A41" s="6">
        <v>40</v>
      </c>
      <c r="B41" s="6" t="s">
        <v>1653</v>
      </c>
      <c r="C41" s="6" t="e">
        <f>-------HHHHHHHHHHHHHHHHHHHHH--------HHHHHHHHHHHHHHHHHHHHHHHHHHHHHHHHHHHHHHHHHHHHHHHHHHHHHHHHHHHHHHHHHHHHHHHHHHHHHHHHHHHHHHHHHH</f>
        <v>#NAME?</v>
      </c>
      <c r="D41" s="6">
        <v>126</v>
      </c>
      <c r="E41" s="6">
        <v>40</v>
      </c>
      <c r="F41" s="6">
        <v>86</v>
      </c>
      <c r="G41" s="6">
        <v>0.317460317460317</v>
      </c>
    </row>
    <row r="42" spans="1:7" x14ac:dyDescent="0.25">
      <c r="A42" s="6">
        <v>41</v>
      </c>
      <c r="B42" s="6" t="s">
        <v>2190</v>
      </c>
      <c r="C42" s="6" t="s">
        <v>2191</v>
      </c>
      <c r="D42" s="6">
        <v>401</v>
      </c>
      <c r="E42" s="6">
        <v>179</v>
      </c>
      <c r="F42" s="6">
        <v>222</v>
      </c>
      <c r="G42" s="6">
        <v>0.446384039900249</v>
      </c>
    </row>
    <row r="43" spans="1:7" x14ac:dyDescent="0.25">
      <c r="A43" s="6">
        <v>42</v>
      </c>
      <c r="B43" s="6" t="s">
        <v>1578</v>
      </c>
      <c r="C43" s="6" t="e">
        <f>-HHHHHHHHHHHHHHHHHHHHHHHHHHHHHHHHHHHHHHHHHHHHHHHHHHHHHHHHHHHHHHHHHHHHHHHHHHHHHHHHHHHHHHHHHHHHHHHHHHHHHHHHHHHHHHHHHHHHHHHHHHHHHHHHHHHHHHHH</f>
        <v>#NAME?</v>
      </c>
      <c r="D43" s="6">
        <v>137</v>
      </c>
      <c r="E43" s="6">
        <v>65</v>
      </c>
      <c r="F43" s="6">
        <v>72</v>
      </c>
      <c r="G43" s="6">
        <v>0.47445255474452602</v>
      </c>
    </row>
    <row r="44" spans="1:7" x14ac:dyDescent="0.25">
      <c r="A44" s="6">
        <v>43</v>
      </c>
      <c r="B44" s="6" t="s">
        <v>1365</v>
      </c>
      <c r="C44" s="6" t="e">
        <f>----HHHHHHHHHHHHHHHHHHHHHHHHHHHHHHHHHHHHHHHHHHHHHHHHHHHHHHHHHHHHHHHHHHHHHHHHHHHHHHHHHHHHHHHHHHHHHHHHHHHHHHHHHHHHHHHHHHHHHHHHHHHHHHHHHHHHHHHHHHHHHHHHHHHHHHHHHHHHHHHHHHHHHHHHHHHHHHHHHHHHHHHHHHHHHHHHHHHHHHHHHHHHHHHHHHHHHHHHHHHHHHHHHHHHHHHHHHHHHHHH----------HHHHHHHHHHHHHHHHHHHHHHHHHHHHHHHHHHHHHHHHHHHHHHHHHHHHHHHHHHHHHHHHHHHHH</f>
        <v>#NAME?</v>
      </c>
      <c r="D44" s="6">
        <v>323</v>
      </c>
      <c r="E44" s="6">
        <v>229</v>
      </c>
      <c r="F44" s="6">
        <v>94</v>
      </c>
      <c r="G44" s="6">
        <v>0.70897832817337503</v>
      </c>
    </row>
    <row r="45" spans="1:7" x14ac:dyDescent="0.25">
      <c r="A45" s="6">
        <v>44</v>
      </c>
      <c r="B45" s="6" t="s">
        <v>2098</v>
      </c>
      <c r="C45" s="6" t="e">
        <f>-------------HHHHHHHHHHHHHHHHHHHHHHHHHHHHHHHHHHHHHHHHHHHHHHHHHHHHHHHH--------------------HHHHHHHHHHHHHHHHHHHHHHHHHHHHHHHHHHHHHHHHHHHHHHHHHHHHHHHHHHHHHHHHHHHHHHHHHHHHHHHHHHHHHHHHHHHHHHHHHHHHHHHHHHHHHHHHHHHHHHHHHHHHHHHHHHHHHHHHHHHHHHHHHHHHHHHHHHHHHHHHH--------------------------------------HHHHHHHHHHHHHHHHHHHHHHHHHHHHHHHHH------------HHHHHHHHHHHH</f>
        <v>#NAME?</v>
      </c>
      <c r="D45" s="6">
        <v>345</v>
      </c>
      <c r="E45" s="6">
        <v>183</v>
      </c>
      <c r="F45" s="6">
        <v>162</v>
      </c>
      <c r="G45" s="6">
        <v>0.53043478260869603</v>
      </c>
    </row>
    <row r="46" spans="1:7" x14ac:dyDescent="0.25">
      <c r="A46" s="6">
        <v>45</v>
      </c>
      <c r="B46" s="6" t="s">
        <v>1852</v>
      </c>
      <c r="C46" s="6" t="e">
        <f>-----------------------------------HHHHHHHHHHHHHHHHHHHHHHHHHHHHH-------EEEEEE------------------------------HHHHHHHHHHHHHHHHHHHHHHHHHHHHHHHHHHHHHHHHHHHHHHHHHHHHHHHHHHHHHHHHHHHHHHHHHHHHHHHHHHHHHHHHHHHHHHHHHHHHHHHHHHHHHHHHHHHHHHHHHHHHHHHHHHHHHHHHHHHHHHHHHHHHHHHHHHHHHHHHHHHHHHHHHHHHHHHHHHHHHHHHHHHHHHHHH----------------------------------------HHHHHHHHHHHHHHHHHHHHHHHHHHHHHHHHH</f>
        <v>#NAME?</v>
      </c>
      <c r="D46" s="6">
        <v>373</v>
      </c>
      <c r="E46" s="6">
        <v>177</v>
      </c>
      <c r="F46" s="6">
        <v>196</v>
      </c>
      <c r="G46" s="6">
        <v>0.47453083109919603</v>
      </c>
    </row>
    <row r="47" spans="1:7" x14ac:dyDescent="0.25">
      <c r="A47" s="6">
        <v>46</v>
      </c>
      <c r="B47" s="6" t="s">
        <v>2301</v>
      </c>
      <c r="C47" s="6" t="e">
        <f>---------------HHHHHHHHHHHHHHHHHHHHHHHHHHHHHHHHHHHHHHHHHHHHHHHHHHHHHHHHHHHHHHHHHHHHHHHHHHHHHHHHHHHHHHHHHHHHHHHHHHHHHHHHHHHHHHHH---------------HHHHHHHHHHHHHHHHHHHHHHHHHHHHHHHHHHHHHHHHHHHHHHHHHHHHHHHHHHHHHHHHHHHHHHHHHHHHHHHHHHHHHHHHHHHHHHHHH</f>
        <v>#NAME?</v>
      </c>
      <c r="D47" s="6">
        <v>239</v>
      </c>
      <c r="E47" s="6">
        <v>126</v>
      </c>
      <c r="F47" s="6">
        <v>113</v>
      </c>
      <c r="G47" s="6">
        <v>0.52719665271966498</v>
      </c>
    </row>
    <row r="48" spans="1:7" x14ac:dyDescent="0.25">
      <c r="A48" s="6">
        <v>47</v>
      </c>
      <c r="B48" s="6" t="s">
        <v>2088</v>
      </c>
      <c r="C48" s="6" t="e">
        <f>-HHHHHHHHHHHHHHHHHHHHHHHHHHHHHHHHHHHHHHHHHHHHHHHHHHHHHHHHHHHHHHHHHHHHHHHHHHHHHHHHHHHHHHHHHHHHHHHHHHHHHHHHHHHHHHHHH</f>
        <v>#NAME?</v>
      </c>
      <c r="D48" s="6">
        <v>114</v>
      </c>
      <c r="E48" s="6">
        <v>92</v>
      </c>
      <c r="F48" s="6">
        <v>22</v>
      </c>
      <c r="G48" s="6">
        <v>0.80701754385964897</v>
      </c>
    </row>
    <row r="49" spans="1:7" x14ac:dyDescent="0.25">
      <c r="A49" s="6">
        <v>48</v>
      </c>
      <c r="B49" s="6" t="s">
        <v>1737</v>
      </c>
      <c r="C49" s="6" t="s">
        <v>1738</v>
      </c>
      <c r="D49" s="6">
        <v>263</v>
      </c>
      <c r="E49" s="6">
        <v>51</v>
      </c>
      <c r="F49" s="6">
        <v>212</v>
      </c>
      <c r="G49" s="6">
        <v>0.19391634980988601</v>
      </c>
    </row>
    <row r="50" spans="1:7" x14ac:dyDescent="0.25">
      <c r="A50" s="6">
        <v>49</v>
      </c>
      <c r="B50" s="6" t="s">
        <v>1373</v>
      </c>
      <c r="C50" s="6" t="e">
        <f>-HHHHHHHHHHHHHHHHHHHHHHHHHHHHHHHHHHHHHHHHHHHHHHHHHHHHHHHHHHHHHHHHHHHHHHHHHHHHHHHHHHHHHHHHHHHHHHHHHHHHHHHHHHHHHHHHHHHHHH-------------HHHHHHHHHHHHHHHHHHHHHHHHHHHHHHHHHHHHHHHHHHHHHHHHHHHHHHHHHHHHHHHHHHHHHHHHHHHHHHHHHHHHHHHHHHHHHHHHHHHHHHHHHHHHHHHHHHHHHHHHHH</f>
        <v>#NAME?</v>
      </c>
      <c r="D50" s="6">
        <v>254</v>
      </c>
      <c r="E50" s="6">
        <v>99</v>
      </c>
      <c r="F50" s="6">
        <v>155</v>
      </c>
      <c r="G50" s="6">
        <v>0.38976377952755897</v>
      </c>
    </row>
    <row r="51" spans="1:7" x14ac:dyDescent="0.25">
      <c r="A51" s="6">
        <v>50</v>
      </c>
      <c r="B51" s="6" t="s">
        <v>2355</v>
      </c>
      <c r="C51" s="6" t="e">
        <f>--------------------------HHHHHHHHHHHHHHHHHHHHHHHHHHHHHHHHHHHHHHHHHHHHHHHHHHHHHHHHHHHHHHHHHHHHHHHHHHHHHHHHHHHHHHHHHHHHHHHHHHHHHHHHHHHHHHHHHHHHHHHHHHHHHHHHHHHHHHHHHHHHHHHHHHHHHHHHHHHHHHHHHHHHHHHHHHHHHHHHHHHHH</f>
        <v>#NAME?</v>
      </c>
      <c r="D51" s="6">
        <v>207</v>
      </c>
      <c r="E51" s="6">
        <v>94</v>
      </c>
      <c r="F51" s="6">
        <v>113</v>
      </c>
      <c r="G51" s="6">
        <v>0.45410628019323701</v>
      </c>
    </row>
    <row r="52" spans="1:7" x14ac:dyDescent="0.25">
      <c r="A52" s="6">
        <v>51</v>
      </c>
      <c r="B52" s="6" t="s">
        <v>1832</v>
      </c>
      <c r="C52" s="6" t="s">
        <v>59</v>
      </c>
      <c r="D52" s="6">
        <v>568</v>
      </c>
      <c r="E52" s="6">
        <v>391</v>
      </c>
      <c r="F52" s="6">
        <v>177</v>
      </c>
      <c r="G52" s="6">
        <v>0.68838028169014098</v>
      </c>
    </row>
    <row r="53" spans="1:7" x14ac:dyDescent="0.25">
      <c r="A53" s="6">
        <v>52</v>
      </c>
      <c r="B53" s="6" t="s">
        <v>1813</v>
      </c>
      <c r="C53" s="6" t="e">
        <f>----------------------------------------------------HHHHHHHHHHHHHHHHHHHHHHHHHHHHHHHHHHHHHHHHHHHHHHHHHHHHH--------------------------HHHHHHHHHHHHHHHHHHHHHHHHHHHHHHHHHH</f>
        <v>#NAME?</v>
      </c>
      <c r="D53" s="6">
        <v>165</v>
      </c>
      <c r="E53" s="6">
        <v>62</v>
      </c>
      <c r="F53" s="6">
        <v>103</v>
      </c>
      <c r="G53" s="6">
        <v>0.37575757575757601</v>
      </c>
    </row>
    <row r="54" spans="1:7" x14ac:dyDescent="0.25">
      <c r="A54" s="6">
        <v>53</v>
      </c>
      <c r="B54" s="6" t="s">
        <v>1696</v>
      </c>
      <c r="C54" s="6" t="s">
        <v>7</v>
      </c>
      <c r="D54" s="6">
        <v>302</v>
      </c>
      <c r="E54" s="6">
        <v>106</v>
      </c>
      <c r="F54" s="6">
        <v>196</v>
      </c>
      <c r="G54" s="6">
        <v>0.350993377483444</v>
      </c>
    </row>
    <row r="55" spans="1:7" x14ac:dyDescent="0.25">
      <c r="A55" s="6">
        <v>54</v>
      </c>
      <c r="B55" s="6" t="s">
        <v>1748</v>
      </c>
      <c r="C55" s="6" t="e">
        <f>-HHHHHHHHHHHHHHHHHHHHHHHHHHHHHHHHHHHHHHHHHHHHHHHHHHHHHHHHHHHHHHHHHHHHHHHHHHHHHHHHHHHHHHHHHHHHHHHHHHHHHHHH</f>
        <v>#NAME?</v>
      </c>
      <c r="D55" s="6">
        <v>105</v>
      </c>
      <c r="E55" s="6">
        <v>5</v>
      </c>
      <c r="F55" s="6">
        <v>100</v>
      </c>
      <c r="G55" s="6">
        <v>4.7619047619047603E-2</v>
      </c>
    </row>
    <row r="56" spans="1:7" x14ac:dyDescent="0.25">
      <c r="A56" s="6">
        <v>55</v>
      </c>
      <c r="B56" s="6" t="s">
        <v>1547</v>
      </c>
      <c r="C56" s="6" t="e">
        <f>------HHHHHHHHHHHHHHHHHHHHHHHHHHHHHHHHHHHHHHHHHHHHHHHHHHHHHHHHHHHHHHHHHHHHHHHHHHHHHHHHHHHHHHHHHHHHHH-------------HHHHHHHHHHHHHHHHHHHHHHHHHHHHHHHHHHHHHHHHHHHHH</f>
        <v>#NAME?</v>
      </c>
      <c r="D56" s="6">
        <v>158</v>
      </c>
      <c r="E56" s="6">
        <v>67</v>
      </c>
      <c r="F56" s="6">
        <v>91</v>
      </c>
      <c r="G56" s="6">
        <v>0.424050632911392</v>
      </c>
    </row>
    <row r="57" spans="1:7" x14ac:dyDescent="0.25">
      <c r="A57" s="6">
        <v>56</v>
      </c>
      <c r="B57" s="6" t="s">
        <v>1462</v>
      </c>
      <c r="C57" s="6" t="s">
        <v>2318</v>
      </c>
      <c r="D57" s="6">
        <v>296</v>
      </c>
      <c r="E57" s="6">
        <v>166</v>
      </c>
      <c r="F57" s="6">
        <v>130</v>
      </c>
      <c r="G57" s="6">
        <v>0.56081081081081097</v>
      </c>
    </row>
    <row r="58" spans="1:7" x14ac:dyDescent="0.25">
      <c r="A58" s="6">
        <v>57</v>
      </c>
      <c r="B58" s="6" t="s">
        <v>1507</v>
      </c>
      <c r="C58" s="6" t="e">
        <f>-------------HHHHHHHHHHHHHHHHHHHHHHHHHHHHHHHHHHHHHHHHHHHHHHHHHHHHHHHH------------HHHHHHHHHHHHHHHHHHHHHHHHHHHHHHHHHHHHHHHHHHHHHHHHHHHHHHHHHHHHHHHHHHHHHHHHHHHHHHHHHHHHHHHHHHHHHHHHHHHHHHHHHHHHHHHHHHHHHHHHHHHHHHHHHHHHHHHHHHHHHHHHHHHHHHHHHHHHHHHHHHHHHHHHH--------------------------------------HHHHHHHHHHHHHHHHHHHHHHHHHHHHHHHHH------------HHHHHHHHHHHH</f>
        <v>#NAME?</v>
      </c>
      <c r="D58" s="6">
        <v>345</v>
      </c>
      <c r="E58" s="6">
        <v>189</v>
      </c>
      <c r="F58" s="6">
        <v>156</v>
      </c>
      <c r="G58" s="6">
        <v>0.54782608695652202</v>
      </c>
    </row>
    <row r="59" spans="1:7" x14ac:dyDescent="0.25">
      <c r="A59" s="6">
        <v>58</v>
      </c>
      <c r="B59" s="6" t="s">
        <v>2070</v>
      </c>
      <c r="C59" s="6" t="e">
        <f>---HHHHHHHHHHHHHHHHHHHHHHH--EEEEEEE---------HHHHHHHHHHHHHHHHHHHHHHHHHHHHHHHHHHHHHHHHHHHHHHHHHHHHHHHHHHHHHHHHHHHHHHHHHHHHHHHHHHHHHHHHHHHHHHHHHHHHHHH-------------------------------HH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59" s="6">
        <v>420</v>
      </c>
      <c r="E59" s="6">
        <v>255</v>
      </c>
      <c r="F59" s="6">
        <v>165</v>
      </c>
      <c r="G59" s="6">
        <v>0.60714285714285698</v>
      </c>
    </row>
    <row r="60" spans="1:7" x14ac:dyDescent="0.25">
      <c r="A60" s="6">
        <v>59</v>
      </c>
      <c r="B60" s="6" t="s">
        <v>1448</v>
      </c>
      <c r="C60" s="6" t="e">
        <f>--------HHHHHHHHHHHHHHHHHHHHHHHHHHHHHHHHHHHHHHHHHHHHHHHHHHHHHHHHHHHHHHHHHHHHHHHHHHHHHHHHHHHHHHHHHHHHHHHHHHHHHHHHHHHHHHHHHHHHHHHHHHHHHHHHHHHHHHHHHHHHHHHHHHHHHHHHHHHHHHHHHH</f>
        <v>#NAME?</v>
      </c>
      <c r="D60" s="6">
        <v>170</v>
      </c>
      <c r="E60" s="6">
        <v>43</v>
      </c>
      <c r="F60" s="6">
        <v>127</v>
      </c>
      <c r="G60" s="6">
        <v>0.252941176470588</v>
      </c>
    </row>
    <row r="61" spans="1:7" x14ac:dyDescent="0.25">
      <c r="A61" s="6">
        <v>60</v>
      </c>
      <c r="B61" s="6" t="s">
        <v>2290</v>
      </c>
      <c r="C61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H</f>
        <v>#NAME?</v>
      </c>
      <c r="D61" s="6">
        <v>578</v>
      </c>
      <c r="E61" s="6">
        <v>278</v>
      </c>
      <c r="F61" s="6">
        <v>300</v>
      </c>
      <c r="G61" s="6">
        <v>0.48096885813148799</v>
      </c>
    </row>
    <row r="62" spans="1:7" x14ac:dyDescent="0.25">
      <c r="A62" s="6">
        <v>61</v>
      </c>
      <c r="B62" s="6" t="s">
        <v>1745</v>
      </c>
      <c r="C62" s="6" t="e">
        <f>---------------HHHHHHHHHHHHHHHHHHHHHHHHHHHHHHHHHHHHHHHHHHHHHHHHHHHHHHHHHHHHHHHHHHHHHHHHHHHHHHHHHHHHHHHHHHHHHHHHHHHHHHHHH</f>
        <v>#NAME?</v>
      </c>
      <c r="D62" s="6">
        <v>120</v>
      </c>
      <c r="E62" s="6">
        <v>9</v>
      </c>
      <c r="F62" s="6">
        <v>111</v>
      </c>
      <c r="G62" s="6">
        <v>7.4999999999999997E-2</v>
      </c>
    </row>
    <row r="63" spans="1:7" x14ac:dyDescent="0.25">
      <c r="A63" s="6">
        <v>62</v>
      </c>
      <c r="B63" s="6" t="s">
        <v>2356</v>
      </c>
      <c r="C63" s="6" t="s">
        <v>2357</v>
      </c>
      <c r="D63" s="6">
        <v>198</v>
      </c>
      <c r="E63" s="6">
        <v>74</v>
      </c>
      <c r="F63" s="6">
        <v>124</v>
      </c>
      <c r="G63" s="6">
        <v>0.37373737373737398</v>
      </c>
    </row>
    <row r="64" spans="1:7" x14ac:dyDescent="0.25">
      <c r="A64" s="6">
        <v>63</v>
      </c>
      <c r="B64" s="6" t="s">
        <v>2501</v>
      </c>
      <c r="C64" s="6" t="e">
        <f>--HHHHHHHHHHHHHHHHHHHHHHHHHHHHHHHHHHHHHHHHHHHHHHHHHHHHHHHHHHHHHHHHHHHHHHHHH-------------------------HHHHHHHHHHHHHHHHHHHHHHHHHHHHHHHHHHHHHHHHHHHHHHHHHHHHHHHHHHHHHHHHHHHHHHHHHHHHHHHHHHHHHHHHHHHHHH</f>
        <v>#NAME?</v>
      </c>
      <c r="D64" s="6">
        <v>194</v>
      </c>
      <c r="E64" s="6">
        <v>59</v>
      </c>
      <c r="F64" s="6">
        <v>135</v>
      </c>
      <c r="G64" s="6">
        <v>0.30412371134020599</v>
      </c>
    </row>
    <row r="65" spans="1:7" x14ac:dyDescent="0.25">
      <c r="A65" s="6">
        <v>64</v>
      </c>
      <c r="B65" s="6" t="s">
        <v>2074</v>
      </c>
      <c r="C65" s="6" t="e">
        <f>-HHHHHHHHHHHHHHHHHHHHHHHHHHHHHHHHHHHHHHHHHHHHHHHHHHHHHHHHHHHHHHHHHHHHHHHHHHHHHHHHHHHHHHHHHHHHHHHHHHHHHHHHHHHHHHHHHHH</f>
        <v>#NAME?</v>
      </c>
      <c r="D65" s="6">
        <v>116</v>
      </c>
      <c r="E65" s="6">
        <v>29</v>
      </c>
      <c r="F65" s="6">
        <v>87</v>
      </c>
      <c r="G65" s="6">
        <v>0.25</v>
      </c>
    </row>
    <row r="66" spans="1:7" x14ac:dyDescent="0.25">
      <c r="A66" s="6">
        <v>65</v>
      </c>
      <c r="B66" s="6" t="s">
        <v>1856</v>
      </c>
      <c r="C66" s="6" t="e">
        <f>--------------HHHHHHHHHHHHHHHHHHHHHHHHHHHHHHHHHHHHHHHHHHHHHHHHHHHHHHHHHHHHHHHHHHHHHHHHHHHHHHHHHHHHHHHHHHHHHHHHHHHHHHHHHHHHHHHHHHHHHHHHHHHHHHHHHHHHHHHHHHHHHHHHHHHHHHHHHHHHHHH--------HHHHHHHHHHHHHHHHHHHHHHHHHH</f>
        <v>#NAME?</v>
      </c>
      <c r="D66" s="6">
        <v>207</v>
      </c>
      <c r="E66" s="6">
        <v>99</v>
      </c>
      <c r="F66" s="6">
        <v>108</v>
      </c>
      <c r="G66" s="6">
        <v>0.47826086956521702</v>
      </c>
    </row>
    <row r="67" spans="1:7" x14ac:dyDescent="0.25">
      <c r="A67" s="6">
        <v>66</v>
      </c>
      <c r="B67" s="6" t="s">
        <v>2523</v>
      </c>
      <c r="C67" s="6" t="e">
        <f>---HHHHHHHHHHHHHHHHHHHHHHHHHHH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HH</f>
        <v>#NAME?</v>
      </c>
      <c r="D67" s="6">
        <v>339</v>
      </c>
      <c r="E67" s="6">
        <v>208</v>
      </c>
      <c r="F67" s="6">
        <v>131</v>
      </c>
      <c r="G67" s="6">
        <v>0.61356932153392296</v>
      </c>
    </row>
    <row r="68" spans="1:7" x14ac:dyDescent="0.25">
      <c r="A68" s="6">
        <v>67</v>
      </c>
      <c r="B68" s="6" t="s">
        <v>1801</v>
      </c>
      <c r="C68" s="6" t="s">
        <v>100</v>
      </c>
      <c r="D68" s="6">
        <v>327</v>
      </c>
      <c r="E68" s="6">
        <v>170</v>
      </c>
      <c r="F68" s="6">
        <v>157</v>
      </c>
      <c r="G68" s="6">
        <v>0.51987767584097899</v>
      </c>
    </row>
    <row r="69" spans="1:7" x14ac:dyDescent="0.25">
      <c r="A69" s="6">
        <v>68</v>
      </c>
      <c r="B69" s="6" t="s">
        <v>2421</v>
      </c>
      <c r="C69" s="6" t="e">
        <f>-----------------------------------HHHHHHHHHHHHHHHHHHHHHHHHHHH------------------------EEEEEEEEE---------------------HHHHHHHHHHHHHHHHHHHHHHHHHHHHHHHHHHHHHHHHH--------------------------HHHHHHHHHHHHHHHHHHHHHHHHHHHHHHHHHHHHHHHHHHHHHHHHHHHHHHHHHHHHHHHHHHHHHHHHHHHHHHHHHHHHHHHHHHHHHHHHHHHHHHHHHHHHHHHHHHH--------------HHHHHHHHHHHHHHHHHHHHHHHHHHHHHHHHHHHHHHHHHHHHHHHHHHHHHHHHHHHHHHHHHHHHHHHHHHHHHH</f>
        <v>#NAME?</v>
      </c>
      <c r="D69" s="6">
        <v>390</v>
      </c>
      <c r="E69" s="6">
        <v>183</v>
      </c>
      <c r="F69" s="6">
        <v>207</v>
      </c>
      <c r="G69" s="6">
        <v>0.46923076923076901</v>
      </c>
    </row>
    <row r="70" spans="1:7" x14ac:dyDescent="0.25">
      <c r="A70" s="6">
        <v>69</v>
      </c>
      <c r="B70" s="6" t="s">
        <v>1599</v>
      </c>
      <c r="C70" s="6" t="e">
        <f>-----HHHHHHHHHHHHHHHHHHHHHHHHHHHHHHHHHHHHHHHHHHHHHHHHHHHHHHHHHHHHHHHHHHHHHHHHHHHHHHHHHHHHHHHHHHHHHHHHHHHHHHHHHHHHHHHHHHHHHHHHHHHHHHHHHHHHHHHHHHHHHHHHHHHHHHHHHHH</f>
        <v>#NAME?</v>
      </c>
      <c r="D70" s="6">
        <v>160</v>
      </c>
      <c r="E70" s="6">
        <v>58</v>
      </c>
      <c r="F70" s="6">
        <v>102</v>
      </c>
      <c r="G70" s="6">
        <v>0.36249999999999999</v>
      </c>
    </row>
    <row r="71" spans="1:7" x14ac:dyDescent="0.25">
      <c r="A71" s="6">
        <v>70</v>
      </c>
      <c r="B71" s="6" t="s">
        <v>2000</v>
      </c>
      <c r="C71" s="6" t="e">
        <f>-HHHHHHHHHHHHHHHHHHHHHHHHHHHHHHHHHHHHHHHHHHHHHHHHHHHHHHHHHHHHHHHHH----------HHHHHHHHHHHHHHHHHHHHHHHHHHHHHHHHHHHHHHHHHHHHHHHHHHHHH--------------------------HHHHHHHHHHHHHHHHHHHHHHHHHHHHHHHHHHHHHHHHHHHHHHHHHHHHHHHHHHHHHHHHHHHHHHHHHHHHHHHHHHHHHHHHHHHHHHHHHHHHHHHHHHHHHHHHHHHHHHHHHHHHHHHHHHHHHHHHHHHHHHHHHHHHHHHHHHHHHHHHHHHHHHHHHHHHHHHHHHHHHHH----------------EEEEEEE----HHHHHHHHHHHHHHHHHHHHHHHHHHHHH</f>
        <v>#NAME?</v>
      </c>
      <c r="D71" s="6">
        <v>394</v>
      </c>
      <c r="E71" s="6">
        <v>202</v>
      </c>
      <c r="F71" s="6">
        <v>192</v>
      </c>
      <c r="G71" s="6">
        <v>0.512690355329949</v>
      </c>
    </row>
    <row r="72" spans="1:7" x14ac:dyDescent="0.25">
      <c r="A72" s="6">
        <v>71</v>
      </c>
      <c r="B72" s="6" t="s">
        <v>2159</v>
      </c>
      <c r="C72" s="6" t="e">
        <f>-HHHHHHHHHHHHHHHHHHHHHHHHHHHHHHHHHHHHHHHHHHHHHHHHHHHHHHHHHH</f>
        <v>#NAME?</v>
      </c>
      <c r="D72" s="6">
        <v>59</v>
      </c>
      <c r="E72" s="6">
        <v>10</v>
      </c>
      <c r="F72" s="6">
        <v>49</v>
      </c>
      <c r="G72" s="6">
        <v>0.169491525423729</v>
      </c>
    </row>
    <row r="73" spans="1:7" x14ac:dyDescent="0.25">
      <c r="A73" s="6">
        <v>72</v>
      </c>
      <c r="B73" s="6" t="s">
        <v>1760</v>
      </c>
      <c r="C73" s="6" t="e">
        <f>-----------HHHHHHHHHHHHHHHHHHHHHHHHHHHHHHHHHHHHHHHHHHHHHHHH--------------------------------------------HHHHHHHHHHHHHHHHHHHHHHHHHHHHHHHHHHHHHHHHHHHHHHHHHHHHHHHHHHHHHHHHHHHHHHHHHHHHHHHHHHHHHHHHHHHHHHHHHHHHHHHHHHHHHHHHHHHHHHHHHHHHHHHHHHHHHHHHHHHHHHHHHHHHHHHHHHHHHHHHHHHHHHHHHHHHHHHHHHHHHHHHHHHH------------------------------------HHHHHHHHHHHHHHHHHHHHHHHH----------------------------HHHHHHHHHHHHHHHHHHHHHHHHHHHHHHHHHHHHHHHHHHHHHHHHHHHHHHHHHHH</f>
        <v>#NAME?</v>
      </c>
      <c r="D73" s="6">
        <v>438</v>
      </c>
      <c r="E73" s="6">
        <v>233</v>
      </c>
      <c r="F73" s="6">
        <v>205</v>
      </c>
      <c r="G73" s="6">
        <v>0.53196347031963498</v>
      </c>
    </row>
    <row r="74" spans="1:7" x14ac:dyDescent="0.25">
      <c r="A74" s="6">
        <v>73</v>
      </c>
      <c r="B74" s="6" t="s">
        <v>1801</v>
      </c>
      <c r="C74" s="6" t="s">
        <v>100</v>
      </c>
      <c r="D74" s="6">
        <v>327</v>
      </c>
      <c r="E74" s="6">
        <v>168</v>
      </c>
      <c r="F74" s="6">
        <v>159</v>
      </c>
      <c r="G74" s="6">
        <v>0.51376146788990795</v>
      </c>
    </row>
    <row r="75" spans="1:7" x14ac:dyDescent="0.25">
      <c r="A75" s="6">
        <v>74</v>
      </c>
      <c r="B75" s="6" t="s">
        <v>2505</v>
      </c>
      <c r="C75" s="6" t="e">
        <f>---------------------------------------HHHHHHHHHHHHHHHHHHHHHHHHHHHHHHHHHHHHHHHHHHHHHHHHHHHHHHHHHHHHHHHHHHHHHHHHHHHHHHHH---------------HHHHHHHHHHHHHHHHHHHHHHHHHHHHHHHHHHHHHHHHHHHHHHHHHHHHHHHHHHHHHHHHHHHHHHHHHHHHHHHHHHHHHHHHHHHHHHHHHHHHHHHHHHHHHHHHHHHHHHHHHHHHHHHHHHHHHHHHHHHHHHHHHHHHHHHHHHHHHHHHHHHHHHH</f>
        <v>#NAME?</v>
      </c>
      <c r="D75" s="6">
        <v>301</v>
      </c>
      <c r="E75" s="6">
        <v>161</v>
      </c>
      <c r="F75" s="6">
        <v>140</v>
      </c>
      <c r="G75" s="6">
        <v>0.53488372093023295</v>
      </c>
    </row>
    <row r="76" spans="1:7" x14ac:dyDescent="0.25">
      <c r="A76" s="6">
        <v>75</v>
      </c>
      <c r="B76" s="6" t="s">
        <v>2453</v>
      </c>
      <c r="C76" s="6" t="s">
        <v>165</v>
      </c>
      <c r="D76" s="6">
        <v>569</v>
      </c>
      <c r="E76" s="6">
        <v>389</v>
      </c>
      <c r="F76" s="6">
        <v>180</v>
      </c>
      <c r="G76" s="6">
        <v>0.68365553602811902</v>
      </c>
    </row>
    <row r="77" spans="1:7" x14ac:dyDescent="0.25">
      <c r="A77" s="6">
        <v>76</v>
      </c>
      <c r="B77" s="6" t="s">
        <v>1282</v>
      </c>
      <c r="C77" s="6" t="e">
        <f>-EEEEEEEEEEE--------------------------------HHHHHHHHHHHHHHHHHHHHHHHHHHHHHHHHHHHHHHHHHHHHHHHHHHHHHHHHHHHHHHHHHHHHHHHHHHH------------------------------------HHHHHHHHHHHH----------------------HHHHHHHHHHHHHHHHHHHHHHHHHHHHHHHHH------------------------------------HHHHHHHHHHHHHHHHHHHHHHHHHHHHHH</f>
        <v>#NAME?</v>
      </c>
      <c r="D77" s="6">
        <v>288</v>
      </c>
      <c r="E77" s="6">
        <v>155</v>
      </c>
      <c r="F77" s="6">
        <v>133</v>
      </c>
      <c r="G77" s="6">
        <v>0.53819444444444398</v>
      </c>
    </row>
    <row r="78" spans="1:7" x14ac:dyDescent="0.25">
      <c r="A78" s="6">
        <v>77</v>
      </c>
      <c r="B78" s="6" t="s">
        <v>1468</v>
      </c>
      <c r="C78" s="6" t="e">
        <f>-------------------------------EEEEEEEEEEEEE---------------HHHHHHHHHHHHHHHHHHHHH-----------------------------HHHHHHHHHHHHHHHHHHHHHHHHHHHHHHHHHHHHHHHHHHHHHH---------EEEEEEEEEEE------------------HHHHHHHHHHHHHHHHHHHHHHHHHHHHHHHHHHHHHHHHHHHHHHHHHHHHHHHHHHHHHHHHHHHHHHHHHHHHHHHHHHHHHHHHHHHHHHHHHHHHHHHHHHHHHHHHHHHHHHHHHHHHHHHHHHHHHHHHHHHHHHHH---------------HHHHHHHHHHHHHHHHHHHHHHHHHHHHHHHHHHHHHHHHHHHHHHHHHHHHHHHHHHHHHHHHHHHHHHHHHHHHHHHHHHHHHHHHHHHHHHHHHHHHHHHHHHHHHHHHHHHHHHHHHHHHHHHHHHHHHHHHHHHHHHHHHHHHHHHHHHHHHHHHHHHHHHHHHHHHHHHHHHHHHHHHHHHHHHHHHHHHHHHHHHHHHHHHHH</f>
        <v>#NAME?</v>
      </c>
      <c r="D78" s="6">
        <v>562</v>
      </c>
      <c r="E78" s="6">
        <v>276</v>
      </c>
      <c r="F78" s="6">
        <v>286</v>
      </c>
      <c r="G78" s="6">
        <v>0.49110320284697501</v>
      </c>
    </row>
    <row r="79" spans="1:7" x14ac:dyDescent="0.25">
      <c r="A79" s="6">
        <v>78</v>
      </c>
      <c r="B79" s="6" t="s">
        <v>2508</v>
      </c>
      <c r="C79" s="6" t="e">
        <f>-HHHHHHHHHHHHHHHHHHHHHHHHHHHHHHHHHHHHHHHHHHHHHHHHHHHHHHHHHHHHHHHHHHHHHHHH</f>
        <v>#NAME?</v>
      </c>
      <c r="D79" s="6">
        <v>73</v>
      </c>
      <c r="E79" s="6">
        <v>19</v>
      </c>
      <c r="F79" s="6">
        <v>54</v>
      </c>
      <c r="G79" s="6">
        <v>0.26027397260273999</v>
      </c>
    </row>
    <row r="80" spans="1:7" x14ac:dyDescent="0.25">
      <c r="A80" s="6">
        <v>79</v>
      </c>
      <c r="B80" s="6" t="s">
        <v>1593</v>
      </c>
      <c r="C80" s="6" t="e">
        <f>--HHHHHHHHHHHHHHHHHHHHHHHHHHHHHHHHHHHHHHHHHHHHHHHHHHHHHHHHHHHHHHHHHHHHHHHHHHHHHHHHHH</f>
        <v>#NAME?</v>
      </c>
      <c r="D80" s="6">
        <v>84</v>
      </c>
      <c r="E80" s="6">
        <v>29</v>
      </c>
      <c r="F80" s="6">
        <v>55</v>
      </c>
      <c r="G80" s="6">
        <v>0.34523809523809501</v>
      </c>
    </row>
    <row r="81" spans="1:7" x14ac:dyDescent="0.25">
      <c r="A81" s="6">
        <v>80</v>
      </c>
      <c r="B81" s="6" t="s">
        <v>2282</v>
      </c>
      <c r="C81" s="6" t="e">
        <f>-HHHHHHHHHHHHHHHHHHHHHHHHHHHHHHHHHHHHHHHHHHHHHHHHHHHHHHHHHHHH-------------HHHHHHHHHHHHHHHHHHHHHHHHHHHHHHHHHHHHHHHHHHHHHHHHHHHHHHHHHHHHHHHHHHHHHHHHHHHHHHHHHHHHHHHHHHHHHHHHHHHHHHHHHHHHHHHHHHHHHHHHHHHHHHHHHHHHHHHHHHHHHHHHHHHHHHHHHHHHHHHHHHHHHHHHHHHHHHHHHHHHHHHHHHHHHH</f>
        <v>#NAME?</v>
      </c>
      <c r="D81" s="6">
        <v>264</v>
      </c>
      <c r="E81" s="6">
        <v>152</v>
      </c>
      <c r="F81" s="6">
        <v>112</v>
      </c>
      <c r="G81" s="6">
        <v>0.57575757575757602</v>
      </c>
    </row>
    <row r="82" spans="1:7" x14ac:dyDescent="0.25">
      <c r="A82" s="6">
        <v>81</v>
      </c>
      <c r="B82" s="6" t="s">
        <v>2429</v>
      </c>
      <c r="C82" s="6" t="e">
        <f>-----HHHHHHHHHHHHHHHHHHHHHHHHHHHHHHHHHHHHHHHHHHHHHHHHHHHHHHHHHHHHHHHHHHHHHHHHHHHHHHHHHHHHHHHHHHHHHHHHHHHHHHHHHHHHHHHHHHHHHHHHHHHHHHHHHHHHHHHHHHHHHHHHHHHHHHHHHHHHHHHHHHHHHHHHHHHHHHHHHHHHHHHHH</f>
        <v>#NAME?</v>
      </c>
      <c r="D82" s="6">
        <v>190</v>
      </c>
      <c r="E82" s="6">
        <v>142</v>
      </c>
      <c r="F82" s="6">
        <v>48</v>
      </c>
      <c r="G82" s="6">
        <v>0.74736842105263201</v>
      </c>
    </row>
    <row r="83" spans="1:7" x14ac:dyDescent="0.25">
      <c r="A83" s="6">
        <v>82</v>
      </c>
      <c r="B83" s="6" t="s">
        <v>2083</v>
      </c>
      <c r="C83" s="6" t="s">
        <v>2528</v>
      </c>
      <c r="D83" s="6">
        <v>285</v>
      </c>
      <c r="E83" s="6">
        <v>132</v>
      </c>
      <c r="F83" s="6">
        <v>153</v>
      </c>
      <c r="G83" s="6">
        <v>0.46315789473684199</v>
      </c>
    </row>
    <row r="84" spans="1:7" x14ac:dyDescent="0.25">
      <c r="A84" s="6">
        <v>83</v>
      </c>
      <c r="B84" s="6" t="s">
        <v>1358</v>
      </c>
      <c r="C84" s="6" t="s">
        <v>1359</v>
      </c>
      <c r="D84" s="6">
        <v>165</v>
      </c>
      <c r="E84" s="6">
        <v>76</v>
      </c>
      <c r="F84" s="6">
        <v>89</v>
      </c>
      <c r="G84" s="6">
        <v>0.46060606060606102</v>
      </c>
    </row>
    <row r="85" spans="1:7" x14ac:dyDescent="0.25">
      <c r="A85" s="6">
        <v>84</v>
      </c>
      <c r="B85" s="6" t="s">
        <v>2299</v>
      </c>
      <c r="C85" s="6" t="s">
        <v>2529</v>
      </c>
      <c r="D85" s="6">
        <v>232</v>
      </c>
      <c r="E85" s="6">
        <v>171</v>
      </c>
      <c r="F85" s="6">
        <v>61</v>
      </c>
      <c r="G85" s="6">
        <v>0.73706896551724099</v>
      </c>
    </row>
    <row r="86" spans="1:7" x14ac:dyDescent="0.25">
      <c r="A86" s="6">
        <v>85</v>
      </c>
      <c r="B86" s="6" t="s">
        <v>2280</v>
      </c>
      <c r="C86" s="6" t="s">
        <v>7</v>
      </c>
      <c r="D86" s="6">
        <v>330</v>
      </c>
      <c r="E86" s="6">
        <v>139</v>
      </c>
      <c r="F86" s="6">
        <v>191</v>
      </c>
      <c r="G86" s="6">
        <v>0.42121212121212098</v>
      </c>
    </row>
    <row r="87" spans="1:7" x14ac:dyDescent="0.25">
      <c r="A87" s="6">
        <v>86</v>
      </c>
      <c r="B87" s="6" t="s">
        <v>1428</v>
      </c>
      <c r="C87" s="6" t="s">
        <v>1610</v>
      </c>
      <c r="D87" s="6">
        <v>351</v>
      </c>
      <c r="E87" s="6">
        <v>162</v>
      </c>
      <c r="F87" s="6">
        <v>189</v>
      </c>
      <c r="G87" s="6">
        <v>0.46153846153846201</v>
      </c>
    </row>
    <row r="88" spans="1:7" x14ac:dyDescent="0.25">
      <c r="A88" s="6">
        <v>87</v>
      </c>
      <c r="B88" s="6" t="s">
        <v>1477</v>
      </c>
      <c r="C88" s="6" t="e">
        <f>-HHHHHHHHHHHHHHHHHHHHHHHHHHHHHHHHHHHHHHHHHH---------------------HHHHHHHHHHHHHHHHHHHHHHHHHHHHHHHHHHHHHHHHHHHHHHHHHHHHHHHHHHHHHHHHHHHHHHHHHHHHHHHHHHHHHHHHHHHHHHHHHHHHHHHHHHHHHHHHHHHHHHHHHHHHHHHHHHHHHHHHHHHHHHHHHHHHHHHHHHHHHHHHHHHHHHHHHHHHHHHHHHHHHHHHHHHHHHHHHHHHHHHHHHHHHHHHH---------------HHHHHHHHHHHHHHHHHHHHHHHHHHHHHHHHHHHHHHHHHHHHHHHHHHHHHHHHHHHHHHHHHHHHHHHHHHHHHHHHHHHHHHHHHHHHHHHHHHHHHHHHHHH</f>
        <v>#NAME?</v>
      </c>
      <c r="D88" s="6">
        <v>395</v>
      </c>
      <c r="E88" s="6">
        <v>180</v>
      </c>
      <c r="F88" s="6">
        <v>215</v>
      </c>
      <c r="G88" s="6">
        <v>0.455696202531646</v>
      </c>
    </row>
    <row r="89" spans="1:7" x14ac:dyDescent="0.25">
      <c r="A89" s="6">
        <v>88</v>
      </c>
      <c r="B89" s="6" t="s">
        <v>2222</v>
      </c>
      <c r="C89" s="6" t="e">
        <f>---EEEEEEEEEEE--------HHHH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HHHHHHHHHHHHHHHHHHHHHHHHHHHHHHHHHHHHHHHHHHHHHHHHHHHHHHHHHHHHHHHHHHHHHHHHHHHHHHHHHHHHHHHHHHHHHHHHHHHHHHHHHHHHHHHHHHHHHHHHHHHHHHHHHHHHHHHHHHHHHHHHHHHHHHHHHHHHHHHHHHHHHHHHHHHHHHHHHHHHHHHHHHHHHHHHHH</f>
        <v>#NAME?</v>
      </c>
      <c r="D89" s="6">
        <v>502</v>
      </c>
      <c r="E89" s="6">
        <v>290</v>
      </c>
      <c r="F89" s="6">
        <v>212</v>
      </c>
      <c r="G89" s="6">
        <v>0.57768924302788804</v>
      </c>
    </row>
    <row r="90" spans="1:7" x14ac:dyDescent="0.25">
      <c r="A90" s="6">
        <v>89</v>
      </c>
      <c r="B90" s="6" t="s">
        <v>2296</v>
      </c>
      <c r="C90" s="6" t="s">
        <v>274</v>
      </c>
      <c r="D90" s="6">
        <v>314</v>
      </c>
      <c r="E90" s="6">
        <v>53</v>
      </c>
      <c r="F90" s="6">
        <v>261</v>
      </c>
      <c r="G90" s="6">
        <v>0.168789808917197</v>
      </c>
    </row>
    <row r="91" spans="1:7" x14ac:dyDescent="0.25">
      <c r="A91" s="6">
        <v>90</v>
      </c>
      <c r="B91" s="6" t="s">
        <v>2281</v>
      </c>
      <c r="C91" s="6" t="e">
        <f>---HHHHHHHHHHHHHHHHHHHHHHHHHHHHHHHHHHHHHHHHHHHHHHHHHHHHHHHHHHHHHHHHHHHHHHHHHHHHHHHHHHHHHHHHHHHHHHHHHHHHHHHHHHHHHHHHHHHHHHHHHHHHHHHHHHHHHHHHHHHHHHHHHHHHHHHHHHHHHHHHHHHHHHHHHHHHHHHHHHHHHHHHHHHHHHHHHHHHHHHHHHHHHHHHH</f>
        <v>#NAME?</v>
      </c>
      <c r="D91" s="6">
        <v>212</v>
      </c>
      <c r="E91" s="6">
        <v>109</v>
      </c>
      <c r="F91" s="6">
        <v>103</v>
      </c>
      <c r="G91" s="6">
        <v>0.51415094339622602</v>
      </c>
    </row>
    <row r="92" spans="1:7" x14ac:dyDescent="0.25">
      <c r="A92" s="6">
        <v>91</v>
      </c>
      <c r="B92" s="6" t="s">
        <v>2513</v>
      </c>
      <c r="C92" s="6" t="e">
        <f>---HHHHHHHHHHHHHHHHHHHHHHHHHHHHHHHHHHHHHHHHHHHHHHHHHHHHHHHHHHHHHHHHHHHHHHHHHHHHHHHHHHHHHHHHHHHHHHHHHHHHHHHHHHHHHHHHHHHHHHHHHHHHHHHHHHHHHHHHHHHHHHHHHHHHHHHHHHHHHHHHHHHHHH--------------HHHHHHHHHHHHHHHHHHHHHHHHHHHHHHHHHHHHHHHHHHHHHHHHHHHHHHHHHHHHHHHHHHHHHHHHHHHHHHHHHHHHHHHHHHHHHHHHHHHHHHHHHHHHHHHHHHHHHHHHHHHHHHHHHHHHHHHHHHHHHHHHHHHHHHHHHHHHHHHHHHHHHHHHH--------------HHHHHHHHHHHHHHHHHHHHHHHHHHHHHHH</f>
        <v>#NAME?</v>
      </c>
      <c r="D92" s="6">
        <v>397</v>
      </c>
      <c r="E92" s="6">
        <v>200</v>
      </c>
      <c r="F92" s="6">
        <v>197</v>
      </c>
      <c r="G92" s="6">
        <v>0.50377833753148604</v>
      </c>
    </row>
    <row r="93" spans="1:7" x14ac:dyDescent="0.25">
      <c r="A93" s="6">
        <v>92</v>
      </c>
      <c r="B93" s="6" t="s">
        <v>2365</v>
      </c>
      <c r="C93" s="6" t="s">
        <v>7</v>
      </c>
      <c r="D93" s="6">
        <v>296</v>
      </c>
      <c r="E93" s="6">
        <v>145</v>
      </c>
      <c r="F93" s="6">
        <v>151</v>
      </c>
      <c r="G93" s="6">
        <v>0.48986486486486502</v>
      </c>
    </row>
    <row r="94" spans="1:7" x14ac:dyDescent="0.25">
      <c r="A94" s="6">
        <v>93</v>
      </c>
      <c r="B94" s="6" t="s">
        <v>1938</v>
      </c>
      <c r="C94" s="6" t="e">
        <f>-HHHHHHHHHHHHHHHHHHHHHHHHHHHHHHHHHHHHHHHHHHHHHHHHHHHHHHHHHHHHHHHHHHHH</f>
        <v>#NAME?</v>
      </c>
      <c r="D94" s="6">
        <v>69</v>
      </c>
      <c r="E94" s="6">
        <v>26</v>
      </c>
      <c r="F94" s="6">
        <v>43</v>
      </c>
      <c r="G94" s="6">
        <v>0.376811594202899</v>
      </c>
    </row>
    <row r="95" spans="1:7" x14ac:dyDescent="0.25">
      <c r="A95" s="6">
        <v>94</v>
      </c>
      <c r="B95" s="6" t="s">
        <v>2206</v>
      </c>
      <c r="C95" s="6" t="e">
        <f>-----------HHHHHHHHHHHHHHHHHHHHHHHHHHHHHHHHH--------HHHHHHHHHHHHHHHHHHHHHHHHHHHHHHHHHHHHHHHHHHHHHHHHHHHHHHHHHHHHHHHHHHHHHHHHHHHHHHHHHHHHHHHHHHHHHHHHHHHHHHHHH</f>
        <v>#NAME?</v>
      </c>
      <c r="D95" s="6">
        <v>157</v>
      </c>
      <c r="E95" s="6">
        <v>64</v>
      </c>
      <c r="F95" s="6">
        <v>93</v>
      </c>
      <c r="G95" s="6">
        <v>0.40764331210191102</v>
      </c>
    </row>
    <row r="96" spans="1:7" x14ac:dyDescent="0.25">
      <c r="A96" s="6">
        <v>95</v>
      </c>
      <c r="B96" s="6" t="s">
        <v>2498</v>
      </c>
      <c r="C96" s="6" t="e">
        <f>--------HHHHHHHHHHHHHHHHHHHHHHHHHHHHHHHHHHHHHHHHHHHHHHHHHHHHHHHHHHHHHHHHHHHHHHHHHHHHHHHHHHHHHHHHHHHHHHHHHHHHHHHHHHHHHHHHHHHHHHHHHHHHHH---------------------HHHHHHHHHHHHHHHHHHHHHHHHHHHHHHHHHHHHHHHHHHHHHHHHHHHHHHHHHHHHHHHHHHHHHHHHHHHHHHHHHHHHHHHHHHHHHHHHHHHHHHHHHHHHHHHHHHHHHHHHHHHHHHHHHHHHHHHHHHHHHHHHHHHHHHHHHHHHHHH----------------HHHHHHHHHHHHHHHHHHHHHHHHHHHHHHHHHHHHHHHHHHHHHHHHHHHHHHHHHHHHHHHHHHHHHHHHHHHHHHHHHHHHHHHHHHHHHHHHHHHHHHHHHHHHHHHHHHHHHHHHHHHHHHHHHHHHHHHHHHHHHHHHHH--------------------------HHHHHHHHHHHHHHHHHHHHHHHHHHHHHHHHHHHHHHHHHHHHHHHHHHHHHHHHHHHHHHHHHHHHHHHHHHHHHHHHHHHHHHHHHHHHHHHHHHHHHHHHHHHHHHHHHHHHHHHHHHHHHHHHHHHHHHHHHHHHHHH</f>
        <v>#NAME?</v>
      </c>
      <c r="D96" s="6">
        <v>645</v>
      </c>
      <c r="E96" s="6">
        <v>272</v>
      </c>
      <c r="F96" s="6">
        <v>373</v>
      </c>
      <c r="G96" s="6">
        <v>0.42170542635658897</v>
      </c>
    </row>
    <row r="97" spans="1:7" x14ac:dyDescent="0.25">
      <c r="A97" s="6">
        <v>96</v>
      </c>
      <c r="B97" s="6" t="s">
        <v>1929</v>
      </c>
      <c r="C97" s="6" t="e">
        <f>-HHHHHHHHHHHHHHHHHHHHHHHHHHHHHHHHHHHHHHHHHHHHHHHHHHHHHHHHHHHHHHHHHHHHHHHHHHHHHHHHHHHHHHHHHHHHHHHHHHHHHH------------------HHHHHHHHHHHHHHHHHHHHHHHHHHHHHHHHHHHHHHHHHHHHHHHHHHHHHHHHHHHHHHHHHHHHHHHHHHHHHHHHHHHHHHHHHHHHHHHHHHHHHHHHHHHHHHHHHHHHHHHHHHHHHHHHHHHHHH---------------------------EEEEEEEEEE------------------HHHHHHHHHHHHHHHHHHHHHHHHHHHHHHHHHHHHHHH</f>
        <v>#NAME?</v>
      </c>
      <c r="D97" s="6">
        <v>349</v>
      </c>
      <c r="E97" s="6">
        <v>149</v>
      </c>
      <c r="F97" s="6">
        <v>200</v>
      </c>
      <c r="G97" s="6">
        <v>0.42693409742120297</v>
      </c>
    </row>
    <row r="98" spans="1:7" x14ac:dyDescent="0.25">
      <c r="A98" s="6">
        <v>97</v>
      </c>
      <c r="B98" s="6" t="s">
        <v>1289</v>
      </c>
      <c r="C98" s="6" t="e">
        <f>---HHHHHHHHHHHHHHHHHHHHHHHHHHHHHHHHHHHHHHHHHHHHHHHHHHHHHHHHHHHH-----------HHHHHHHHHHHHHHHHHHHHHHHHHHHHHHHHHHHHHHHHHHHHHHHHHHHHHHHHHHHHHH</f>
        <v>#NAME?</v>
      </c>
      <c r="D98" s="6">
        <v>136</v>
      </c>
      <c r="E98" s="6">
        <v>47</v>
      </c>
      <c r="F98" s="6">
        <v>89</v>
      </c>
      <c r="G98" s="6">
        <v>0.34558823529411797</v>
      </c>
    </row>
    <row r="99" spans="1:7" x14ac:dyDescent="0.25">
      <c r="A99" s="6">
        <v>98</v>
      </c>
      <c r="B99" s="6" t="s">
        <v>1657</v>
      </c>
      <c r="C99" s="6" t="e">
        <f>--------EEEEEEEE--HHHHHHHHHHHHHHHHHHHHHHHHHHHHHHHHHHHHHHHHHHHHHHHHHHHHHHHHHHHHHHHHHHHHHHHHHHHHHHHHHHHHHHHHHHHHHHHHHHHHHHHHHHHHHHHHHHHH</f>
        <v>#NAME?</v>
      </c>
      <c r="D99" s="6">
        <v>134</v>
      </c>
      <c r="E99" s="6">
        <v>74</v>
      </c>
      <c r="F99" s="6">
        <v>60</v>
      </c>
      <c r="G99" s="6">
        <v>0.55223880597014896</v>
      </c>
    </row>
    <row r="100" spans="1:7" x14ac:dyDescent="0.25">
      <c r="A100" s="6">
        <v>99</v>
      </c>
      <c r="B100" s="6" t="s">
        <v>2288</v>
      </c>
      <c r="C100" s="6" t="e">
        <f>------------------------------------EEEEEEEEEE--------------EEEEEEEEEEEEEEEEEEEEEEEEEEEEEEEEEEEEE-----------------------EEEEEE</f>
        <v>#NAME?</v>
      </c>
      <c r="D100" s="6">
        <v>126</v>
      </c>
      <c r="E100" s="6">
        <v>80</v>
      </c>
      <c r="F100" s="6">
        <v>46</v>
      </c>
      <c r="G100" s="6">
        <v>0.634920634920635</v>
      </c>
    </row>
    <row r="101" spans="1:7" x14ac:dyDescent="0.25">
      <c r="A101" s="6">
        <v>100</v>
      </c>
      <c r="B101" s="6" t="s">
        <v>1864</v>
      </c>
      <c r="C101" s="6" t="e">
        <f>-----------------------------------------------------HHHHHHHHHHHHHHHHHHHHHHHH-----------------------------------------------------------HHHHHHHHHHHHHHHHHHHHHHHHHHHHHHHHHHHHHHHHHHHH------------------------------------------------------------------------------------HHHHHHHHHHHHHHHHHHHHHHHHHHHHHHHHHHHHHHHHHHHHHHHHHHHH</f>
        <v>#NAME?</v>
      </c>
      <c r="D101" s="6">
        <v>316</v>
      </c>
      <c r="E101" s="6">
        <v>201</v>
      </c>
      <c r="F101" s="6">
        <v>115</v>
      </c>
      <c r="G101" s="6">
        <v>0.636075949367089</v>
      </c>
    </row>
    <row r="102" spans="1:7" x14ac:dyDescent="0.25">
      <c r="A102" s="6">
        <v>101</v>
      </c>
      <c r="B102" s="6" t="s">
        <v>1353</v>
      </c>
      <c r="C102" s="6" t="s">
        <v>21</v>
      </c>
      <c r="D102" s="6">
        <v>300</v>
      </c>
      <c r="E102" s="6">
        <v>108</v>
      </c>
      <c r="F102" s="6">
        <v>192</v>
      </c>
      <c r="G102" s="6">
        <v>0.36</v>
      </c>
    </row>
    <row r="103" spans="1:7" x14ac:dyDescent="0.25">
      <c r="A103" s="6">
        <v>102</v>
      </c>
      <c r="B103" s="6" t="s">
        <v>1448</v>
      </c>
      <c r="C103" s="6" t="e">
        <f>--------HHHHHHHHHHHHHHHHHHHHHHHHHHHHHHHHHHHHHHHHHHHHHHHHHHHHHHHHHHHHHHHHHHHHHHHHHHHHHHHHHHHHHHHHHHHHHHHHHHHHHHHHHHHHHHHHHHHHHHHHHHHHHHHHHHHHHHHHHHHHHHHHHHHHHHHHHHHHHHHHHH</f>
        <v>#NAME?</v>
      </c>
      <c r="D103" s="6">
        <v>170</v>
      </c>
      <c r="E103" s="6">
        <v>43</v>
      </c>
      <c r="F103" s="6">
        <v>127</v>
      </c>
      <c r="G103" s="6">
        <v>0.252941176470588</v>
      </c>
    </row>
    <row r="104" spans="1:7" x14ac:dyDescent="0.25">
      <c r="A104" s="6">
        <v>103</v>
      </c>
      <c r="B104" s="6" t="s">
        <v>2402</v>
      </c>
      <c r="C104" s="6" t="s">
        <v>2403</v>
      </c>
      <c r="D104" s="6">
        <v>208</v>
      </c>
      <c r="E104" s="6">
        <v>81</v>
      </c>
      <c r="F104" s="6">
        <v>127</v>
      </c>
      <c r="G104" s="6">
        <v>0.38942307692307698</v>
      </c>
    </row>
    <row r="105" spans="1:7" x14ac:dyDescent="0.25">
      <c r="A105" s="6">
        <v>104</v>
      </c>
      <c r="B105" s="6" t="s">
        <v>2449</v>
      </c>
      <c r="C105" s="6" t="s">
        <v>7</v>
      </c>
      <c r="D105" s="6">
        <v>350</v>
      </c>
      <c r="E105" s="6">
        <v>80</v>
      </c>
      <c r="F105" s="6">
        <v>270</v>
      </c>
      <c r="G105" s="6">
        <v>0.22857142857142901</v>
      </c>
    </row>
    <row r="106" spans="1:7" x14ac:dyDescent="0.25">
      <c r="A106" s="6">
        <v>105</v>
      </c>
      <c r="B106" s="6" t="s">
        <v>1429</v>
      </c>
      <c r="C106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06" s="6">
        <v>439</v>
      </c>
      <c r="E106" s="6">
        <v>129</v>
      </c>
      <c r="F106" s="6">
        <v>310</v>
      </c>
      <c r="G106" s="6">
        <v>0.293849658314351</v>
      </c>
    </row>
    <row r="107" spans="1:7" x14ac:dyDescent="0.25">
      <c r="A107" s="6">
        <v>106</v>
      </c>
      <c r="B107" s="6" t="s">
        <v>1618</v>
      </c>
      <c r="C107" s="6" t="e">
        <f>-------HHHHHHHHHHHHHHHHHHHHHHHHHHHHHHHHHHHHHHHHHHHHHHHHHHHHHHHHHHHHHHHHHHHHHHHHH---------------HHHHHHHHHHHHHHHHHHHHHHHH--------HHHHHHHHHHHHHHHHHHHHHHHHHHHHHHHHHHHHHHHHHHHHHHHHHHHHHHHHHHHHHHHHHHHHHHHHHHHHHHH</f>
        <v>#NAME?</v>
      </c>
      <c r="D107" s="6">
        <v>206</v>
      </c>
      <c r="E107" s="6">
        <v>117</v>
      </c>
      <c r="F107" s="6">
        <v>89</v>
      </c>
      <c r="G107" s="6">
        <v>0.56796116504854399</v>
      </c>
    </row>
    <row r="108" spans="1:7" x14ac:dyDescent="0.25">
      <c r="A108" s="6">
        <v>107</v>
      </c>
      <c r="B108" s="6" t="s">
        <v>1792</v>
      </c>
      <c r="C108" s="6" t="s">
        <v>1793</v>
      </c>
      <c r="D108" s="6">
        <v>295</v>
      </c>
      <c r="E108" s="6">
        <v>116</v>
      </c>
      <c r="F108" s="6">
        <v>179</v>
      </c>
      <c r="G108" s="6">
        <v>0.39322033898305098</v>
      </c>
    </row>
    <row r="109" spans="1:7" x14ac:dyDescent="0.25">
      <c r="A109" s="6">
        <v>108</v>
      </c>
      <c r="B109" s="6" t="s">
        <v>1501</v>
      </c>
      <c r="C109" s="6" t="e">
        <f>-HHHHHHHHHHHHHHHHHHHHHHHHHHHHHHHHHHHHHHHHHHHHHHHHH--------------------HHHHHHHHHHHHHHHHHHHHHHHHHHHHHHHHHHHHHHHHHHHHHHHHHHHHHHHHHHHHH</f>
        <v>#NAME?</v>
      </c>
      <c r="D109" s="6">
        <v>131</v>
      </c>
      <c r="E109" s="6">
        <v>59</v>
      </c>
      <c r="F109" s="6">
        <v>72</v>
      </c>
      <c r="G109" s="6">
        <v>0.45038167938931301</v>
      </c>
    </row>
    <row r="110" spans="1:7" x14ac:dyDescent="0.25">
      <c r="A110" s="6">
        <v>109</v>
      </c>
      <c r="B110" s="6" t="s">
        <v>2174</v>
      </c>
      <c r="C110" s="6" t="e">
        <f>-HHHHHHHHHHHHHHHHHHHHHHHHHHHHHHHHHHHHHHHHHHHHHHHHHHHHHHHHHHHHHHHHHHHHHHHHHHHHH-------------------HHHHHHHHHHHHHHHHHHHHHHHHHHHHHHHHHHHHHHHHHHHHHHHHHHHHHHHHHHHHHHHHHHHHHHHHHHHHHHHHHHHHH--------------------HHHHHHHHHHHHHHHHHHHHHHHHHHHHHHHHHHHHHHHHHHHHHHHHHHHHHHHHHHHHHHHHHHHHHHHHHHHHHHHHHHHHHHHHHHHHHHHHHHHHHHHHHHHHHHHHHHHHHHHHHHHHHHHHHHHHHHHHHHHHHHHHHHHHHHHHHHHHHHHHHHHHHHHHHHHHHHHHHHHHHHHHHHHHHHHHHHHHHHHHHHHHHHHHHHHHHHHHHHHHHHHH</f>
        <v>#NAME?</v>
      </c>
      <c r="D110" s="6">
        <v>426</v>
      </c>
      <c r="E110" s="6">
        <v>165</v>
      </c>
      <c r="F110" s="6">
        <v>261</v>
      </c>
      <c r="G110" s="6">
        <v>0.38732394366197198</v>
      </c>
    </row>
    <row r="111" spans="1:7" x14ac:dyDescent="0.25">
      <c r="A111" s="6">
        <v>110</v>
      </c>
      <c r="B111" s="6" t="s">
        <v>2377</v>
      </c>
      <c r="C111" s="6" t="e">
        <f>------------------------HHHHHHHHHHH----------------------------------HHHHHHHHHHHHHHHHHHHHHHHHHHHHHHHHHHHHHHHHHHHHHHHHHHHHHHHHHHHHHHHHHHHHHHHHHHHHHHHHHHHHHHHHHHHHHHHHHHHHHHHHHHHHHHHHHHHHHHHHHHHHHHHHHHHHHHHHHHHHHHHHHHHHHHHHHHHHHHHHHHHHHH</f>
        <v>#NAME?</v>
      </c>
      <c r="D111" s="6">
        <v>235</v>
      </c>
      <c r="E111" s="6">
        <v>101</v>
      </c>
      <c r="F111" s="6">
        <v>134</v>
      </c>
      <c r="G111" s="6">
        <v>0.42978723404255298</v>
      </c>
    </row>
    <row r="112" spans="1:7" x14ac:dyDescent="0.25">
      <c r="A112" s="6">
        <v>111</v>
      </c>
      <c r="B112" s="6" t="s">
        <v>1321</v>
      </c>
      <c r="C112" s="6" t="e">
        <f>---------HHHHHHHHHHHHHHHHHHHHHHHHHHHHHHHHHHHHHHHHHHHHH</f>
        <v>#NAME?</v>
      </c>
      <c r="D112" s="6">
        <v>54</v>
      </c>
      <c r="E112" s="6">
        <v>6</v>
      </c>
      <c r="F112" s="6">
        <v>48</v>
      </c>
      <c r="G112" s="6">
        <v>0.11111111111111099</v>
      </c>
    </row>
    <row r="113" spans="1:7" x14ac:dyDescent="0.25">
      <c r="A113" s="6">
        <v>112</v>
      </c>
      <c r="B113" s="6" t="s">
        <v>1753</v>
      </c>
      <c r="C113" s="6" t="e">
        <f>------------------HHHHHHHHHHHHHHHHHHHHH------HHHHHHHHHHHHHHHHHHHHHHHHHHHHHHHHHHHHHHHHHHHHHHHHHHHHHHHHHHHHHHHHHHHHHHHHHHHHHHHHHHHHHHHHHHHHHHHHHHHHHHHHHHHHHHHHHHHHHHHHHHHHHHHHHHHHHHHHHHHHHHHHHHHHHHHHH</f>
        <v>#NAME?</v>
      </c>
      <c r="D113" s="6">
        <v>198</v>
      </c>
      <c r="E113" s="6">
        <v>109</v>
      </c>
      <c r="F113" s="6">
        <v>89</v>
      </c>
      <c r="G113" s="6">
        <v>0.55050505050505005</v>
      </c>
    </row>
    <row r="114" spans="1:7" x14ac:dyDescent="0.25">
      <c r="A114" s="6">
        <v>113</v>
      </c>
      <c r="B114" s="6" t="s">
        <v>1706</v>
      </c>
      <c r="C114" s="6" t="s">
        <v>1707</v>
      </c>
      <c r="D114" s="6">
        <v>131</v>
      </c>
      <c r="E114" s="6">
        <v>52</v>
      </c>
      <c r="F114" s="6">
        <v>79</v>
      </c>
      <c r="G114" s="6">
        <v>0.39694656488549601</v>
      </c>
    </row>
    <row r="115" spans="1:7" x14ac:dyDescent="0.25">
      <c r="A115" s="6">
        <v>114</v>
      </c>
      <c r="B115" s="6" t="s">
        <v>1703</v>
      </c>
      <c r="C115" s="6" t="e">
        <f>-HHHHHHHHHHHHHHHHHHHHHHHHHHHHHHHHHHHHHHHHHHHHHHH--------------------------------HHHHHHHHHHHHHHHHHHHHHHHHHHHHHHHHHHHHHHHHHHHHHHHHHHHHHHHHHHHHHHHHHHHHHHHHHHHHHHHHHHHHHHHHHHHHHHHHHHHHHHHHHHHHHHHHHHHHHHHHHHHHHHHHHHHHHHHHHHHHHHHHHHHHHHHHHHHHHHHHHHHHHHHHHHHHHHHHHHHHHHHHHHHHHHHHHHHHHHHHHHHHHHHHHHHHHHHHHHHHHHHHHHHHHHHHHHHHHHHHHHHHH--------------------HHHHHHHHHHHHHHHHHHHHHHHHHHHHHHHHH-------HHHHHHHHHHHHHHHHHHHHHHHHHHHHHHHHHHHHHHHHHHHHHHHHHHHHHHHHHHHHHHHHHHHHHHHHHHHHHHHHHHHHHHHHHHHHHHHHHHHHHHHHHHHHHHHHHHHHHH</f>
        <v>#NAME?</v>
      </c>
      <c r="D115" s="6">
        <v>503</v>
      </c>
      <c r="E115" s="6">
        <v>213</v>
      </c>
      <c r="F115" s="6">
        <v>290</v>
      </c>
      <c r="G115" s="6">
        <v>0.42345924453280298</v>
      </c>
    </row>
    <row r="116" spans="1:7" x14ac:dyDescent="0.25">
      <c r="A116" s="6">
        <v>115</v>
      </c>
      <c r="B116" s="6" t="s">
        <v>1384</v>
      </c>
      <c r="C116" s="6" t="e">
        <f>-HHHHHHHHHHHHHHHHHHHHHHHHHHHHHHHHHHHHHHHHHHHHHHHHHHHHHHHHHHHHHHHHHHHHHHHHHHHHHHHHHHHHHHHHHHHHHHHHHHH-------HHHHHHHHHHHHHHHHHHHHHHHHHHHHHHHHHHHHH----------HHHHHHHHHHHHHHHHHHHHHHH</f>
        <v>#NAME?</v>
      </c>
      <c r="D116" s="6">
        <v>177</v>
      </c>
      <c r="E116" s="6">
        <v>83</v>
      </c>
      <c r="F116" s="6">
        <v>94</v>
      </c>
      <c r="G116" s="6">
        <v>0.468926553672316</v>
      </c>
    </row>
    <row r="117" spans="1:7" x14ac:dyDescent="0.25">
      <c r="A117" s="6">
        <v>116</v>
      </c>
      <c r="B117" s="6" t="s">
        <v>1770</v>
      </c>
      <c r="C117" s="6" t="e">
        <f>-------------HHHHHHHHHHHHHHHHHHHHHHHHHHHHHHHHHHHHHHHHHHHHHHHHHHHHHHHHHHHHHHHHHHHHHHHHHHHHHHH</f>
        <v>#NAME?</v>
      </c>
      <c r="D117" s="6">
        <v>92</v>
      </c>
      <c r="E117" s="6">
        <v>25</v>
      </c>
      <c r="F117" s="6">
        <v>67</v>
      </c>
      <c r="G117" s="6">
        <v>0.27173913043478298</v>
      </c>
    </row>
    <row r="118" spans="1:7" x14ac:dyDescent="0.25">
      <c r="A118" s="6">
        <v>117</v>
      </c>
      <c r="B118" s="6" t="s">
        <v>2257</v>
      </c>
      <c r="C118" s="6" t="s">
        <v>1371</v>
      </c>
      <c r="D118" s="6">
        <v>37</v>
      </c>
      <c r="E118" s="6">
        <v>16</v>
      </c>
      <c r="F118" s="6">
        <v>21</v>
      </c>
      <c r="G118" s="6">
        <v>0.43243243243243201</v>
      </c>
    </row>
    <row r="119" spans="1:7" x14ac:dyDescent="0.25">
      <c r="A119" s="6">
        <v>118</v>
      </c>
      <c r="B119" s="6" t="s">
        <v>1541</v>
      </c>
      <c r="C119" s="6" t="s">
        <v>1542</v>
      </c>
      <c r="D119" s="6">
        <v>156</v>
      </c>
      <c r="E119" s="6">
        <v>85</v>
      </c>
      <c r="F119" s="6">
        <v>71</v>
      </c>
      <c r="G119" s="6">
        <v>0.54487179487179505</v>
      </c>
    </row>
    <row r="120" spans="1:7" x14ac:dyDescent="0.25">
      <c r="A120" s="6">
        <v>119</v>
      </c>
      <c r="B120" s="6" t="s">
        <v>1695</v>
      </c>
      <c r="C120" s="6" t="e">
        <f>-----HHHHHHHHHHHHHHHHHHHHHHHHHHHHHHHHHHHHHHHHHHHHHHHHHHHHHHHHHHHHHHHHHHHHHHHHHHHHHHHHHHHHHHHHHHHHHHHHHHHHHHHHHHHHHHHHHHHHHHHHHHHHHHHHHHHHHHHHHHHHHHHHHHHH-------------HHHHHHHHHHHHHHHHHHHHHHHHHHHHHHHHHHHHHHHHHHHHHHH----------------------------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20" s="6">
        <v>481</v>
      </c>
      <c r="E120" s="6">
        <v>287</v>
      </c>
      <c r="F120" s="6">
        <v>194</v>
      </c>
      <c r="G120" s="6">
        <v>0.59667359667359698</v>
      </c>
    </row>
    <row r="121" spans="1:7" x14ac:dyDescent="0.25">
      <c r="A121" s="6">
        <v>120</v>
      </c>
      <c r="B121" s="6" t="s">
        <v>2306</v>
      </c>
      <c r="C121" s="6" t="e">
        <f>--------HHHHHHHHHHHHHHHHHHHHHHHHHHHHHHHHHHHHHHHHHHHHHH----------HHHHHHHHHHHHHHHHHHHHHHHHHHHHHHHHHHHHHHHHHHHHHHHHHHHHHHHHHHHHHHHHHHHHHHHHHHHHHHHHHHHHHHHHHHHHHHHHHHHHHHHHHHHHHHHHHHH</f>
        <v>#NAME?</v>
      </c>
      <c r="D121" s="6">
        <v>179</v>
      </c>
      <c r="E121" s="6">
        <v>145</v>
      </c>
      <c r="F121" s="6">
        <v>34</v>
      </c>
      <c r="G121" s="6">
        <v>0.81005586592178802</v>
      </c>
    </row>
    <row r="122" spans="1:7" x14ac:dyDescent="0.25">
      <c r="A122" s="6">
        <v>121</v>
      </c>
      <c r="B122" s="6" t="s">
        <v>1587</v>
      </c>
      <c r="C122" s="6" t="s">
        <v>7</v>
      </c>
      <c r="D122" s="6">
        <v>382</v>
      </c>
      <c r="E122" s="6">
        <v>132</v>
      </c>
      <c r="F122" s="6">
        <v>250</v>
      </c>
      <c r="G122" s="6">
        <v>0.34554973821989499</v>
      </c>
    </row>
    <row r="123" spans="1:7" x14ac:dyDescent="0.25">
      <c r="A123" s="6">
        <v>122</v>
      </c>
      <c r="B123" s="6" t="s">
        <v>2477</v>
      </c>
      <c r="C123" s="6" t="e">
        <f>------------------HHHHHHHHHHHHHHHHHHHHH------HHHHHHHHHHHHHHHHHHHHHHHHHHHHHHHHHHHHHHHHHHHHHHHHHHHHHHHHHHHHHHHHHHHHHHHHHHHHHHHHHHHHHHHHHHHHHHHHHHHHHHHHHHHHHHHHHHHHHHHHHHHHHHHHHHHHHHHHHHHHHHHHHHHHHHHHH</f>
        <v>#NAME?</v>
      </c>
      <c r="D123" s="6">
        <v>198</v>
      </c>
      <c r="E123" s="6">
        <v>109</v>
      </c>
      <c r="F123" s="6">
        <v>89</v>
      </c>
      <c r="G123" s="6">
        <v>0.55050505050505005</v>
      </c>
    </row>
    <row r="124" spans="1:7" x14ac:dyDescent="0.25">
      <c r="A124" s="6">
        <v>123</v>
      </c>
      <c r="B124" s="6" t="s">
        <v>1727</v>
      </c>
      <c r="C124" s="6" t="s">
        <v>1728</v>
      </c>
      <c r="D124" s="6">
        <v>163</v>
      </c>
      <c r="E124" s="6">
        <v>47</v>
      </c>
      <c r="F124" s="6">
        <v>116</v>
      </c>
      <c r="G124" s="6">
        <v>0.28834355828220898</v>
      </c>
    </row>
    <row r="125" spans="1:7" x14ac:dyDescent="0.25">
      <c r="A125" s="6">
        <v>124</v>
      </c>
      <c r="B125" s="6" t="s">
        <v>1887</v>
      </c>
      <c r="C125" s="6" t="e">
        <f>-------HHHHHHHHHHHHHHHHHHHHHHHHHHHHHHHHHHHHHHHHHHHHHHHHHHHHHHHHHHHHHHHHHHHHHHHHHHHHHHHHHHHHHHHHHHHHHHHHHHHHHHHHHHHHHHHHHHHHHHHHHHHHHHHHHHHH---------------------------------------------------------HHHHHHHHHHHHHHHHHHHHHHHHHHHHHHHHHHHHHHHHHHHHHHHHHHHHHHHHHHHHHHHHHHHHHHHHHHHHHHHHHHHHHHHHHHHHHHHHHHHHHHHHHHH-------------------------------EEEEE---------HHHHHHHHHHHHHHHHHHHHHHHHHHHHHHHHHHHHHHHHHHHHHHHHHHHHHHHHHHHHHHHHHHHHHHHHHHHHHHHHHHH</f>
        <v>#NAME?</v>
      </c>
      <c r="D125" s="6">
        <v>431</v>
      </c>
      <c r="E125" s="6">
        <v>202</v>
      </c>
      <c r="F125" s="6">
        <v>229</v>
      </c>
      <c r="G125" s="6">
        <v>0.46867749419953603</v>
      </c>
    </row>
    <row r="126" spans="1:7" x14ac:dyDescent="0.25">
      <c r="A126" s="6">
        <v>125</v>
      </c>
      <c r="B126" s="6" t="s">
        <v>1762</v>
      </c>
      <c r="C126" s="6" t="e">
        <f>---HHHHHHHHHHHHHHHHHHHHHHHHHHHHHHHHHHHHHHHHHHHHHHHHHHHHHHHHHHHHH----------------------HHHHHHHHHHHHHHHHHHHHHHHHHHHHHHHHHHHHHHHHHHHHHHHHHHHHHHHHHHHHHHHHHHHHHHHHHHHHHHHHHHHHHHHHHHHHHHHHHHHHHHHHHHHHHHHHHHHHHHHHHHHHHHHHHHHHHHHHHHHHHHHHHHHHHHHHHHHHHHHHHHHHH-----------------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26" s="6">
        <v>502</v>
      </c>
      <c r="E126" s="6">
        <v>223</v>
      </c>
      <c r="F126" s="6">
        <v>279</v>
      </c>
      <c r="G126" s="6">
        <v>0.444223107569721</v>
      </c>
    </row>
    <row r="127" spans="1:7" x14ac:dyDescent="0.25">
      <c r="A127" s="6">
        <v>126</v>
      </c>
      <c r="B127" s="6" t="s">
        <v>1429</v>
      </c>
      <c r="C127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27" s="6">
        <v>439</v>
      </c>
      <c r="E127" s="6">
        <v>131</v>
      </c>
      <c r="F127" s="6">
        <v>308</v>
      </c>
      <c r="G127" s="6">
        <v>0.298405466970387</v>
      </c>
    </row>
    <row r="128" spans="1:7" x14ac:dyDescent="0.25">
      <c r="A128" s="6">
        <v>127</v>
      </c>
      <c r="B128" s="6" t="s">
        <v>1820</v>
      </c>
      <c r="C128" s="6" t="e">
        <f>-HHHHHHHHHHHHHHHHHHHHHHHHHH------------HHHHHHHHHHH----------------------HHHHHHHHHHHHHHHHHHHHHHHHH-----------------------------HHHHHHHHHHHHHHH-----EEEEEEEEEEE-----------HHHHHHHHHHHHHHHHHHHHHHHHHHHHHHHHHHHHHHHHHHHHHHHHHHHHHHHHHHHHHHHHHHHHHHHHHHHHHHH----------------------HHHHHHHHHHHHHHHHHHHHHHHHHHHHHHHHHHHHHHHHHHHHHHHHHHHHHHHHHHHHHHHHHH-------------HHHHHHHHHHHHHHHHHHHHHH----------------------------------------------------------HHHHHHHHHHHHHHHHHH---EEEEEE---------------HHHHHHHHHHHHHHHHHHHHHHHHHHHHHHHHHHHHHHHHHHHHHHHHHHHHHHHHHHHHHHHHHHHHHHHHHHHHHHHHHHHHHHHHHHHHHHHHHHHHHHHHHHHHHHHHHHHHHHHHHHHHHHHHHHHHHHHHHHHHHHHHHHHHHHHHHHHHHHHHHHHHHHHHHHHHHHHHHHHHH</f>
        <v>#NAME?</v>
      </c>
      <c r="D128" s="6">
        <v>651</v>
      </c>
      <c r="E128" s="6">
        <v>364</v>
      </c>
      <c r="F128" s="6">
        <v>287</v>
      </c>
      <c r="G128" s="6">
        <v>0.55913978494623695</v>
      </c>
    </row>
    <row r="129" spans="1:7" x14ac:dyDescent="0.25">
      <c r="A129" s="6">
        <v>128</v>
      </c>
      <c r="B129" s="6" t="s">
        <v>2079</v>
      </c>
      <c r="C129" s="6" t="e">
        <f>-----------HHHHHHHHHHHHHHHHHHHHHHHHHHHHHHHHHHHHHHHHHHHHHHHH--------------------------------------------HHHHHHHHHHHHHHHHHHHHHHHHHHHHHHHHHHHHHHHHHHHHHHHHHHHHHHHHHHHHHHHHHHHHHHHHHHHHHHHHHHHHHHHHHHHHHHHHHHHHHHHHHHHHHHHHHHHHHHHHHHHHHHHHHHHHHHHHHHHHHHHHHHHHHHHHHHHHHHHHHHHHHHHHHHHHHHHHHHHHHHHHHHHH------------------------------------HHHHHHHHHHHHHHHHHHHHHHHH----------------------------HHHHHHHHHHHHHHHHHHHHHHHHHHHHHHHHHHHHHHHHHHHHHHHHHHHHHHHHHHH</f>
        <v>#NAME?</v>
      </c>
      <c r="D129" s="6">
        <v>438</v>
      </c>
      <c r="E129" s="6">
        <v>232</v>
      </c>
      <c r="F129" s="6">
        <v>206</v>
      </c>
      <c r="G129" s="6">
        <v>0.52968036529680396</v>
      </c>
    </row>
    <row r="130" spans="1:7" x14ac:dyDescent="0.25">
      <c r="A130" s="6">
        <v>129</v>
      </c>
      <c r="B130" s="6" t="s">
        <v>1429</v>
      </c>
      <c r="C130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30" s="6">
        <v>439</v>
      </c>
      <c r="E130" s="6">
        <v>129</v>
      </c>
      <c r="F130" s="6">
        <v>310</v>
      </c>
      <c r="G130" s="6">
        <v>0.293849658314351</v>
      </c>
    </row>
    <row r="131" spans="1:7" x14ac:dyDescent="0.25">
      <c r="A131" s="6">
        <v>130</v>
      </c>
      <c r="B131" s="6" t="s">
        <v>1751</v>
      </c>
      <c r="C131" s="6" t="s">
        <v>59</v>
      </c>
      <c r="D131" s="6">
        <v>568</v>
      </c>
      <c r="E131" s="6">
        <v>378</v>
      </c>
      <c r="F131" s="6">
        <v>190</v>
      </c>
      <c r="G131" s="6">
        <v>0.66549295774647899</v>
      </c>
    </row>
    <row r="132" spans="1:7" x14ac:dyDescent="0.25">
      <c r="A132" s="6">
        <v>131</v>
      </c>
      <c r="B132" s="6" t="s">
        <v>1691</v>
      </c>
      <c r="C132" s="6" t="e">
        <f>---------HHHHHHHHHHHHHHHHHHHHHHHHHHHHHHHHHHHHHHHHHHHHHHHHHHHHHHHHHHHHHHHHHHHHHHHHHHHHHHHHHHHHHHHHHHHHHHHHHHHHHHHHHHHHHHHHHHHHHHHHHHHHHHHHHHHHHHHHHHHHHHHHHHHHHHHHHHHHHHHHHHHHHHHHHHHHHHHHHHHHHHHHHHHHHHHHHHHHHHHHHHHHHHH</f>
        <v>#NAME?</v>
      </c>
      <c r="D132" s="6">
        <v>216</v>
      </c>
      <c r="E132" s="6">
        <v>102</v>
      </c>
      <c r="F132" s="6">
        <v>114</v>
      </c>
      <c r="G132" s="6">
        <v>0.47222222222222199</v>
      </c>
    </row>
    <row r="133" spans="1:7" x14ac:dyDescent="0.25">
      <c r="A133" s="6">
        <v>132</v>
      </c>
      <c r="B133" s="6" t="s">
        <v>2218</v>
      </c>
      <c r="C133" s="6" t="s">
        <v>274</v>
      </c>
      <c r="D133" s="6">
        <v>393</v>
      </c>
      <c r="E133" s="6">
        <v>140</v>
      </c>
      <c r="F133" s="6">
        <v>253</v>
      </c>
      <c r="G133" s="6">
        <v>0.35623409669211198</v>
      </c>
    </row>
    <row r="134" spans="1:7" x14ac:dyDescent="0.25">
      <c r="A134" s="6">
        <v>133</v>
      </c>
      <c r="B134" s="6" t="s">
        <v>2045</v>
      </c>
      <c r="C134" s="6" t="e">
        <f>-HHHHHHHHHHHHHHHHHHHHHHHHHHHHHHHHHHHHHHHHHHHHHHHHHHHHHHHHHHHHHHHHHHHHHHHHHHHHHHHHHHHHHH</f>
        <v>#NAME?</v>
      </c>
      <c r="D134" s="6">
        <v>87</v>
      </c>
      <c r="E134" s="6">
        <v>11</v>
      </c>
      <c r="F134" s="6">
        <v>76</v>
      </c>
      <c r="G134" s="6">
        <v>0.126436781609195</v>
      </c>
    </row>
    <row r="135" spans="1:7" x14ac:dyDescent="0.25">
      <c r="A135" s="6">
        <v>134</v>
      </c>
      <c r="B135" s="6" t="s">
        <v>1816</v>
      </c>
      <c r="C135" s="6" t="e">
        <f>-----------HHHHHHHHHHHHHHHHHHHHHHHHHHHHHHHHH--------HHHHHHHHHHHHHHHHHHHHHHHHHHHHHHHHHHHHHHHHHHHHHHHHHHHHHHHHHHHHHHHHHHHHHHHHHHHHHHHHHHHHHHHHHHHHHHHHHHHHHHHHH</f>
        <v>#NAME?</v>
      </c>
      <c r="D135" s="6">
        <v>157</v>
      </c>
      <c r="E135" s="6">
        <v>66</v>
      </c>
      <c r="F135" s="6">
        <v>91</v>
      </c>
      <c r="G135" s="6">
        <v>0.420382165605096</v>
      </c>
    </row>
    <row r="136" spans="1:7" x14ac:dyDescent="0.25">
      <c r="A136" s="6">
        <v>135</v>
      </c>
      <c r="B136" s="6" t="s">
        <v>1296</v>
      </c>
      <c r="C136" s="6" t="s">
        <v>1297</v>
      </c>
      <c r="D136" s="6">
        <v>257</v>
      </c>
      <c r="E136" s="6">
        <v>122</v>
      </c>
      <c r="F136" s="6">
        <v>135</v>
      </c>
      <c r="G136" s="6">
        <v>0.47470817120622599</v>
      </c>
    </row>
    <row r="137" spans="1:7" x14ac:dyDescent="0.25">
      <c r="A137" s="6">
        <v>136</v>
      </c>
      <c r="B137" s="6" t="s">
        <v>1363</v>
      </c>
      <c r="C137" s="6" t="e">
        <f>------------HHHHHHHHHHHHHHHHHHHHHHHHHHHHHHHHHHHHHHHHHHHHHHHHHHHHHHHHHHHHHHHHHHHHHHHHHHHHHHHHHHH------------------HHHHHHHHHHHHHHHHHHHHHHHHHHHHHHHHHHHHHHHHHHHHHHHHHHHHHHHHHHHHHHHHHHHHHHHHHHHHHHHHHHHHHHHHHHHHHHHHHHHHHHHHHHHHHHHHHHHHHHHHHHHHHHHHHHHHHHHHHHHHHHHHHHHHHHHHHHHHHHHHHHHHHHHHHHHHHHHHHHHHHHHHHHHHHHHHHHHHHHHHH--------HHHHHHHHHHHHHHHHHHHHHHHHHHHHHHH</f>
        <v>#NAME?</v>
      </c>
      <c r="D137" s="6">
        <v>353</v>
      </c>
      <c r="E137" s="6">
        <v>179</v>
      </c>
      <c r="F137" s="6">
        <v>174</v>
      </c>
      <c r="G137" s="6">
        <v>0.50708215297450399</v>
      </c>
    </row>
    <row r="138" spans="1:7" x14ac:dyDescent="0.25">
      <c r="A138" s="6">
        <v>137</v>
      </c>
      <c r="B138" s="6" t="s">
        <v>1474</v>
      </c>
      <c r="C138" s="6" t="e">
        <f>---------HHHHHHHHHHHHHHHHHHHHHHHHHHHHHHHHHHHHHHHHHHHHHHHHHHHHHHHHHHHHHHHHHHHHHHHHHHHHHHHHHHHHHHHHHHHHHHHHHHHHHHHHHHHHHHHHHHHHHHHHHHHHHHHHHHHHHHHHHHHHHHHHHHHHHHHHHHHHHHHHHHHHHHHHHHHHHHHHHH</f>
        <v>#NAME?</v>
      </c>
      <c r="D138" s="6">
        <v>187</v>
      </c>
      <c r="E138" s="6">
        <v>148</v>
      </c>
      <c r="F138" s="6">
        <v>39</v>
      </c>
      <c r="G138" s="6">
        <v>0.79144385026737996</v>
      </c>
    </row>
    <row r="139" spans="1:7" x14ac:dyDescent="0.25">
      <c r="A139" s="6">
        <v>138</v>
      </c>
      <c r="B139" s="6" t="s">
        <v>1536</v>
      </c>
      <c r="C139" s="6" t="e">
        <f>-HHHHHHHHHHHHHHHHHHHHHHHHHHHHHHHHHHHHHHHHHHHHHHHHHHHHHHHHHHHHHHHHHHHHHHHHHHHHHHHHHHHHHHHHHHHHHHHHHHHH</f>
        <v>#NAME?</v>
      </c>
      <c r="D139" s="6">
        <v>101</v>
      </c>
      <c r="E139" s="6">
        <v>30</v>
      </c>
      <c r="F139" s="6">
        <v>71</v>
      </c>
      <c r="G139" s="6">
        <v>0.29702970297029702</v>
      </c>
    </row>
    <row r="140" spans="1:7" x14ac:dyDescent="0.25">
      <c r="A140" s="6">
        <v>139</v>
      </c>
      <c r="B140" s="6" t="s">
        <v>1986</v>
      </c>
      <c r="C140" s="6" t="e">
        <f>---HHHHHHHHHHHHHHHHHHHHHHHHHHHHHHHHHHH-----------------------HHHHHHHHHHHHHHHHHHHHHHHHHHHHHHHHHHH-------------HHHHHHHHHHHHHHHHHHHHHHHHHHHHHHHHHH-----------EEEEEEEEEE--------HHHHHHHHHHHHHHHHHHHHHHHHHHHHHHHHHHHHHHHHHHHHHHHHHHHHHHHHHHHHHHHHHHHHHHHHHHHHHHHHHHHHHHHHHHHHHHHHHHHHHHHHHHHHHHHHHHHHHHHHHHHHHHHHHHHHHHHHHHH</f>
        <v>#NAME?</v>
      </c>
      <c r="D140" s="6">
        <v>311</v>
      </c>
      <c r="E140" s="6">
        <v>183</v>
      </c>
      <c r="F140" s="6">
        <v>128</v>
      </c>
      <c r="G140" s="6">
        <v>0.58842443729903504</v>
      </c>
    </row>
    <row r="141" spans="1:7" x14ac:dyDescent="0.25">
      <c r="A141" s="6">
        <v>140</v>
      </c>
      <c r="B141" s="6" t="s">
        <v>1368</v>
      </c>
      <c r="C141" s="6" t="e">
        <f>-----------------------HHHHHHHHHHHHHHHHHHHHHHHHHHHHHHHHHHHHHHHHHHHHHHHHHHHHHHHHHHHHHHHHHHHHHHHHHHHHHHHHHHHHHHHHHHHHHHHHHHHHHHHHHHHHHHHHHHHHHHHHHHHHHHHHHHHHHHHHHHHHHHHHHHHHHHHHHHHHHHHHHHHHHHHHHHHHHHHHHHHHH---------HHHHHHHHHHHHHHHHHHHHHHHHHHHHHHHHHHHHHHHHHHHHHHHHHHHHHHHHHHHHHHHHHHHHHHHHHHHHHHHHHHHHHHHHHHHHHHHHHHHHHHHHHHHHHHHHHHHHHHHHHHHHHHHHHHHHHHHHHHHHHHHHHHHHHHHHHHHHHHHHHHHHHHHHHHHHHHHHHHHHHHHHHHHHHHHHHHHHHHH</f>
        <v>#NAME?</v>
      </c>
      <c r="D141" s="6">
        <v>412</v>
      </c>
      <c r="E141" s="6">
        <v>186</v>
      </c>
      <c r="F141" s="6">
        <v>226</v>
      </c>
      <c r="G141" s="6">
        <v>0.45145631067961201</v>
      </c>
    </row>
    <row r="142" spans="1:7" x14ac:dyDescent="0.25">
      <c r="A142" s="6">
        <v>141</v>
      </c>
      <c r="B142" s="6" t="s">
        <v>2414</v>
      </c>
      <c r="C142" s="6" t="s">
        <v>274</v>
      </c>
      <c r="D142" s="6">
        <v>315</v>
      </c>
      <c r="E142" s="6">
        <v>47</v>
      </c>
      <c r="F142" s="6">
        <v>268</v>
      </c>
      <c r="G142" s="6">
        <v>0.14920634920634901</v>
      </c>
    </row>
    <row r="143" spans="1:7" x14ac:dyDescent="0.25">
      <c r="A143" s="6">
        <v>142</v>
      </c>
      <c r="B143" s="6" t="s">
        <v>1491</v>
      </c>
      <c r="C143" s="6" t="e">
        <f>-EEEEE--HHHHHHHHHHHHHHHHHHHHHHHHHHHHHHHHHHHHHHHH------------HHHHHHHHHHHHHHHHHHHHHHHHHHHHHHHHHHHHHHHHHHHHHHHHHHHHHHHHHHHHHHHHHHHHHHHHHHHHHHHHHHHHHHHHHHHHHHHHHHHHHHHHHHHHHHHHHHHHHHHHHHHHHHHHHHHHHHHHHHHHHHHHHHHHHHHHHHHHHHHHHHHHHHHHHHHHHHHHHHHHHHHHHHHHHHHHHHHHHHHHHHHHHHHHH</f>
        <v>#NAME?</v>
      </c>
      <c r="D143" s="6">
        <v>269</v>
      </c>
      <c r="E143" s="6">
        <v>118</v>
      </c>
      <c r="F143" s="6">
        <v>151</v>
      </c>
      <c r="G143" s="6">
        <v>0.43866171003717502</v>
      </c>
    </row>
    <row r="144" spans="1:7" x14ac:dyDescent="0.25">
      <c r="A144" s="6">
        <v>143</v>
      </c>
      <c r="B144" s="6" t="s">
        <v>2497</v>
      </c>
      <c r="C144" s="6" t="e">
        <f>---------------HHHHHHHHHHHHHHHHHHHHHHHHHHHHHHHHHHHHHHHHHHHHHHHHHHHHHHHHHHHHHHHHHHHHHHHHHHHHHHHHHHHHHHHHHHHHHHHHHHHHHHHHHHHHHHHHHHHHHHHHHHHHHHHHHHHHHHHHHHHHHHHHHHHHHHHHHHHHHHHHHHHHHHHHHHHHHHHHHHHHHHHHHHHHHHHHHHHHHHHHHHHHHHHHHHHHHHHHHHHHHHHHHHH</f>
        <v>#NAME?</v>
      </c>
      <c r="D144" s="6">
        <v>242</v>
      </c>
      <c r="E144" s="6">
        <v>109</v>
      </c>
      <c r="F144" s="6">
        <v>133</v>
      </c>
      <c r="G144" s="6">
        <v>0.45041322314049598</v>
      </c>
    </row>
    <row r="145" spans="1:7" x14ac:dyDescent="0.25">
      <c r="A145" s="6">
        <v>144</v>
      </c>
      <c r="B145" s="6" t="s">
        <v>1790</v>
      </c>
      <c r="C145" s="6" t="s">
        <v>1791</v>
      </c>
      <c r="D145" s="6">
        <v>508</v>
      </c>
      <c r="E145" s="6">
        <v>290</v>
      </c>
      <c r="F145" s="6">
        <v>218</v>
      </c>
      <c r="G145" s="6">
        <v>0.57086614173228301</v>
      </c>
    </row>
    <row r="146" spans="1:7" x14ac:dyDescent="0.25">
      <c r="A146" s="6">
        <v>145</v>
      </c>
      <c r="B146" s="6" t="s">
        <v>1348</v>
      </c>
      <c r="C146" s="6" t="e">
        <f>-----HHHHHHHHHHHHHHHHHHHHHHHHHHHHHHH---------------EEEE---------HHHHHHHHHHHHHHHHHHHHHHHHHHHHHHHHHHHHHHHHHHHHHHHHHHHHHHHH-------------HHHHHHHHHHHHHHHHHHHHHHHHHHHHHHHHHHHHHHHHHHHHHHHHHHHHHHHHHHHHHHHHHHHHHHHHHHHHHHHHHHHHHHHHHHHHHHHHHHHHHHHHHHHHHHHHHHHHHHHHH</f>
        <v>#NAME?</v>
      </c>
      <c r="D146" s="6">
        <v>254</v>
      </c>
      <c r="E146" s="6">
        <v>144</v>
      </c>
      <c r="F146" s="6">
        <v>110</v>
      </c>
      <c r="G146" s="6">
        <v>0.56692913385826804</v>
      </c>
    </row>
    <row r="147" spans="1:7" x14ac:dyDescent="0.25">
      <c r="A147" s="6">
        <v>146</v>
      </c>
      <c r="B147" s="6" t="s">
        <v>2499</v>
      </c>
      <c r="C147" s="6" t="s">
        <v>2147</v>
      </c>
      <c r="D147" s="6">
        <v>421</v>
      </c>
      <c r="E147" s="6">
        <v>222</v>
      </c>
      <c r="F147" s="6">
        <v>199</v>
      </c>
      <c r="G147" s="6">
        <v>0.52731591448931103</v>
      </c>
    </row>
    <row r="148" spans="1:7" x14ac:dyDescent="0.25">
      <c r="A148" s="6">
        <v>147</v>
      </c>
      <c r="B148" s="6" t="s">
        <v>1351</v>
      </c>
      <c r="C148" s="6" t="s">
        <v>7</v>
      </c>
      <c r="D148" s="6">
        <v>263</v>
      </c>
      <c r="E148" s="6">
        <v>115</v>
      </c>
      <c r="F148" s="6">
        <v>148</v>
      </c>
      <c r="G148" s="6">
        <v>0.43726235741444902</v>
      </c>
    </row>
    <row r="149" spans="1:7" x14ac:dyDescent="0.25">
      <c r="A149" s="6">
        <v>148</v>
      </c>
      <c r="B149" s="6" t="s">
        <v>2488</v>
      </c>
      <c r="C149" s="6" t="e">
        <f>-HHHHHHHHHHHHHHHHHHHHHHHHHHHHHHHHHHHHHHHHHHHHHHHHHHHHHHHHHHHHHHHHHHHHHHHH------------------------------HHHHHHHHHHHHHHHHHHHHHHHH--------------------HHHHHHHHHHHHHHHHHHHHHH</f>
        <v>#NAME?</v>
      </c>
      <c r="D149" s="6">
        <v>169</v>
      </c>
      <c r="E149" s="6">
        <v>128</v>
      </c>
      <c r="F149" s="6">
        <v>41</v>
      </c>
      <c r="G149" s="6">
        <v>0.75739644970414199</v>
      </c>
    </row>
    <row r="150" spans="1:7" x14ac:dyDescent="0.25">
      <c r="A150" s="6">
        <v>149</v>
      </c>
      <c r="B150" s="6" t="s">
        <v>1303</v>
      </c>
      <c r="C150" s="6" t="e">
        <f>-----HHHHHHHHHHHHHHHHHHHHHHHHHHHHHHHHHHHHHHHHHHHHHHHHHHHHHHHHHHHHHHHHHHHHHHHHHHHHHHHHHHHHHHHHHHHHHHHHHHHHHHHHHHHHHHHHHHHHHHHHHHHHHHHHHHHHHHHHHHHHHHHHHHHH-------------HHHHHHHHHHHHHHHHHHHHHHHHHHHHHHHHHHHHHHHHHHHHHHH----------------------------HHHHHHH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150" s="6">
        <v>481</v>
      </c>
      <c r="E150" s="6">
        <v>285</v>
      </c>
      <c r="F150" s="6">
        <v>196</v>
      </c>
      <c r="G150" s="6">
        <v>0.59251559251559205</v>
      </c>
    </row>
    <row r="151" spans="1:7" x14ac:dyDescent="0.25">
      <c r="A151" s="6">
        <v>150</v>
      </c>
      <c r="B151" s="6" t="s">
        <v>2199</v>
      </c>
      <c r="C151" s="6" t="e">
        <f>-------HHHHHHHHHHHHHHHHHHHHHHHHHHHHHHHHHHHHHHHHHHHHHHHHHHHHHHHHHHHHHH-----------HHHHHHHHHHHHHHHHHHHHHHHHHHHHHHHHHHHHHHHHHHHHHHHHHHHHHHHHHHHHHHHHHHHHHHHHHHHHHHHHHHHHHHHHHHHHHHHHHHHHHHHHHHHHHHHHHHHHHHHHHHHHHHHHHHHHHHHHHHHHHHHHHHHHHHHH--------------------------------------HHHHHHHHHHHHHHHHHHHHHHHHHHHHHHHHHHHHHHHHHHHHHHHHHHHHHHHHHHHHHHHHHHHHHHHHHHHHHHHHHHHHHHHHHHHHHHHHHHHHHHHHHHHHHHHHHHHHHHHHHHHHHHHHHHHHHHHHHHHHHHHHHHHHHHHHHHHHHHHHHHHHHHHH</f>
        <v>#NAME?</v>
      </c>
      <c r="D151" s="6">
        <v>438</v>
      </c>
      <c r="E151" s="6">
        <v>217</v>
      </c>
      <c r="F151" s="6">
        <v>221</v>
      </c>
      <c r="G151" s="6">
        <v>0.49543378995433801</v>
      </c>
    </row>
    <row r="152" spans="1:7" x14ac:dyDescent="0.25">
      <c r="A152" s="6">
        <v>151</v>
      </c>
      <c r="B152" s="6" t="s">
        <v>2474</v>
      </c>
      <c r="C152" s="6" t="e">
        <f>--------------EEEEEEEE------------------------------------------------------------EEEEEEEEEEEE--------HHHHHHHHHHHHHHHHHHHHHHHHHHHHHHHHHHHHHHHHHHHHHHHHHHHHHHHHHHHHHHHHHHHHHHHH</f>
        <v>#NAME?</v>
      </c>
      <c r="D152" s="6">
        <v>174</v>
      </c>
      <c r="E152" s="6">
        <v>112</v>
      </c>
      <c r="F152" s="6">
        <v>62</v>
      </c>
      <c r="G152" s="6">
        <v>0.64367816091954</v>
      </c>
    </row>
    <row r="153" spans="1:7" x14ac:dyDescent="0.25">
      <c r="A153" s="6">
        <v>152</v>
      </c>
      <c r="B153" s="6" t="s">
        <v>1533</v>
      </c>
      <c r="C153" s="6" t="e">
        <f>---------------------------------------HHHHHHHHHHHHHHHHHHHHHHHHHHHHHHHHHHHHHHHHHHHHHHHHHHHHHHHHHHHHHHHHHHHHHHHHHHHHHHHH---------------HHHHHHHHHHHHHHHHHHHHHHHHHHHHHHHHHHHHHHHHHHHHHHHHHHHHHHHHHHHHHHHHHHHHHHHHHHHHHHHHHHHHHHHHHHHHHHHHHHHHHHHHHHHHHHHHHHHHHHHHHHHHHHHHHHHHHHHHHHHHHHHHHHHHHHHHHHHHHHHHHHHHHHH</f>
        <v>#NAME?</v>
      </c>
      <c r="D153" s="6">
        <v>301</v>
      </c>
      <c r="E153" s="6">
        <v>160</v>
      </c>
      <c r="F153" s="6">
        <v>141</v>
      </c>
      <c r="G153" s="6">
        <v>0.53156146179401997</v>
      </c>
    </row>
    <row r="154" spans="1:7" x14ac:dyDescent="0.25">
      <c r="A154" s="6">
        <v>153</v>
      </c>
      <c r="B154" s="6" t="s">
        <v>1429</v>
      </c>
      <c r="C154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154" s="6">
        <v>439</v>
      </c>
      <c r="E154" s="6">
        <v>131</v>
      </c>
      <c r="F154" s="6">
        <v>308</v>
      </c>
      <c r="G154" s="6">
        <v>0.298405466970387</v>
      </c>
    </row>
    <row r="155" spans="1:7" x14ac:dyDescent="0.25">
      <c r="A155" s="6">
        <v>154</v>
      </c>
      <c r="B155" s="6" t="s">
        <v>2333</v>
      </c>
      <c r="C155" s="6" t="s">
        <v>88</v>
      </c>
      <c r="D155" s="6">
        <v>337</v>
      </c>
      <c r="E155" s="6">
        <v>163</v>
      </c>
      <c r="F155" s="6">
        <v>174</v>
      </c>
      <c r="G155" s="6">
        <v>0.48367952522255198</v>
      </c>
    </row>
    <row r="156" spans="1:7" x14ac:dyDescent="0.25">
      <c r="A156" s="6">
        <v>155</v>
      </c>
      <c r="B156" s="6" t="s">
        <v>1566</v>
      </c>
      <c r="C156" s="6" t="s">
        <v>7</v>
      </c>
      <c r="D156" s="6">
        <v>361</v>
      </c>
      <c r="E156" s="6">
        <v>167</v>
      </c>
      <c r="F156" s="6">
        <v>194</v>
      </c>
      <c r="G156" s="6">
        <v>0.46260387811634401</v>
      </c>
    </row>
    <row r="157" spans="1:7" x14ac:dyDescent="0.25">
      <c r="A157" s="6">
        <v>156</v>
      </c>
      <c r="B157" s="6" t="s">
        <v>1681</v>
      </c>
      <c r="C157" s="6" t="s">
        <v>88</v>
      </c>
      <c r="D157" s="6">
        <v>575</v>
      </c>
      <c r="E157" s="6">
        <v>288</v>
      </c>
      <c r="F157" s="6">
        <v>287</v>
      </c>
      <c r="G157" s="6">
        <v>0.50086956521739101</v>
      </c>
    </row>
    <row r="158" spans="1:7" x14ac:dyDescent="0.25">
      <c r="A158" s="6">
        <v>157</v>
      </c>
      <c r="B158" s="6" t="s">
        <v>2233</v>
      </c>
      <c r="C158" s="6" t="e">
        <f>--------------------------HHHHHHHHHHHHHHHHHHHHHHHHHHHHHHHHHHHHHHHHHHHHHHHHHHHHHHHHHHHHHHHHHHHHHHHHHHHHHHHHHHHHHHHHHHHHHHHHHHHHHHH</f>
        <v>#NAME?</v>
      </c>
      <c r="D158" s="6">
        <v>129</v>
      </c>
      <c r="E158" s="6">
        <v>63</v>
      </c>
      <c r="F158" s="6">
        <v>66</v>
      </c>
      <c r="G158" s="6">
        <v>0.48837209302325602</v>
      </c>
    </row>
    <row r="159" spans="1:7" x14ac:dyDescent="0.25">
      <c r="A159" s="6">
        <v>158</v>
      </c>
      <c r="B159" s="6" t="s">
        <v>1995</v>
      </c>
      <c r="C159" s="6" t="e">
        <f>-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</f>
        <v>#NAME?</v>
      </c>
      <c r="D159" s="6">
        <v>308</v>
      </c>
      <c r="E159" s="6">
        <v>191</v>
      </c>
      <c r="F159" s="6">
        <v>117</v>
      </c>
      <c r="G159" s="6">
        <v>0.62012987012986998</v>
      </c>
    </row>
    <row r="160" spans="1:7" x14ac:dyDescent="0.25">
      <c r="A160" s="6">
        <v>159</v>
      </c>
      <c r="B160" s="6" t="s">
        <v>1823</v>
      </c>
      <c r="C160" s="6" t="e">
        <f>-------------------------------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160" s="6">
        <v>286</v>
      </c>
      <c r="E160" s="6">
        <v>153</v>
      </c>
      <c r="F160" s="6">
        <v>133</v>
      </c>
      <c r="G160" s="6">
        <v>0.534965034965035</v>
      </c>
    </row>
    <row r="161" spans="1:7" x14ac:dyDescent="0.25">
      <c r="A161" s="6">
        <v>160</v>
      </c>
      <c r="B161" s="6" t="s">
        <v>2210</v>
      </c>
      <c r="C161" s="6" t="e">
        <f>-HHHHHHHHHHHHHHHHHHHHHHHHHHHHHHHHHHHHHHHHHHHHHHHHHHHHHHHHHHHHHHHHHHHHHHHHHHHHHHHHHHH------------HHHHHHHHHHHHHHHHHHHHHHHHHHHHHHHHHHHHHHHHHHHHHHHHHHHHHHHHHHHHHHHHHHHHHHH------------------------------------HHHHHHHHHHHHHHHHHHHHHHHHHHHHHHHHHHHHHHHHHHHHHHHHH</f>
        <v>#NAME?</v>
      </c>
      <c r="D161" s="6">
        <v>252</v>
      </c>
      <c r="E161" s="6">
        <v>103</v>
      </c>
      <c r="F161" s="6">
        <v>149</v>
      </c>
      <c r="G161" s="6">
        <v>0.408730158730159</v>
      </c>
    </row>
    <row r="162" spans="1:7" x14ac:dyDescent="0.25">
      <c r="A162" s="6">
        <v>161</v>
      </c>
      <c r="B162" s="6" t="s">
        <v>1835</v>
      </c>
      <c r="C162" s="6" t="e">
        <f>-----------HHHHHHHHHHHHHHHHHHHHHHHHHHHHHHHHHHHHHHHHHHHHHHHHHHHHHHHHHHHHHHHHHHHHHHHHHHHHHHHHHHHHHHHHHHHHHHHHHHHHHHHH-----------------HHHHHHHHHHHHHHHHHHHHHHHHHHHHHHHHHHHHHHHHHHHHHHHHHHHHHHHHHHHHHHHHHHHHHHHHHHHHHHHHHHHHHHHHHHHHHHHHHHHHHHHHHHHHHHHHHHHHHHHHHHHHHHHHHHHHHHHH</f>
        <v>#NAME?</v>
      </c>
      <c r="D162" s="6">
        <v>268</v>
      </c>
      <c r="E162" s="6">
        <v>139</v>
      </c>
      <c r="F162" s="6">
        <v>129</v>
      </c>
      <c r="G162" s="6">
        <v>0.51865671641791</v>
      </c>
    </row>
    <row r="163" spans="1:7" x14ac:dyDescent="0.25">
      <c r="A163" s="6">
        <v>162</v>
      </c>
      <c r="B163" s="6" t="s">
        <v>2489</v>
      </c>
      <c r="C163" s="6" t="s">
        <v>2530</v>
      </c>
      <c r="D163" s="6">
        <v>344</v>
      </c>
      <c r="E163" s="6">
        <v>186</v>
      </c>
      <c r="F163" s="6">
        <v>158</v>
      </c>
      <c r="G163" s="6">
        <v>0.54069767441860495</v>
      </c>
    </row>
    <row r="164" spans="1:7" x14ac:dyDescent="0.25">
      <c r="A164" s="6">
        <v>163</v>
      </c>
      <c r="B164" s="6" t="s">
        <v>2048</v>
      </c>
      <c r="C164" s="6" t="e">
        <f>-HHHHHHHHHHHHHHHHHHHHHHHHHHHHHHHHHHHHHHHHHHHHHHHHHHHHHHHHHHHHHHHHHHHHHHHHHHHHHHHHHHHHHHHHHHHHHHHHHHHHHH</f>
        <v>#NAME?</v>
      </c>
      <c r="D164" s="6">
        <v>103</v>
      </c>
      <c r="E164" s="6">
        <v>37</v>
      </c>
      <c r="F164" s="6">
        <v>66</v>
      </c>
      <c r="G164" s="6">
        <v>0.35922330097087402</v>
      </c>
    </row>
    <row r="165" spans="1:7" x14ac:dyDescent="0.25">
      <c r="A165" s="6">
        <v>164</v>
      </c>
      <c r="B165" s="6" t="s">
        <v>1662</v>
      </c>
      <c r="C165" s="6" t="e">
        <f>---EEEEEEEEEEE--------HHHH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HHHHHHHHHHHHHHHHHHHHHHHHHHHHHHHHHHHHHHHHHHHHHHHHHHHHHHHHHHHHHHHHHHHHHHHHHHHHHHHHHHHHHHHHHHHHHHHHHHHHHHHHHHHHHHHHHHHHHHHHHHHHHHHHHHHHHHHHHHHHHHHHHHHHHHHHHHHHHHHHHHHHHHHHHHHHHHHHHHHHHHHHHHHHHHHH</f>
        <v>#NAME?</v>
      </c>
      <c r="D165" s="6">
        <v>500</v>
      </c>
      <c r="E165" s="6">
        <v>289</v>
      </c>
      <c r="F165" s="6">
        <v>211</v>
      </c>
      <c r="G165" s="6">
        <v>0.57799999999999996</v>
      </c>
    </row>
    <row r="166" spans="1:7" x14ac:dyDescent="0.25">
      <c r="A166" s="6">
        <v>165</v>
      </c>
      <c r="B166" s="6" t="s">
        <v>1459</v>
      </c>
      <c r="C166" s="6" t="s">
        <v>7</v>
      </c>
      <c r="D166" s="6">
        <v>336</v>
      </c>
      <c r="E166" s="6">
        <v>151</v>
      </c>
      <c r="F166" s="6">
        <v>185</v>
      </c>
      <c r="G166" s="6">
        <v>0.44940476190476197</v>
      </c>
    </row>
    <row r="167" spans="1:7" x14ac:dyDescent="0.25">
      <c r="A167" s="6">
        <v>166</v>
      </c>
      <c r="B167" s="6" t="s">
        <v>1270</v>
      </c>
      <c r="C167" s="6" t="e">
        <f>-HHHHHHHHHHHHHHHHHHHHHHHHHHHHHHHHHHHHHHHHHHHHHHHHHHHHHHHHHHHHHHHHHHHHHHHHHHHHHHHHHHHHHHHHHHHHHHHHHHH-------HHHHHHHHHHHHHHHHHHHHHHHHHHHHHHHHHHHHH----------HHHHHHHHHHHHHHHHHHHHHHH</f>
        <v>#NAME?</v>
      </c>
      <c r="D167" s="6">
        <v>177</v>
      </c>
      <c r="E167" s="6">
        <v>83</v>
      </c>
      <c r="F167" s="6">
        <v>94</v>
      </c>
      <c r="G167" s="6">
        <v>0.468926553672316</v>
      </c>
    </row>
    <row r="168" spans="1:7" x14ac:dyDescent="0.25">
      <c r="A168" s="6">
        <v>167</v>
      </c>
      <c r="B168" s="6" t="s">
        <v>1990</v>
      </c>
      <c r="C168" s="6" t="e">
        <f>-------HHHHHHHHHHHHHHHHHHHHHHHHHHHHHHHHHHHHHHHHHHHHHHHHHHHHHHHHHHHHHHHHHHHHHHHHHHHHHHHHHHHHHHHHHHHHHHHHHHHHHHHHHHHHHHHHHHH</f>
        <v>#NAME?</v>
      </c>
      <c r="D168" s="6">
        <v>122</v>
      </c>
      <c r="E168" s="6">
        <v>38</v>
      </c>
      <c r="F168" s="6">
        <v>84</v>
      </c>
      <c r="G168" s="6">
        <v>0.31147540983606598</v>
      </c>
    </row>
    <row r="169" spans="1:7" x14ac:dyDescent="0.25">
      <c r="A169" s="6">
        <v>168</v>
      </c>
      <c r="B169" s="6" t="s">
        <v>1515</v>
      </c>
      <c r="C169" s="6" t="e">
        <f>-HHHHHHHHHHHHHHHHHHHHHHHHHHHHHHHHHHHHHHHHHHHHHHHHHHHHHHHHHHHHHHHHHHHHHHHHHHHHHHHHHHHHHHHHHHHHHHHHHHHHHHHHHHH------------------------HHHHHHHHHHHHHHHHHHHHHHHHHHHHHHHHHHHHHHHHHHHHHHHHHHHHHHHHHHHHHHHHHHHHHHHHHHHHHHHHHHHHHHHHHHHHHHHHHHHHHHHHHHHHHHHHHHHHHHHHHHHHHHHHH</f>
        <v>#NAME?</v>
      </c>
      <c r="D169" s="6">
        <v>261</v>
      </c>
      <c r="E169" s="6">
        <v>126</v>
      </c>
      <c r="F169" s="6">
        <v>135</v>
      </c>
      <c r="G169" s="6">
        <v>0.48275862068965503</v>
      </c>
    </row>
    <row r="170" spans="1:7" x14ac:dyDescent="0.25">
      <c r="A170" s="6">
        <v>169</v>
      </c>
      <c r="B170" s="6" t="s">
        <v>1643</v>
      </c>
      <c r="C170" s="6" t="e">
        <f>--HHHHHHHHHHHHHHHHHHHHHHHHHHHHHHHHHHHHHHHHHHHHHHHHHHHHHHHHHHHH---------------------------------HHHHHHHHHHHHHHHHHHHHHHHHHHH--------------------------------------------------------------------------------------HHHHHHHHHHHHHHHHHHHHHHHHHHHHHHHHHHHHHHHHHHHHHHHHHHHHHHHHHHHHHHHHHHHHHHHHHHHHHHHHHHHHHHHHHHHHHHHHHHHHHHHHHHHHHHHHHHHHHHHHHHHHHHHHHHHHHHHHHHHHHHHHHHHHHHHHHHHHHHHHHHHHHHHHHHHHHHHHHHHHHHHHHHHHHHHHHHHHHHHHHHHHHHHHHHHHHHHHHHHHHHHHHH</f>
        <v>#NAME?</v>
      </c>
      <c r="D170" s="6">
        <v>434</v>
      </c>
      <c r="E170" s="6">
        <v>248</v>
      </c>
      <c r="F170" s="6">
        <v>186</v>
      </c>
      <c r="G170" s="6">
        <v>0.57142857142857095</v>
      </c>
    </row>
    <row r="171" spans="1:7" x14ac:dyDescent="0.25">
      <c r="A171" s="6">
        <v>170</v>
      </c>
      <c r="B171" s="6" t="s">
        <v>1734</v>
      </c>
      <c r="C171" s="6" t="s">
        <v>40</v>
      </c>
      <c r="D171" s="6">
        <v>455</v>
      </c>
      <c r="E171" s="6">
        <v>168</v>
      </c>
      <c r="F171" s="6">
        <v>287</v>
      </c>
      <c r="G171" s="6">
        <v>0.36923076923076897</v>
      </c>
    </row>
    <row r="172" spans="1:7" x14ac:dyDescent="0.25">
      <c r="A172" s="6">
        <v>171</v>
      </c>
      <c r="B172" s="6" t="s">
        <v>1627</v>
      </c>
      <c r="C172" s="6" t="e">
        <f>-HHHHHHHHHHHHHHHHHHHHHHHHHHHHHHHHHHHHHHHHHHHHHHHHHHHHHHHHHHHHHHHHHHHHHHHHHHHHHHHHHHHHHHHHH</f>
        <v>#NAME?</v>
      </c>
      <c r="D172" s="6">
        <v>90</v>
      </c>
      <c r="E172" s="6">
        <v>13</v>
      </c>
      <c r="F172" s="6">
        <v>77</v>
      </c>
      <c r="G172" s="6">
        <v>0.14444444444444399</v>
      </c>
    </row>
    <row r="173" spans="1:7" x14ac:dyDescent="0.25">
      <c r="A173" s="6">
        <v>172</v>
      </c>
      <c r="B173" s="6" t="s">
        <v>2271</v>
      </c>
      <c r="C173" s="6" t="s">
        <v>2272</v>
      </c>
      <c r="D173" s="6">
        <v>271</v>
      </c>
      <c r="E173" s="6">
        <v>147</v>
      </c>
      <c r="F173" s="6">
        <v>124</v>
      </c>
      <c r="G173" s="6">
        <v>0.54243542435424397</v>
      </c>
    </row>
    <row r="174" spans="1:7" x14ac:dyDescent="0.25">
      <c r="A174" s="6">
        <v>173</v>
      </c>
      <c r="B174" s="6" t="s">
        <v>1534</v>
      </c>
      <c r="C174" s="6" t="e">
        <f>-------HHHHHHHHHHHHHHHHHHHHHHHHHHHHHHHHHHHHHHHHHHHHHHHHHHHHHHHHHHHHHHHHHHHHHHHHHHHHHHHHHHHHHHHHHHHHHHHHHHHHHHHHHHHHHHHHHHHHHHHHHHHHHHHHHHHH---------------------------------------------------------HHHHHHHHHHHHHHHHHHHHHHHHHHHHHHHHHHHHHHHHHHHHHHHHHHHHHHHHHHHHHHHHHHHHHHHHHHHHHHHHHHHHHHHHHHHHHHHHHHHHHHHHHHH-------------------------------EEEEE---------HHHHHHHHHHHHHHHHHHHHHHHHHHHHHHHHHHHHHHHHHHHHHHHHHHHHHHHHHHHHHHHHHHHHHHHHHHHHHHHHHHH</f>
        <v>#NAME?</v>
      </c>
      <c r="D174" s="6">
        <v>431</v>
      </c>
      <c r="E174" s="6">
        <v>196</v>
      </c>
      <c r="F174" s="6">
        <v>235</v>
      </c>
      <c r="G174" s="6">
        <v>0.45475638051044098</v>
      </c>
    </row>
    <row r="175" spans="1:7" x14ac:dyDescent="0.25">
      <c r="A175" s="6">
        <v>174</v>
      </c>
      <c r="B175" s="6" t="s">
        <v>1596</v>
      </c>
      <c r="C175" s="6" t="e">
        <f>---------------------HHHHHHHHHHHHHHHHHHHHHHHHHHHHHHHHHHHHHHHHHHHHHHHHHHHHHHHHHHHHHHHHHHHHHHHHHHHHHHHHHHHHHHHHHHHHHHHHHHHHHHHHHHHHHHHHHHHHHHHHHHHHHHHHHHHHHHHHHHHHHHHHHHHHHHHHHHHHHHHHHHHHHHHHHHHHHHHHHHHHHHHHHHHHHH</f>
        <v>#NAME?</v>
      </c>
      <c r="D175" s="6">
        <v>211</v>
      </c>
      <c r="E175" s="6">
        <v>104</v>
      </c>
      <c r="F175" s="6">
        <v>107</v>
      </c>
      <c r="G175" s="6">
        <v>0.49289099526066299</v>
      </c>
    </row>
    <row r="176" spans="1:7" x14ac:dyDescent="0.25">
      <c r="A176" s="6">
        <v>175</v>
      </c>
      <c r="B176" s="6" t="s">
        <v>1307</v>
      </c>
      <c r="C176" s="6" t="s">
        <v>1308</v>
      </c>
      <c r="D176" s="6">
        <v>468</v>
      </c>
      <c r="E176" s="6">
        <v>265</v>
      </c>
      <c r="F176" s="6">
        <v>203</v>
      </c>
      <c r="G176" s="6">
        <v>0.566239316239316</v>
      </c>
    </row>
    <row r="177" spans="1:7" x14ac:dyDescent="0.25">
      <c r="A177" s="6">
        <v>176</v>
      </c>
      <c r="B177" s="6" t="s">
        <v>2252</v>
      </c>
      <c r="C177" s="6" t="e">
        <f>------HHHHHHHHHHHHHHHHHHHHHHHHHHHHHHHHHHHHHHHHHHHHHHHHHHHHHHHHHHHHHHHHHHHHHHHHHHHHHHHHHHHHHHHHHHHHHHHHHHHHHHHHHHHHHHHHHHHHHHHHHHHHHHHHHHHHHHHHHHHHHHHHHHHHH-------------HHHHHHHHHHHHHHHHHHHHHHHHHHHHHHHHHHHHHHHHHHHHHHHHHHHHHHHHHHHHHHHHHHHHHHHHHHHHHHHHHHHHHHHHHHHHHHHHHHHHHHHHHHHHHHHHHHHHHH</f>
        <v>#NAME?</v>
      </c>
      <c r="D177" s="6">
        <v>286</v>
      </c>
      <c r="E177" s="6">
        <v>141</v>
      </c>
      <c r="F177" s="6">
        <v>145</v>
      </c>
      <c r="G177" s="6">
        <v>0.49300699300699302</v>
      </c>
    </row>
    <row r="178" spans="1:7" x14ac:dyDescent="0.25">
      <c r="A178" s="6">
        <v>177</v>
      </c>
      <c r="B178" s="6" t="s">
        <v>2283</v>
      </c>
      <c r="C178" s="6" t="s">
        <v>281</v>
      </c>
      <c r="D178" s="6">
        <v>473</v>
      </c>
      <c r="E178" s="6">
        <v>246</v>
      </c>
      <c r="F178" s="6">
        <v>227</v>
      </c>
      <c r="G178" s="6">
        <v>0.52008456659619495</v>
      </c>
    </row>
    <row r="179" spans="1:7" x14ac:dyDescent="0.25">
      <c r="A179" s="6">
        <v>178</v>
      </c>
      <c r="B179" s="6" t="s">
        <v>2409</v>
      </c>
      <c r="C179" s="6" t="e">
        <f>-------------------------HHHHHHHHHHHHHHHHHHHHHHHHH------------HHHHHHHHHHHHHHHHHHHHHHHHHHHHHHHHHHHHHHHHHHHHHHHHHHHHHHHHHHHHHHHHHHHHHHHHHHHHHHHHHHHHHHHHHHHHHHHHHHHHHHHHHHHHHHHHHHHHH---------------HHHHHHHHHHHHHHHHHHHHHHHH--------HHHHHHHHHHHHHHHHHHHHHHHHHHHHHHHHHHHHHHHHHHHHHHHHHHHHHHHHHHHHHHHHHHHHHHHHHHHHHHH</f>
        <v>#NAME?</v>
      </c>
      <c r="D179" s="6">
        <v>305</v>
      </c>
      <c r="E179" s="6">
        <v>177</v>
      </c>
      <c r="F179" s="6">
        <v>128</v>
      </c>
      <c r="G179" s="6">
        <v>0.58032786885245902</v>
      </c>
    </row>
    <row r="180" spans="1:7" x14ac:dyDescent="0.25">
      <c r="A180" s="6">
        <v>179</v>
      </c>
      <c r="B180" s="6" t="s">
        <v>1576</v>
      </c>
      <c r="C180" s="6" t="e">
        <f>----------HHHHHHHHHHHHHH------------HHHHHHHHHHHHHHHHHHHHHHHHHHHHHHHHHHHHHHHHHHHHHHHHHHHHHHHHHHHHHHHHHHHHHHHHHHHHHHHHHHHHHHHHHHHHHHHHHHHHHHHHHHHHHHHHHHHHHHHHHHHHHHHHHHHHHHHHHHHHHHHHHHHHHHHHHHHHHHHHHHHHHHHHHHHHHHHHHHHHHHHHHHHHHHHHHHHHHHHHHHHHHHHHHHHHHHHHHH</f>
        <v>#NAME?</v>
      </c>
      <c r="D180" s="6">
        <v>254</v>
      </c>
      <c r="E180" s="6">
        <v>123</v>
      </c>
      <c r="F180" s="6">
        <v>131</v>
      </c>
      <c r="G180" s="6">
        <v>0.48425196850393698</v>
      </c>
    </row>
    <row r="181" spans="1:7" x14ac:dyDescent="0.25">
      <c r="A181" s="6">
        <v>180</v>
      </c>
      <c r="B181" s="6" t="s">
        <v>1768</v>
      </c>
      <c r="C181" s="6" t="e">
        <f>------HHHHHHHHHHHHHHHHHHHHHHHHHHHHHHHHHHHHHHHHHHH------------HHHHHHHHHHHHHHHHHHHHHHHHHHHHHHHHHHHHHHHHHH</f>
        <v>#NAME?</v>
      </c>
      <c r="D181" s="6">
        <v>103</v>
      </c>
      <c r="E181" s="6">
        <v>40</v>
      </c>
      <c r="F181" s="6">
        <v>63</v>
      </c>
      <c r="G181" s="6">
        <v>0.38834951456310701</v>
      </c>
    </row>
    <row r="182" spans="1:7" x14ac:dyDescent="0.25">
      <c r="A182" s="6">
        <v>181</v>
      </c>
      <c r="B182" s="6" t="s">
        <v>1810</v>
      </c>
      <c r="C182" s="6" t="e">
        <f>-HHHHHHHHHHHHHHHHHHHHHHHHHHHHHHHHHHHHHHHHHHHHHHHHHHHHHHHHHHHHHHHHHHHHHHHHHHHHHHHHHHHHHHHHHHHHHHHHHHHHHHHHHHHHHH------EEEEEEEEEEE------HHHHHHHHHHHHHHH</f>
        <v>#NAME?</v>
      </c>
      <c r="D182" s="6">
        <v>149</v>
      </c>
      <c r="E182" s="6">
        <v>40</v>
      </c>
      <c r="F182" s="6">
        <v>109</v>
      </c>
      <c r="G182" s="6">
        <v>0.26845637583892601</v>
      </c>
    </row>
    <row r="183" spans="1:7" x14ac:dyDescent="0.25">
      <c r="A183" s="6">
        <v>182</v>
      </c>
      <c r="B183" s="6" t="s">
        <v>1461</v>
      </c>
      <c r="C183" s="6" t="e">
        <f>-------------HHHHHHHHHHHHHHHHHHHHHHHHHHHHHHHHHHHHHHHHHHHHHHHHHHHHHHHH--------------------HHHHHHHHHHHHHHHHHHHHHHHHHHHHHHHHHHHHHHHHHHHHHHHHHHHHHHHHHHHHHHHHHHHHHHHHHHHHHHHHHHHHHHHHHHHHHHHHHHHHHHHHHHHHHHHHHHHHHHHHHHHHHHHHHHHHHHHHHHHHHHHHHHHHHHHHHHHHHHHHH--------------------------------------HHHHHHHHHHHHHHHHHHHHHHHHHHHHHHHHH------------HHHHHHHHHHHH</f>
        <v>#NAME?</v>
      </c>
      <c r="D183" s="6">
        <v>345</v>
      </c>
      <c r="E183" s="6">
        <v>188</v>
      </c>
      <c r="F183" s="6">
        <v>157</v>
      </c>
      <c r="G183" s="6">
        <v>0.54492753623188395</v>
      </c>
    </row>
    <row r="184" spans="1:7" x14ac:dyDescent="0.25">
      <c r="A184" s="6">
        <v>183</v>
      </c>
      <c r="B184" s="6" t="s">
        <v>2273</v>
      </c>
      <c r="C184" s="6" t="e">
        <f>-------------HHHHHHHHHHHHHHHHHHHHHHHHHHHHHHHHHHHHHHHHHHHHHHHHHHHHHHHHHHHHHHHHHHHHHHHHHHHHHHHHHHHHHHHHHHHHHHHHHHHHHHHHHHHHHHHHHHHH-------------HHHHHHHHHHHHHHHHHHHHHHHHHHHHHHHHHHHHHHHHHHHHHHHHHHHHHHHHHHHHHHHHHHHHHHHHHHHHHHHHHHHHHHHHHHHHHHHHHHHHHHHHHHHHHHHHHHHHHHHHHHHHHHHHHHHHHHHHHHHHHHHHHHHHHHHHHHHHHHHHHHHHHHHH</f>
        <v>#NAME?</v>
      </c>
      <c r="D184" s="6">
        <v>310</v>
      </c>
      <c r="E184" s="6">
        <v>154</v>
      </c>
      <c r="F184" s="6">
        <v>156</v>
      </c>
      <c r="G184" s="6">
        <v>0.49677419354838698</v>
      </c>
    </row>
    <row r="185" spans="1:7" x14ac:dyDescent="0.25">
      <c r="A185" s="6">
        <v>184</v>
      </c>
      <c r="B185" s="6" t="s">
        <v>2475</v>
      </c>
      <c r="C185" s="6" t="e">
        <f>-HHHHHHHHHHHHHHHHHHHHHHHHHHHHHHHHHHHHHHHHHHHHHHHHHHHHHHHHHHHHHHHHHHHHHHHHHHHHHHHHHHHHHHHHHHHHHHHHHHHHHHHHHHHHHHHHHHHHHHHHHHHHHH----------------HHHHHHHHHHHHHHHHHHHHHHHHHHHHHHHHHHHHHHHHHHHHHHHHHHHHHHHHHHHHHHHHHHHHHHHHHHHHHHHHHHHHHHHHHHHHHHHHHHHHHHHHHHHHHHHHHHHHHHHHHHHHHHHHHHHHHHHHHHHHHHHHHHHHHHHHHHHHHHHHHHHHHHHHHHHHHHHHHHHHHHHHHHHHHHHHHHHHHHHHHHHHHHHHHHHH----------------HHHHHHHHHHHHHHHHHHHH</f>
        <v>#NAME?</v>
      </c>
      <c r="D185" s="6">
        <v>391</v>
      </c>
      <c r="E185" s="6">
        <v>188</v>
      </c>
      <c r="F185" s="6">
        <v>203</v>
      </c>
      <c r="G185" s="6">
        <v>0.48081841432225098</v>
      </c>
    </row>
    <row r="186" spans="1:7" x14ac:dyDescent="0.25">
      <c r="A186" s="6">
        <v>185</v>
      </c>
      <c r="B186" s="6" t="s">
        <v>1418</v>
      </c>
      <c r="C186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186" s="6">
        <v>516</v>
      </c>
      <c r="E186" s="6">
        <v>234</v>
      </c>
      <c r="F186" s="6">
        <v>282</v>
      </c>
      <c r="G186" s="6">
        <v>0.45348837209302301</v>
      </c>
    </row>
    <row r="187" spans="1:7" x14ac:dyDescent="0.25">
      <c r="A187" s="6">
        <v>186</v>
      </c>
      <c r="B187" s="6" t="s">
        <v>1953</v>
      </c>
      <c r="C187" s="6" t="e">
        <f>-----------HHHHHHHHHHHHHHHHHHHHHHHHHHHHHHHHHHHHHHHHHHHHHHHH--------------------------------------------HHHHHHHHHHHHHHHHHHHHHHHHHHHHHHHHHHHHHHHHHHHHHHHHHHHHHHHHHHHHHHHHHHHHHHHHHHHHHHHHHHHHHHHHHHHHHHHHHHHHHHHHHHHHHHHHHHHHHHHHHHHHHHHHHHHHHHHHHHHHHHHHHHHHHHHHHHHHHHHHHHHHHHHHHHHHHHHHHHHHHHHHHHHH------------------------------------HHHHHHHHHHHHHHHHHHHHHHHH----------------------------HHHHHHHHHHHHHHHHHHHHHHHHHHHHHHHHHHHHHHHHHHHHHHHHHHHHHHHHHHH</f>
        <v>#NAME?</v>
      </c>
      <c r="D187" s="6">
        <v>438</v>
      </c>
      <c r="E187" s="6">
        <v>235</v>
      </c>
      <c r="F187" s="6">
        <v>203</v>
      </c>
      <c r="G187" s="6">
        <v>0.53652968036529702</v>
      </c>
    </row>
    <row r="188" spans="1:7" x14ac:dyDescent="0.25">
      <c r="A188" s="6">
        <v>187</v>
      </c>
      <c r="B188" s="6" t="s">
        <v>2419</v>
      </c>
      <c r="C188" s="6" t="e">
        <f>-HHHHHHHHHHHHHHHHHHHHHHHHHHHHHHHHHHHHHHHHHHHHHHHHHHHHHHHHHHHHHHHHHH</f>
        <v>#NAME?</v>
      </c>
      <c r="D188" s="6">
        <v>67</v>
      </c>
      <c r="E188" s="6">
        <v>19</v>
      </c>
      <c r="F188" s="6">
        <v>48</v>
      </c>
      <c r="G188" s="6">
        <v>0.28358208955223901</v>
      </c>
    </row>
    <row r="189" spans="1:7" x14ac:dyDescent="0.25">
      <c r="A189" s="6">
        <v>188</v>
      </c>
      <c r="B189" s="6" t="s">
        <v>1771</v>
      </c>
      <c r="C189" s="6" t="e">
        <f>-------------------HHHHHHHHHHHHHHHHHHHHHHHHHHHHHHHHHHHHHHHHHHHHHHHHHHHHHHHHHHHHHHHHHHHHHHHHHHHHHHHHHHHHHHHHHHHHHHHHHHHHHHHHHHHHHHHHHHHHHHHHHHHHHHHHHHHHHHHHHHHHHHHHHH</f>
        <v>#NAME?</v>
      </c>
      <c r="D189" s="6">
        <v>165</v>
      </c>
      <c r="E189" s="6">
        <v>95</v>
      </c>
      <c r="F189" s="6">
        <v>70</v>
      </c>
      <c r="G189" s="6">
        <v>0.57575757575757602</v>
      </c>
    </row>
    <row r="190" spans="1:7" x14ac:dyDescent="0.25">
      <c r="A190" s="6">
        <v>189</v>
      </c>
      <c r="B190" s="6" t="s">
        <v>2240</v>
      </c>
      <c r="C190" s="6" t="e">
        <f>---EEEEEEEEE-------------------HHHHHHHHHHHHHHHHHHHHHHHHHHHHHHHHHHHHHHHHHHHHHHHHHHHHHHHHHHHHHHHHHHHHHHHHHHHHHHHHHHHHHHHHHHHHHHHHHHHHHHHHHHHHHHHHHHHH</f>
        <v>#NAME?</v>
      </c>
      <c r="D190" s="6">
        <v>147</v>
      </c>
      <c r="E190" s="6">
        <v>51</v>
      </c>
      <c r="F190" s="6">
        <v>96</v>
      </c>
      <c r="G190" s="6">
        <v>0.34693877551020402</v>
      </c>
    </row>
    <row r="191" spans="1:7" x14ac:dyDescent="0.25">
      <c r="A191" s="6">
        <v>190</v>
      </c>
      <c r="B191" s="6" t="s">
        <v>2373</v>
      </c>
      <c r="C191" s="6" t="s">
        <v>165</v>
      </c>
      <c r="D191" s="6">
        <v>569</v>
      </c>
      <c r="E191" s="6">
        <v>387</v>
      </c>
      <c r="F191" s="6">
        <v>182</v>
      </c>
      <c r="G191" s="6">
        <v>0.68014059753954303</v>
      </c>
    </row>
    <row r="192" spans="1:7" x14ac:dyDescent="0.25">
      <c r="A192" s="6">
        <v>191</v>
      </c>
      <c r="B192" s="6" t="s">
        <v>1988</v>
      </c>
      <c r="C192" s="6" t="e">
        <f>-----------------------------HHHHHHHHHHHHHHHHHHHHHHHHHHHHHHHHHHHHHHHHHHHHHHHHHHHHHHHHHHHHHHHHHHHHHHHHHHHHHHHHHHHHHHHHHHHHHHHHHHHHHHH</f>
        <v>#NAME?</v>
      </c>
      <c r="D192" s="6">
        <v>132</v>
      </c>
      <c r="E192" s="6">
        <v>67</v>
      </c>
      <c r="F192" s="6">
        <v>65</v>
      </c>
      <c r="G192" s="6">
        <v>0.50757575757575801</v>
      </c>
    </row>
    <row r="193" spans="1:7" x14ac:dyDescent="0.25">
      <c r="A193" s="6">
        <v>192</v>
      </c>
      <c r="B193" s="6" t="s">
        <v>1538</v>
      </c>
      <c r="C193" s="6" t="e">
        <f>--HHHHHHHHHHHHHHHHHHHHHHHHHHHHHHHHHHHHHHHHHHHHHHHHHHHHHHHHHHHHHHHHHHHHHHHHHHHHHHHHHHHHHHHHHHHHHHHHHHHHHHHHHHHHHHHHHHHHHHHHHHHHH</f>
        <v>#NAME?</v>
      </c>
      <c r="D193" s="6">
        <v>127</v>
      </c>
      <c r="E193" s="6">
        <v>90</v>
      </c>
      <c r="F193" s="6">
        <v>37</v>
      </c>
      <c r="G193" s="6">
        <v>0.70866141732283505</v>
      </c>
    </row>
    <row r="194" spans="1:7" x14ac:dyDescent="0.25">
      <c r="A194" s="6">
        <v>193</v>
      </c>
      <c r="B194" s="6" t="s">
        <v>2027</v>
      </c>
      <c r="C194" s="6" t="e">
        <f>-HHHHHHHHHHHHHHHH-------HHHHHHHHHHHHHHHHHHHHHHHHHHHHHHHHHHHHHHHHHHHHHHHHHHHHHHHHHHHHHHHH</f>
        <v>#NAME?</v>
      </c>
      <c r="D194" s="6">
        <v>88</v>
      </c>
      <c r="E194" s="6">
        <v>63</v>
      </c>
      <c r="F194" s="6">
        <v>25</v>
      </c>
      <c r="G194" s="6">
        <v>0.71590909090909105</v>
      </c>
    </row>
    <row r="195" spans="1:7" x14ac:dyDescent="0.25">
      <c r="A195" s="6">
        <v>194</v>
      </c>
      <c r="B195" s="6" t="s">
        <v>2075</v>
      </c>
      <c r="C195" s="6" t="e">
        <f>--------------------------HHHHHHHHHHHHHHHHHHHHHHHHHHHHHHHHHHHHHHHHHHHHHHHHHHHHHHHHHHHHHHHHHHHHHHHHHHHHHHHHHHHHHHHHHHHHHHHHHHHHHHHHHHHHHHHHHHHHHHHHHHHHHHHHHHHHHHHHHHHHHHHHHHHHHHHHHHHHHHHHHHHHHHHHHHHHHHHHHHHHH-----EEEEEE--------HHHHHHHHHHHHHHHHHHHHHHHHHHHHHHHHHHHHHHHHHHHHHHHHHHHHHHHHHHHHHHHHHHHHHHHHHHHHHHHHHHHHHHHHHHHHHHHHHHHHHHHHHHHHHHHHHHHHHHHHHHHHHHHHHHHHHHHHHHHHHHHHHHHHHHHHHHHHHHHHHHHHHHHHHHHHHHHHHHHHHHHHHHHHHHHHHHHHHHHHHHHHHHHHHHHHHHHHHHHHHHHHHHHHHHHHHHHHHHHHHHHHHHHHH----------------HHHHHHHHHHHHHHHHHHHHHHHHHHHHHH</f>
        <v>#NAME?</v>
      </c>
      <c r="D195" s="6">
        <v>521</v>
      </c>
      <c r="E195" s="6">
        <v>234</v>
      </c>
      <c r="F195" s="6">
        <v>287</v>
      </c>
      <c r="G195" s="6">
        <v>0.44913627639155501</v>
      </c>
    </row>
    <row r="196" spans="1:7" x14ac:dyDescent="0.25">
      <c r="A196" s="6">
        <v>195</v>
      </c>
      <c r="B196" s="6" t="s">
        <v>2382</v>
      </c>
      <c r="C196" s="6" t="e">
        <f>-HHHHHHHHHHHHHHHHHHHHHHHHHHHHHHHHHHHHHHHHHHHHHHHHHHHHHHHHHHHHHHHHHHHHHHHHHHHHHHHHHHHHHHHHH</f>
        <v>#NAME?</v>
      </c>
      <c r="D196" s="6">
        <v>90</v>
      </c>
      <c r="E196" s="6">
        <v>33</v>
      </c>
      <c r="F196" s="6">
        <v>57</v>
      </c>
      <c r="G196" s="6">
        <v>0.36666666666666697</v>
      </c>
    </row>
    <row r="197" spans="1:7" x14ac:dyDescent="0.25">
      <c r="A197" s="6">
        <v>196</v>
      </c>
      <c r="B197" s="6" t="s">
        <v>1531</v>
      </c>
      <c r="C197" s="6" t="e">
        <f>--------------------------HHHHHHHHHHHHHHHHHHHHHHHHHHHHHHHHHHHHHHHHHHHHHHHHHHHHHHHHHHHHHHHHHHHHHHHHHHHHHHHHHHHHHHHHHHHHHHHHHHHHHHHHHHHHHHHHHHHHHHHHHHHHHHHHHHHHHHHHHHHHHHHHHHHHHHHHHHHHHHHHHHHHHHHHHHHHHHHHHHHHH</f>
        <v>#NAME?</v>
      </c>
      <c r="D197" s="6">
        <v>207</v>
      </c>
      <c r="E197" s="6">
        <v>69</v>
      </c>
      <c r="F197" s="6">
        <v>138</v>
      </c>
      <c r="G197" s="6">
        <v>0.33333333333333298</v>
      </c>
    </row>
    <row r="198" spans="1:7" x14ac:dyDescent="0.25">
      <c r="A198" s="6">
        <v>197</v>
      </c>
      <c r="B198" s="6" t="s">
        <v>2370</v>
      </c>
      <c r="C198" s="6" t="e">
        <f>--EEEEEE----------------HHHHHHHHHHHHHHHHHHHHHHHHHHHHHHHHHHHHHHHHHHHHHHHHHHHHHHHHHHH----------------------------EEEEEE-------------------------------HHHHHHHHHHHHHHHHHHHHHHHHHHHHHHHHHHHHHHHHHHHHHHHHHHHHHHHHHHHHHHHHHHHHHHHHH---------------HHHHHHHHHHHHHHHHHHHHHHHHHHHHHHHHHHHHHHHHHHHHHHHHHHHHHH</f>
        <v>#NAME?</v>
      </c>
      <c r="D198" s="6">
        <v>290</v>
      </c>
      <c r="E198" s="6">
        <v>161</v>
      </c>
      <c r="F198" s="6">
        <v>129</v>
      </c>
      <c r="G198" s="6">
        <v>0.555172413793103</v>
      </c>
    </row>
    <row r="199" spans="1:7" x14ac:dyDescent="0.25">
      <c r="A199" s="6">
        <v>198</v>
      </c>
      <c r="B199" s="6" t="s">
        <v>1508</v>
      </c>
      <c r="C199" s="6" t="s">
        <v>1509</v>
      </c>
      <c r="D199" s="6">
        <v>203</v>
      </c>
      <c r="E199" s="6">
        <v>122</v>
      </c>
      <c r="F199" s="6">
        <v>81</v>
      </c>
      <c r="G199" s="6">
        <v>0.600985221674877</v>
      </c>
    </row>
    <row r="200" spans="1:7" x14ac:dyDescent="0.25">
      <c r="A200" s="6">
        <v>199</v>
      </c>
      <c r="B200" s="6" t="s">
        <v>1349</v>
      </c>
      <c r="C200" s="6" t="e">
        <f>-HHHHHHHHHHHHHHHHHHHHHHHHHHHHHHHHHHHHHHHHHHHHHHHHHHHHHHHHHHHHH-----------------HHHHHHHHHHHHHHHHHHHHHHHHHHHHHHHHHHHHHHHHHHHHHHHHHHHHHHHHHHHHHHHHHHHHHHHHHHHHHHHHHHHHHHHHHHHHHHHHHHHHHHHHHHHHHHHHHHHHHHHHHHHHHHHHHHHHHHHHHHHHHHHHHHHHHHHHHHHHHH</f>
        <v>#NAME?</v>
      </c>
      <c r="D200" s="6">
        <v>237</v>
      </c>
      <c r="E200" s="6">
        <v>100</v>
      </c>
      <c r="F200" s="6">
        <v>137</v>
      </c>
      <c r="G200" s="6">
        <v>0.42194092827004198</v>
      </c>
    </row>
    <row r="201" spans="1:7" x14ac:dyDescent="0.25">
      <c r="A201" s="6">
        <v>200</v>
      </c>
      <c r="B201" s="6" t="s">
        <v>2444</v>
      </c>
      <c r="C201" s="6" t="e">
        <f>-HHHHHHHHHHHHHHHHHHHHHHHHHHHHHHHHHHHHHHHHHHHHHHHHHHHHHHHHHHHHHHHHHHHHHHHHHHHHHHHHHHHHHHHHHHHHHHHHHHHHHHHHHHHHHHHHHHHHHHHHHHHHHHHHHHHHHHHHHHHHHHHHHHHHHHHHH---EEEEEEEEEEEEEEE-----------HHHHHHHHHHHHHHHHHHHHHHHHHHHHHHHHH--------------------------HHHHHHHHHHH------------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01" s="6">
        <v>495</v>
      </c>
      <c r="E201" s="6">
        <v>194</v>
      </c>
      <c r="F201" s="6">
        <v>301</v>
      </c>
      <c r="G201" s="6">
        <v>0.391919191919192</v>
      </c>
    </row>
    <row r="202" spans="1:7" x14ac:dyDescent="0.25">
      <c r="A202" s="6">
        <v>201</v>
      </c>
      <c r="B202" s="6" t="s">
        <v>1828</v>
      </c>
      <c r="C202" s="6" t="s">
        <v>1829</v>
      </c>
      <c r="D202" s="6">
        <v>335</v>
      </c>
      <c r="E202" s="6">
        <v>99</v>
      </c>
      <c r="F202" s="6">
        <v>236</v>
      </c>
      <c r="G202" s="6">
        <v>0.29552238805970099</v>
      </c>
    </row>
    <row r="203" spans="1:7" x14ac:dyDescent="0.25">
      <c r="A203" s="6">
        <v>202</v>
      </c>
      <c r="B203" s="6" t="s">
        <v>1448</v>
      </c>
      <c r="C203" s="6" t="e">
        <f>--------HHHHHHHHHHHHHHHHHHHHHHHHHHHHHHHHHHHHHHHHHHHHHHHHHHHHHHHHHHHHHHHHHHHHHHHHHHHHHHHHHHHHHHHHHHHHHHHHHHHHHHHHHHHHHHHHHHHHHHHHHHHHHHHHHHHHHHHHHHHHHHHHHHHHHHHHHHHHHHHHHH</f>
        <v>#NAME?</v>
      </c>
      <c r="D203" s="6">
        <v>170</v>
      </c>
      <c r="E203" s="6">
        <v>43</v>
      </c>
      <c r="F203" s="6">
        <v>127</v>
      </c>
      <c r="G203" s="6">
        <v>0.252941176470588</v>
      </c>
    </row>
    <row r="204" spans="1:7" x14ac:dyDescent="0.25">
      <c r="A204" s="6">
        <v>203</v>
      </c>
      <c r="B204" s="6" t="s">
        <v>1884</v>
      </c>
      <c r="C204" s="6" t="s">
        <v>88</v>
      </c>
      <c r="D204" s="6">
        <v>278</v>
      </c>
      <c r="E204" s="6">
        <v>142</v>
      </c>
      <c r="F204" s="6">
        <v>136</v>
      </c>
      <c r="G204" s="6">
        <v>0.51079136690647498</v>
      </c>
    </row>
    <row r="205" spans="1:7" x14ac:dyDescent="0.25">
      <c r="A205" s="6">
        <v>204</v>
      </c>
      <c r="B205" s="6" t="s">
        <v>2175</v>
      </c>
      <c r="C205" s="6" t="e">
        <f>----HHHHHHHHHHHHHHHHHHHHHHHHHHHHHHHHHHHHHHHHHHHHHHHHHHHHHHHHHHHHHHHHHHHHHHHHHHHHHHHHHHHHHHHHHHHHHHHHHHHHHHHHHH-------HHHHHHHHHHHHHHHHHHHHHHHHHHHHHHHHHHHHHHHHHHHHHHHHHHHHHHHHHHHHHHHHHHHHHHHHHHHHHHHHHHHHHHHHHHHHHHHHHHHHHHHHHHHHHHHHHHHHHHHHHHHHHHHHHHHHHHHHHHHHHHHHHHHHHHHHHHHHHHHHHHHHHHHHHHHHHHHHHHHHHHHHHHHHHHHHHHHHHHHHHHHHHHHHHHHHHHHHHHHHHHHHHHHHHHHHHHHHHHHHHHHHHHHHHHHHHHH------------------------------------HHHHHHHHHHHHHHHHHHHHHHHHHHHHHHHHHH</f>
        <v>#NAME?</v>
      </c>
      <c r="D205" s="6">
        <v>442</v>
      </c>
      <c r="E205" s="6">
        <v>155</v>
      </c>
      <c r="F205" s="6">
        <v>287</v>
      </c>
      <c r="G205" s="6">
        <v>0.35067873303167402</v>
      </c>
    </row>
    <row r="206" spans="1:7" x14ac:dyDescent="0.25">
      <c r="A206" s="6">
        <v>205</v>
      </c>
      <c r="B206" s="6" t="s">
        <v>1869</v>
      </c>
      <c r="C206" s="6" t="s">
        <v>88</v>
      </c>
      <c r="D206" s="6">
        <v>278</v>
      </c>
      <c r="E206" s="6">
        <v>145</v>
      </c>
      <c r="F206" s="6">
        <v>133</v>
      </c>
      <c r="G206" s="6">
        <v>0.52158273381294995</v>
      </c>
    </row>
    <row r="207" spans="1:7" x14ac:dyDescent="0.25">
      <c r="A207" s="6">
        <v>206</v>
      </c>
      <c r="B207" s="6" t="s">
        <v>1648</v>
      </c>
      <c r="C207" s="6" t="e">
        <f>-HHHHHHHHHHHHHHHHHHHHHHHHHHHHHHHHHHHHHHHHHHHHHHHHHHHHHHHHHHHHHHHHHHHHHHHHHHHHHHHHHHHHHHHHHHHHHHHHHHHHHHHHHHHHHHHHHHHHHH</f>
        <v>#NAME?</v>
      </c>
      <c r="D207" s="6">
        <v>119</v>
      </c>
      <c r="E207" s="6">
        <v>86</v>
      </c>
      <c r="F207" s="6">
        <v>33</v>
      </c>
      <c r="G207" s="6">
        <v>0.72268907563025198</v>
      </c>
    </row>
    <row r="208" spans="1:7" x14ac:dyDescent="0.25">
      <c r="A208" s="6">
        <v>207</v>
      </c>
      <c r="B208" s="6" t="s">
        <v>2115</v>
      </c>
      <c r="C208" s="6" t="e">
        <f>--------HHHHHHHHHHHHHHHHHHHHHHHHHHHHHHHHHHHHHHHHHHHHHH----------HHHHHHHHHHHHHHHHHHHHHHHHHHHHHHHHHHHHHHHHHHHHHHHHHHHHHHHHHHHHHHHHHHHHHHHHHHHHHHHHHHHHHHHHHHHHHHHHHHHHHHHHHHHHHHHHHH</f>
        <v>#NAME?</v>
      </c>
      <c r="D208" s="6">
        <v>178</v>
      </c>
      <c r="E208" s="6">
        <v>148</v>
      </c>
      <c r="F208" s="6">
        <v>30</v>
      </c>
      <c r="G208" s="6">
        <v>0.83146067415730296</v>
      </c>
    </row>
    <row r="209" spans="1:7" x14ac:dyDescent="0.25">
      <c r="A209" s="6">
        <v>208</v>
      </c>
      <c r="B209" s="6" t="s">
        <v>1842</v>
      </c>
      <c r="C209" s="6" t="s">
        <v>7</v>
      </c>
      <c r="D209" s="6">
        <v>618</v>
      </c>
      <c r="E209" s="6">
        <v>375</v>
      </c>
      <c r="F209" s="6">
        <v>243</v>
      </c>
      <c r="G209" s="6">
        <v>0.60679611650485399</v>
      </c>
    </row>
    <row r="210" spans="1:7" x14ac:dyDescent="0.25">
      <c r="A210" s="6">
        <v>209</v>
      </c>
      <c r="B210" s="6" t="s">
        <v>2223</v>
      </c>
      <c r="C210" s="6" t="e">
        <f>---EEEEEE----------------HHHHHHHHHHHHHHHHHHHHHHHHHHHHHHHHHHHHHHHHHHHHHHHHHHHHHHHHHHH----------------------------EEEEEE-------------------------------HHHHHHHHHHHHHHHHHHHHHHHHHHHHHHHHHHHHHHHHHHHHHHHHHHHHHHHHHHHHHHHHHHHHHHHHH---------------HHHHHHHHHHHHHHHHHHHHHHHHHHHHHHHHHHHHHHHHHHHHHHHHHHHHHH</f>
        <v>#NAME?</v>
      </c>
      <c r="D210" s="6">
        <v>291</v>
      </c>
      <c r="E210" s="6">
        <v>166</v>
      </c>
      <c r="F210" s="6">
        <v>125</v>
      </c>
      <c r="G210" s="6">
        <v>0.57044673539518898</v>
      </c>
    </row>
    <row r="211" spans="1:7" x14ac:dyDescent="0.25">
      <c r="A211" s="6">
        <v>210</v>
      </c>
      <c r="B211" s="6" t="s">
        <v>2434</v>
      </c>
      <c r="C211" s="6" t="e">
        <f>------------------------------HHHHHHHHHHHHHHHHHHHHHHHHHHHHHHHHHHHHHHHHHHHHHHHHHHHHHHHHHHHHHHHHHHHHHHHHHHHHHHHHHHHHHHHHHHHHHHHHHHHHHHH</f>
        <v>#NAME?</v>
      </c>
      <c r="D211" s="6">
        <v>133</v>
      </c>
      <c r="E211" s="6">
        <v>70</v>
      </c>
      <c r="F211" s="6">
        <v>63</v>
      </c>
      <c r="G211" s="6">
        <v>0.52631578947368396</v>
      </c>
    </row>
    <row r="212" spans="1:7" x14ac:dyDescent="0.25">
      <c r="A212" s="6">
        <v>211</v>
      </c>
      <c r="B212" s="6" t="s">
        <v>2182</v>
      </c>
      <c r="C212" s="6" t="e">
        <f>---HHHHHHHHHHHHHHHHHHHHHHHHHHHHHHHHHHHHHHHHHHHHHHHHHHHHHHHHHHHHHHHHHHHHHHHHHHHHHHHHHHHHHHHHHHHHHHHHHHHHHHHHHHHHHHHHHHHHHHHHHHHHHH</f>
        <v>#NAME?</v>
      </c>
      <c r="D212" s="6">
        <v>129</v>
      </c>
      <c r="E212" s="6">
        <v>73</v>
      </c>
      <c r="F212" s="6">
        <v>56</v>
      </c>
      <c r="G212" s="6">
        <v>0.56589147286821695</v>
      </c>
    </row>
    <row r="213" spans="1:7" x14ac:dyDescent="0.25">
      <c r="A213" s="6">
        <v>212</v>
      </c>
      <c r="B213" s="6" t="s">
        <v>1951</v>
      </c>
      <c r="C213" s="6" t="s">
        <v>1952</v>
      </c>
      <c r="D213" s="6">
        <v>424</v>
      </c>
      <c r="E213" s="6">
        <v>236</v>
      </c>
      <c r="F213" s="6">
        <v>188</v>
      </c>
      <c r="G213" s="6">
        <v>0.55660377358490598</v>
      </c>
    </row>
    <row r="214" spans="1:7" x14ac:dyDescent="0.25">
      <c r="A214" s="6">
        <v>213</v>
      </c>
      <c r="B214" s="6" t="s">
        <v>1672</v>
      </c>
      <c r="C214" s="6" t="e">
        <f>------HHHHHHHHHHHHHHHHHHHHHHHHHHHHHHHHHHHHHHHHHHH------------HHHHHHHHHHHHHHHHHHHHHHHHHHHHHHHHHHHHHHHHHH</f>
        <v>#NAME?</v>
      </c>
      <c r="D214" s="6">
        <v>103</v>
      </c>
      <c r="E214" s="6">
        <v>37</v>
      </c>
      <c r="F214" s="6">
        <v>66</v>
      </c>
      <c r="G214" s="6">
        <v>0.35922330097087402</v>
      </c>
    </row>
    <row r="215" spans="1:7" x14ac:dyDescent="0.25">
      <c r="A215" s="6">
        <v>214</v>
      </c>
      <c r="B215" s="6" t="s">
        <v>2412</v>
      </c>
      <c r="C215" s="6" t="s">
        <v>2413</v>
      </c>
      <c r="D215" s="6">
        <v>392</v>
      </c>
      <c r="E215" s="6">
        <v>212</v>
      </c>
      <c r="F215" s="6">
        <v>180</v>
      </c>
      <c r="G215" s="6">
        <v>0.54081632653061196</v>
      </c>
    </row>
    <row r="216" spans="1:7" x14ac:dyDescent="0.25">
      <c r="A216" s="6">
        <v>215</v>
      </c>
      <c r="B216" s="6" t="s">
        <v>2047</v>
      </c>
      <c r="C216" s="6" t="s">
        <v>2531</v>
      </c>
      <c r="D216" s="6">
        <v>407</v>
      </c>
      <c r="E216" s="6">
        <v>231</v>
      </c>
      <c r="F216" s="6">
        <v>176</v>
      </c>
      <c r="G216" s="6">
        <v>0.56756756756756799</v>
      </c>
    </row>
    <row r="217" spans="1:7" x14ac:dyDescent="0.25">
      <c r="A217" s="6">
        <v>216</v>
      </c>
      <c r="B217" s="6" t="s">
        <v>2142</v>
      </c>
      <c r="C217" s="6" t="s">
        <v>274</v>
      </c>
      <c r="D217" s="6">
        <v>312</v>
      </c>
      <c r="E217" s="6">
        <v>143</v>
      </c>
      <c r="F217" s="6">
        <v>169</v>
      </c>
      <c r="G217" s="6">
        <v>0.45833333333333298</v>
      </c>
    </row>
    <row r="218" spans="1:7" x14ac:dyDescent="0.25">
      <c r="A218" s="6">
        <v>217</v>
      </c>
      <c r="B218" s="6" t="s">
        <v>2479</v>
      </c>
      <c r="C218" s="6" t="e">
        <f>---HHHHHHHHHHHHHHHHHHHHHH----------------------HHHHHHHHHHHHHHHHHHHHHHHHHHHHHHHHHHHHHHHHHHHHHHHHHHHHHHHHHHHHHHHHHHHHHHHHHHHHHHHHHHHHHHHHHHHHHHHHHHHHHHHHHHHHHHHHHHHHHHHHHHHHHHHHHHHHHHHHHHHHHHHHHHHHHHHHHHHHHHHHHHHHHHHHHHHHHHHHHHHHHHHHHHHHHHHHHHHHHHHHHHHHHHHHHHHHHHHHHHHHHHHHHH--------HHHHHHHHH</f>
        <v>#NAME?</v>
      </c>
      <c r="D218" s="6">
        <v>290</v>
      </c>
      <c r="E218" s="6">
        <v>139</v>
      </c>
      <c r="F218" s="6">
        <v>151</v>
      </c>
      <c r="G218" s="6">
        <v>0.479310344827586</v>
      </c>
    </row>
    <row r="219" spans="1:7" x14ac:dyDescent="0.25">
      <c r="A219" s="6">
        <v>218</v>
      </c>
      <c r="B219" s="6" t="s">
        <v>1479</v>
      </c>
      <c r="C219" s="6" t="e">
        <f>--------------------------HHHHHHHHHHHHHHHHHHHHHHHHHHHHHHHHHHHHHHHHHHHHHHHHHHHHHHHHHHHHHHHHHHHHHHHHHHHHHHHHHHHHHHHHHHHHHHHHHHHHHHH</f>
        <v>#NAME?</v>
      </c>
      <c r="D219" s="6">
        <v>129</v>
      </c>
      <c r="E219" s="6">
        <v>63</v>
      </c>
      <c r="F219" s="6">
        <v>66</v>
      </c>
      <c r="G219" s="6">
        <v>0.48837209302325602</v>
      </c>
    </row>
    <row r="220" spans="1:7" x14ac:dyDescent="0.25">
      <c r="A220" s="6">
        <v>219</v>
      </c>
      <c r="B220" s="6" t="s">
        <v>1429</v>
      </c>
      <c r="C220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220" s="6">
        <v>439</v>
      </c>
      <c r="E220" s="6">
        <v>131</v>
      </c>
      <c r="F220" s="6">
        <v>308</v>
      </c>
      <c r="G220" s="6">
        <v>0.298405466970387</v>
      </c>
    </row>
    <row r="221" spans="1:7" x14ac:dyDescent="0.25">
      <c r="A221" s="6">
        <v>220</v>
      </c>
      <c r="B221" s="6" t="s">
        <v>1712</v>
      </c>
      <c r="C221" s="6" t="e">
        <f>---HHHHHHHHHHHHHHHHHHHHHHHHHHHHHHHHH---------HHHHHHHHHHHHHHHHHHHHHHHHHHHHHHHHHHHHHHHHHHHHHHHHHHHHHHHHHHHHHHHHHHHHHHHHHHHHHHHHHHHHHHHHHHHHHHHHHHHHHHHHHHHHHHHHHHHHHHHHHHHHHHHHHHHHHHHHHHHHHHHHHHHHHHHHHHHHHHHHHHHHHHHHHHHHHHHHHHHHHHHHHHHHHHHHHHHHHHH</f>
        <v>#NAME?</v>
      </c>
      <c r="D221" s="6">
        <v>244</v>
      </c>
      <c r="E221" s="6">
        <v>102</v>
      </c>
      <c r="F221" s="6">
        <v>142</v>
      </c>
      <c r="G221" s="6">
        <v>0.41803278688524598</v>
      </c>
    </row>
    <row r="222" spans="1:7" x14ac:dyDescent="0.25">
      <c r="A222" s="6">
        <v>221</v>
      </c>
      <c r="B222" s="6" t="s">
        <v>1611</v>
      </c>
      <c r="C222" s="6" t="e">
        <f>----HHHHHHHHHHHHHHHHHHHHHHHHHHHHHHHHHHHHHHHHHHHHHHHHHHHHHHHHHHHHHHHHHHHHHHHHHHHHHHHHHHHHHHHHHHHHHH</f>
        <v>#NAME?</v>
      </c>
      <c r="D222" s="6">
        <v>98</v>
      </c>
      <c r="E222" s="6">
        <v>26</v>
      </c>
      <c r="F222" s="6">
        <v>72</v>
      </c>
      <c r="G222" s="6">
        <v>0.26530612244898</v>
      </c>
    </row>
    <row r="223" spans="1:7" x14ac:dyDescent="0.25">
      <c r="A223" s="6">
        <v>222</v>
      </c>
      <c r="B223" s="6" t="s">
        <v>1563</v>
      </c>
      <c r="C223" s="6" t="e">
        <f>-HHHHHHHHHHHHHHHHHHHHHHHHHHHHHHHHHHHHHHHHHHHHHHHHHHHHHHHHHHHHHHHHHHHHHHHHHHHHHHHHHHHHHHHHHHHHHHHHHHHH</f>
        <v>#NAME?</v>
      </c>
      <c r="D223" s="6">
        <v>101</v>
      </c>
      <c r="E223" s="6">
        <v>31</v>
      </c>
      <c r="F223" s="6">
        <v>70</v>
      </c>
      <c r="G223" s="6">
        <v>0.30693069306930698</v>
      </c>
    </row>
    <row r="224" spans="1:7" x14ac:dyDescent="0.25">
      <c r="A224" s="6">
        <v>223</v>
      </c>
      <c r="B224" s="6" t="s">
        <v>2466</v>
      </c>
      <c r="C224" s="6" t="s">
        <v>2467</v>
      </c>
      <c r="D224" s="6">
        <v>73</v>
      </c>
      <c r="E224" s="6">
        <v>47</v>
      </c>
      <c r="F224" s="6">
        <v>26</v>
      </c>
      <c r="G224" s="6">
        <v>0.64383561643835596</v>
      </c>
    </row>
    <row r="225" spans="1:7" x14ac:dyDescent="0.25">
      <c r="A225" s="6">
        <v>224</v>
      </c>
      <c r="B225" s="6" t="s">
        <v>1911</v>
      </c>
      <c r="C225" s="6" t="e">
        <f>-HHHHHHHHHHHHHHHHHHHHHHHHHHHHHHHHHHHHHHHHHHHHHHHHHHHHHHHHHHHHHHHHHHHH-----EEEE----------HHHHHHHHHHHHHHH-----------------EEEEE-----HHHHHHHHHHHHHHHHHHHHHHHHHHHHHHHHHHHHHHHHHHHHHHHHHHHHHHHHHHHHHHHHHHHHHHHHHHHHHHHHHHHHHHHHHHHHHHHHHHHHHHHHHHHHHHHHHHHHHHHHHHHHHHHHHHHHHHHHHHHHHHHHHHHHHHHHHHHHHHHHHHHHHHHHHHHHHHHHHHHHHHHHHHHHHHHHHHHHHHHHHHHHHHHHHHHHHHHHHHHHHHHHHHHHHHHHH</f>
        <v>#NAME?</v>
      </c>
      <c r="D225" s="6">
        <v>363</v>
      </c>
      <c r="E225" s="6">
        <v>148</v>
      </c>
      <c r="F225" s="6">
        <v>215</v>
      </c>
      <c r="G225" s="6">
        <v>0.40771349862258999</v>
      </c>
    </row>
    <row r="226" spans="1:7" x14ac:dyDescent="0.25">
      <c r="A226" s="6">
        <v>225</v>
      </c>
      <c r="B226" s="6" t="s">
        <v>1555</v>
      </c>
      <c r="C226" s="6" t="e">
        <f>-HHHHHHHHHHHHHHHHHHHHHHHHHHHHHHHHHHHHHHHHHHHHHHHHHHHHHHHHHHHHHHHHHHHHHHHHHHHHHHHHHHHHHHHHHHHHHHHHHHHHHHHHHHHHHHHHHHHHHHHHHHHHHHHHHHHHHHHHHHHHHHHHHHHHHHHHHHHHHHHHHHHHHHHHHHHHHHHHHHHHHHHHHHHHHHHHHHHHHHHHHHHHHHHHHHHHHHHHHHHHHH</f>
        <v>#NAME?</v>
      </c>
      <c r="D226" s="6">
        <v>223</v>
      </c>
      <c r="E226" s="6">
        <v>114</v>
      </c>
      <c r="F226" s="6">
        <v>109</v>
      </c>
      <c r="G226" s="6">
        <v>0.51121076233183904</v>
      </c>
    </row>
    <row r="227" spans="1:7" x14ac:dyDescent="0.25">
      <c r="A227" s="6">
        <v>226</v>
      </c>
      <c r="B227" s="6" t="s">
        <v>2049</v>
      </c>
      <c r="C227" s="6" t="s">
        <v>165</v>
      </c>
      <c r="D227" s="6">
        <v>569</v>
      </c>
      <c r="E227" s="6">
        <v>390</v>
      </c>
      <c r="F227" s="6">
        <v>179</v>
      </c>
      <c r="G227" s="6">
        <v>0.685413005272408</v>
      </c>
    </row>
    <row r="228" spans="1:7" x14ac:dyDescent="0.25">
      <c r="A228" s="6">
        <v>227</v>
      </c>
      <c r="B228" s="6" t="s">
        <v>2462</v>
      </c>
      <c r="C228" s="6" t="e">
        <f>--------------HHHHHHHHHHHHHHHHHHHHHHHHHHHHHHHHHHHHHHHHHHHHHHHHHHHHHHHHHHHHHHHHHHHHHHHHHHHHHHHHHHHHHHHHHHHHHHHHHHHHHHHHHHHHHHHHHHHHHHHHHHHHHHHHHHHHHHHHHHHHHHHHHHHHHHHHHHHHHHHHHHHHHHHHHHHHHHHHHHHHHHHHHHHHHHHHHHHHHHHHHHHHHHHHHHHHHHHHHHHHHHHHHHHHHHH-------------------------------HHHHHHHHHHHHHHHHHHHHHHHHHHHHHHHHHHHHHHHHHHHHHHHHHHHHHHHHHHHHHHHHHHHHHHHHHHHHHHHHHHHHHHHHHHHHHHHHHHHHHHHHHHHHHHHHHHHHHHHHHHHH</f>
        <v>#NAME?</v>
      </c>
      <c r="D228" s="6">
        <v>400</v>
      </c>
      <c r="E228" s="6">
        <v>179</v>
      </c>
      <c r="F228" s="6">
        <v>221</v>
      </c>
      <c r="G228" s="6">
        <v>0.44750000000000001</v>
      </c>
    </row>
    <row r="229" spans="1:7" x14ac:dyDescent="0.25">
      <c r="A229" s="6">
        <v>228</v>
      </c>
      <c r="B229" s="6" t="s">
        <v>2276</v>
      </c>
      <c r="C229" s="6" t="s">
        <v>1591</v>
      </c>
      <c r="D229" s="6">
        <v>259</v>
      </c>
      <c r="E229" s="6">
        <v>135</v>
      </c>
      <c r="F229" s="6">
        <v>124</v>
      </c>
      <c r="G229" s="6">
        <v>0.52123552123552097</v>
      </c>
    </row>
    <row r="230" spans="1:7" x14ac:dyDescent="0.25">
      <c r="A230" s="6">
        <v>229</v>
      </c>
      <c r="B230" s="6" t="s">
        <v>1575</v>
      </c>
      <c r="C230" s="6" t="e">
        <f>-HHHHHHHHHHHHHHHHHHHHHHHHHHHHHHHHHHHHHHHHHHHHHHHHHHHHHHHHHHHHHHHHHHHHHHHHHHHHHHHHHHHHHH------------------HHHHHHHHHHHHHHHHHHHHHHHHHHHHHHHHHHHHHHHHHHHHHHHHHHHHHHHHHHHHHHHHHHHHHHHHHHHHHHHHHHHHHHHHHHHHHHHHHHHHHHHHHHHHHHHHHHHHHHHHHHHHHHHHHHHHHHHHHHHHHHHH---------EEEE---------------HHHHHHHHHHHHHHHHHHHHHHHHH</f>
        <v>#NAME?</v>
      </c>
      <c r="D230" s="6">
        <v>302</v>
      </c>
      <c r="E230" s="6">
        <v>189</v>
      </c>
      <c r="F230" s="6">
        <v>113</v>
      </c>
      <c r="G230" s="6">
        <v>0.62582781456953596</v>
      </c>
    </row>
    <row r="231" spans="1:7" x14ac:dyDescent="0.25">
      <c r="A231" s="6">
        <v>230</v>
      </c>
      <c r="B231" s="6" t="s">
        <v>1480</v>
      </c>
      <c r="C231" s="6" t="s">
        <v>1481</v>
      </c>
      <c r="D231" s="6">
        <v>341</v>
      </c>
      <c r="E231" s="6">
        <v>175</v>
      </c>
      <c r="F231" s="6">
        <v>166</v>
      </c>
      <c r="G231" s="6">
        <v>0.51319648093841597</v>
      </c>
    </row>
    <row r="232" spans="1:7" x14ac:dyDescent="0.25">
      <c r="A232" s="6">
        <v>231</v>
      </c>
      <c r="B232" s="6" t="s">
        <v>1471</v>
      </c>
      <c r="C232" s="6" t="e">
        <f>--HHHHHHHHHHHHHHHHHHHHHHHHH--------------------------------HHHHHHHHHHHHHHHHHHHHHHHHHHHHHHHHHHHHHHHHHHHHHHHHHHHHHHHHHHHHHHHHHHHHHHHHHHHHHHHHHHHHHHHHHHHHHHHHHHHHHHHHHHHHHHHHHHHHHHHHHHHHHHHHHHHHHHHHHHHHHHHHHH</f>
        <v>#NAME?</v>
      </c>
      <c r="D232" s="6">
        <v>205</v>
      </c>
      <c r="E232" s="6">
        <v>95</v>
      </c>
      <c r="F232" s="6">
        <v>110</v>
      </c>
      <c r="G232" s="6">
        <v>0.46341463414634099</v>
      </c>
    </row>
    <row r="233" spans="1:7" x14ac:dyDescent="0.25">
      <c r="A233" s="6">
        <v>232</v>
      </c>
      <c r="B233" s="6" t="s">
        <v>1993</v>
      </c>
      <c r="C233" s="6" t="s">
        <v>7</v>
      </c>
      <c r="D233" s="6">
        <v>308</v>
      </c>
      <c r="E233" s="6">
        <v>93</v>
      </c>
      <c r="F233" s="6">
        <v>215</v>
      </c>
      <c r="G233" s="6">
        <v>0.30194805194805202</v>
      </c>
    </row>
    <row r="234" spans="1:7" x14ac:dyDescent="0.25">
      <c r="A234" s="6">
        <v>233</v>
      </c>
      <c r="B234" s="6" t="s">
        <v>2415</v>
      </c>
      <c r="C234" s="6" t="s">
        <v>59</v>
      </c>
      <c r="D234" s="6">
        <v>568</v>
      </c>
      <c r="E234" s="6">
        <v>393</v>
      </c>
      <c r="F234" s="6">
        <v>175</v>
      </c>
      <c r="G234" s="6">
        <v>0.69190140845070403</v>
      </c>
    </row>
    <row r="235" spans="1:7" x14ac:dyDescent="0.25">
      <c r="A235" s="6">
        <v>234</v>
      </c>
      <c r="B235" s="6" t="s">
        <v>2035</v>
      </c>
      <c r="C235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235" s="6">
        <v>516</v>
      </c>
      <c r="E235" s="6">
        <v>233</v>
      </c>
      <c r="F235" s="6">
        <v>283</v>
      </c>
      <c r="G235" s="6">
        <v>0.45155038759689903</v>
      </c>
    </row>
    <row r="236" spans="1:7" x14ac:dyDescent="0.25">
      <c r="A236" s="6">
        <v>235</v>
      </c>
      <c r="B236" s="6" t="s">
        <v>2073</v>
      </c>
      <c r="C236" s="6" t="s">
        <v>1570</v>
      </c>
      <c r="D236" s="6">
        <v>207</v>
      </c>
      <c r="E236" s="6">
        <v>102</v>
      </c>
      <c r="F236" s="6">
        <v>105</v>
      </c>
      <c r="G236" s="6">
        <v>0.49275362318840599</v>
      </c>
    </row>
    <row r="237" spans="1:7" x14ac:dyDescent="0.25">
      <c r="A237" s="6">
        <v>236</v>
      </c>
      <c r="B237" s="6" t="s">
        <v>2350</v>
      </c>
      <c r="C237" s="6" t="e">
        <f>----HHHHHHHHHHHHHHHHHHHHHHHHHHHHHHHHHHHHHHHHHHHHHHHHH---------------------------------HHHHHHHHHHHHHHHHHHHHHHHHHHHHHHHHH------------------------------------HHHHHHHHHHHHHHHHHHHHHHHHHHHHHHHHHHHHHHHHHHHH-------------------------------------------------EEEEE---------------------------HHHHHHHHHHHHHHHHHHHHHHHHHHHHHHHHHHHHHHHHHHHHHHHHHHHHHHHHHHHHHHHHHHHHHHHHHHHHHHHHHHHHHHHHHHH-----EEEEEEEE---------------HHHHHHHHHHHHHHHHHHHHHHHHHHHHHHHHHHHHHHHHHHHHHHHHHHHHHHHHHHHHHHHHHHHHHHHHHHHHHHHHHHHHHHHHHHHHHHHHHHHHHHHHHHHHHHHHHHHHHHHHHHHHHHHHHHHHHHHHHHHHHHHHHHHHHHHHHHHHHHHHHHHHHHHHHHHHHHHHHH</f>
        <v>#NAME?</v>
      </c>
      <c r="D237" s="6">
        <v>577</v>
      </c>
      <c r="E237" s="6">
        <v>267</v>
      </c>
      <c r="F237" s="6">
        <v>310</v>
      </c>
      <c r="G237" s="6">
        <v>0.46273830155979201</v>
      </c>
    </row>
    <row r="238" spans="1:7" x14ac:dyDescent="0.25">
      <c r="A238" s="6">
        <v>237</v>
      </c>
      <c r="B238" s="6" t="s">
        <v>1448</v>
      </c>
      <c r="C238" s="6" t="e">
        <f>--------HHHHHHHHHHHHHHHHHHHHHHHHHHHHHHHHHHHHHHHHHHHHHHHHHHHHHHHHHHHHHHHHHHHHHHHHHHHHHHHHHHHHHHHHHHHHHHHHHHHHHHHHHHHHHHHHHHHHHHHHHHHHHHHHHHHHHHHHHHHHHHHHHHHHHHHHHHHHHHHHHH</f>
        <v>#NAME?</v>
      </c>
      <c r="D238" s="6">
        <v>170</v>
      </c>
      <c r="E238" s="6">
        <v>43</v>
      </c>
      <c r="F238" s="6">
        <v>127</v>
      </c>
      <c r="G238" s="6">
        <v>0.252941176470588</v>
      </c>
    </row>
    <row r="239" spans="1:7" x14ac:dyDescent="0.25">
      <c r="A239" s="6">
        <v>238</v>
      </c>
      <c r="B239" s="6" t="s">
        <v>1268</v>
      </c>
      <c r="C239" s="6" t="s">
        <v>274</v>
      </c>
      <c r="D239" s="6">
        <v>315</v>
      </c>
      <c r="E239" s="6">
        <v>51</v>
      </c>
      <c r="F239" s="6">
        <v>264</v>
      </c>
      <c r="G239" s="6">
        <v>0.161904761904762</v>
      </c>
    </row>
    <row r="240" spans="1:7" x14ac:dyDescent="0.25">
      <c r="A240" s="6">
        <v>239</v>
      </c>
      <c r="B240" s="6" t="s">
        <v>2504</v>
      </c>
      <c r="C240" s="6" t="e">
        <f>-HHHHHHHHHHHHHHHHHHHHHHHHHHHHHHHHHH-----------------------HHHHHHHHHHHHHHHHHHHHHHHHHHHHHHHHHHH-------------HHHHHHHHHHHHHHHHHHHHHHHHHHHHHHHHHH-----------EEEEEEEEEEEE------HHHHHHHHHHHHHHHHHHHHHHHHHHHHHHHHHHHHHHHHHHHHHHHHHHHHHHHHHHHHHHHHHHHHHHHHHHHHHHHHHHHHHHHHHHHHHHHHHHHHHHHHHHHHHHHHHHHHHHHHHHHHHHHHHHHHHHHHHHH</f>
        <v>#NAME?</v>
      </c>
      <c r="D240" s="6">
        <v>308</v>
      </c>
      <c r="E240" s="6">
        <v>181</v>
      </c>
      <c r="F240" s="6">
        <v>127</v>
      </c>
      <c r="G240" s="6">
        <v>0.587662337662338</v>
      </c>
    </row>
    <row r="241" spans="1:7" x14ac:dyDescent="0.25">
      <c r="A241" s="6">
        <v>240</v>
      </c>
      <c r="B241" s="6" t="s">
        <v>2119</v>
      </c>
      <c r="C241" s="6" t="e">
        <f>--------------------HHHHHHHHHHHHHHHHHHHHHHHHHHHHHHHHHHHHHHHHHHHHHHHHHHHHHHHHHHHHHHHHHHHHHHHHHHHHHHHHHHHHHHHHHHHHHHHHHHHHHHHHHHHHHHHHHHHHHHHHHHHHHHHHHHHHHHHHHHHHHHHHHHHHHHHHHHHHHHHHHHHH----------HHHHHHHHHHHHHHHHHHHHHHHHHHHHHHHHHHHHHHHHHHHHHHHHHHHHHHHHHHHHHHHHHHHHHHHHHHHHHHHHHHHHHHHHHHHHHHHHHHHHHHHHHHH</f>
        <v>#NAME?</v>
      </c>
      <c r="D241" s="6">
        <v>301</v>
      </c>
      <c r="E241" s="6">
        <v>148</v>
      </c>
      <c r="F241" s="6">
        <v>153</v>
      </c>
      <c r="G241" s="6">
        <v>0.491694352159468</v>
      </c>
    </row>
    <row r="242" spans="1:7" x14ac:dyDescent="0.25">
      <c r="A242" s="6">
        <v>241</v>
      </c>
      <c r="B242" s="6" t="s">
        <v>1430</v>
      </c>
      <c r="C242" s="6" t="e">
        <f>----------HHHHHHHHHHHHHHHHHHHHHHHHHHHHHHHHHHHHHHHHHHHHHHHHHHHHHHHHHHHHHHHHHHHHHHHHHHHHHHHHHHHHHHHHHHHHHHHHHHHHHHHHHHHHHHHHHHHHHHHHHHHHHHHHHHHHHHHHHHHHHHHHHHHHHH-----------------EEEEEEEEEEEEEEEEEEEEEEEEEEEEEEEEEEEEEEEEEEEEEE-----------------HHHHHHHHHHHHHHHHHHHHHHHHHHHHHHHHHHHHHHHHHHHHHHHHHHHHHHHHHHHHHHHHHHHHHHHHHHHHHHHHHHHHHHHHHHHHHHHHHHHHHHHHHHHHHHHHHHHHHHHHHHHHHHHHHHHHHHHHHHHHHHHHHHHHHHHHHHHHHHHHHHHHHHHHHHHHHHHHHHHHHHHHHHHHHHHHHHHHHH----------HHHHHHHHHHHHHHHHHHHHHHHHHHHHHHHH------------------HHHHHHHHHHHHHHHHHH</f>
        <v>#NAME?</v>
      </c>
      <c r="D242" s="6">
        <v>516</v>
      </c>
      <c r="E242" s="6">
        <v>236</v>
      </c>
      <c r="F242" s="6">
        <v>280</v>
      </c>
      <c r="G242" s="6">
        <v>0.45736434108527102</v>
      </c>
    </row>
    <row r="243" spans="1:7" x14ac:dyDescent="0.25">
      <c r="A243" s="6">
        <v>242</v>
      </c>
      <c r="B243" s="6" t="s">
        <v>1470</v>
      </c>
      <c r="C243" s="6" t="e">
        <f>-----------------HHHHHHHHHHHHHHHHHHHHHHHHHHHHHHHHHHHHHHHHHHHHHHHHHHHHHHHHHHHHHHHHHHHHHHHHHHHHHHHHHHHHHHHHHHHHHHHHHHHHHHHHHHHHHHHHHHHHHHHHHHHHHHHHHHHHHHHHHHHHHHHHHHHHHHHHHHHHHHHHHHHHHHHHHHHHHHHHHHHHHHHHHHHHHHH</f>
        <v>#NAME?</v>
      </c>
      <c r="D243" s="6">
        <v>208</v>
      </c>
      <c r="E243" s="6">
        <v>111</v>
      </c>
      <c r="F243" s="6">
        <v>97</v>
      </c>
      <c r="G243" s="6">
        <v>0.53365384615384603</v>
      </c>
    </row>
    <row r="244" spans="1:7" x14ac:dyDescent="0.25">
      <c r="A244" s="6">
        <v>243</v>
      </c>
      <c r="B244" s="6" t="s">
        <v>2225</v>
      </c>
      <c r="C244" s="6" t="s">
        <v>2226</v>
      </c>
      <c r="D244" s="6">
        <v>369</v>
      </c>
      <c r="E244" s="6">
        <v>192</v>
      </c>
      <c r="F244" s="6">
        <v>177</v>
      </c>
      <c r="G244" s="6">
        <v>0.52032520325203302</v>
      </c>
    </row>
    <row r="245" spans="1:7" x14ac:dyDescent="0.25">
      <c r="A245" s="6">
        <v>244</v>
      </c>
      <c r="B245" s="6" t="s">
        <v>1903</v>
      </c>
      <c r="C245" s="6" t="s">
        <v>21</v>
      </c>
      <c r="D245" s="6">
        <v>332</v>
      </c>
      <c r="E245" s="6">
        <v>130</v>
      </c>
      <c r="F245" s="6">
        <v>202</v>
      </c>
      <c r="G245" s="6">
        <v>0.391566265060241</v>
      </c>
    </row>
    <row r="246" spans="1:7" x14ac:dyDescent="0.25">
      <c r="A246" s="6">
        <v>245</v>
      </c>
      <c r="B246" s="6" t="s">
        <v>1858</v>
      </c>
      <c r="C246" s="6" t="s">
        <v>1859</v>
      </c>
      <c r="D246" s="6">
        <v>211</v>
      </c>
      <c r="E246" s="6">
        <v>68</v>
      </c>
      <c r="F246" s="6">
        <v>143</v>
      </c>
      <c r="G246" s="6">
        <v>0.32227488151658801</v>
      </c>
    </row>
    <row r="247" spans="1:7" x14ac:dyDescent="0.25">
      <c r="A247" s="6">
        <v>246</v>
      </c>
      <c r="B247" s="6" t="s">
        <v>2052</v>
      </c>
      <c r="C247" s="6" t="s">
        <v>1793</v>
      </c>
      <c r="D247" s="6">
        <v>295</v>
      </c>
      <c r="E247" s="6">
        <v>118</v>
      </c>
      <c r="F247" s="6">
        <v>177</v>
      </c>
      <c r="G247" s="6">
        <v>0.4</v>
      </c>
    </row>
    <row r="248" spans="1:7" x14ac:dyDescent="0.25">
      <c r="A248" s="6">
        <v>247</v>
      </c>
      <c r="B248" s="6" t="s">
        <v>1705</v>
      </c>
      <c r="C248" s="6" t="e">
        <f>-----------HHHHHHHHHHHHHHHHHHHHHHHHHHHHHHHHHHHHHHHHHHHHHHHHHHHHHHHHHHHHHHHHHHHHHHHHHHHHHHHHHHHHHHHHHHHHHHHHHHHHHHHHH</f>
        <v>#NAME?</v>
      </c>
      <c r="D248" s="6">
        <v>116</v>
      </c>
      <c r="E248" s="6">
        <v>84</v>
      </c>
      <c r="F248" s="6">
        <v>32</v>
      </c>
      <c r="G248" s="6">
        <v>0.72413793103448298</v>
      </c>
    </row>
    <row r="249" spans="1:7" x14ac:dyDescent="0.25">
      <c r="A249" s="6">
        <v>248</v>
      </c>
      <c r="B249" s="6" t="s">
        <v>2197</v>
      </c>
      <c r="C249" s="6" t="s">
        <v>1335</v>
      </c>
      <c r="D249" s="6">
        <v>365</v>
      </c>
      <c r="E249" s="6">
        <v>95</v>
      </c>
      <c r="F249" s="6">
        <v>270</v>
      </c>
      <c r="G249" s="6">
        <v>0.26027397260273999</v>
      </c>
    </row>
    <row r="250" spans="1:7" x14ac:dyDescent="0.25">
      <c r="A250" s="6">
        <v>249</v>
      </c>
      <c r="B250" s="6" t="s">
        <v>2113</v>
      </c>
      <c r="C250" s="6" t="e">
        <f>-HHHHHHHHHHHHHHHHHHHHHHHHHHHHHHHHHHHHHHHHHHHHHHHHHHHHHHHHHHHHHHHHHHHH</f>
        <v>#NAME?</v>
      </c>
      <c r="D250" s="6">
        <v>69</v>
      </c>
      <c r="E250" s="6">
        <v>38</v>
      </c>
      <c r="F250" s="6">
        <v>31</v>
      </c>
      <c r="G250" s="6">
        <v>0.55072463768115898</v>
      </c>
    </row>
    <row r="251" spans="1:7" x14ac:dyDescent="0.25">
      <c r="A251" s="6">
        <v>250</v>
      </c>
      <c r="B251" s="6" t="s">
        <v>1946</v>
      </c>
      <c r="C251" s="6" t="e">
        <f>-----HHHHHHHHHHHHHHHHHHHHHHHHHHHHHHHHHHHHHHHHHHHHHHHHHHHHHHHHHHHHHHHHHHHHHHHHHHHHHHHHHHHHHHHHHHHHHHHHHHHHHHHHHHHHHHHHHHHHHHHHHHHHHHHHHHHHHHHHHHHHHHHHHHHHHHHHHHHHHHHHHHHHHHHHHHHHHHHHH</f>
        <v>#NAME?</v>
      </c>
      <c r="D251" s="6">
        <v>182</v>
      </c>
      <c r="E251" s="6">
        <v>50</v>
      </c>
      <c r="F251" s="6">
        <v>132</v>
      </c>
      <c r="G251" s="6">
        <v>0.27472527472527503</v>
      </c>
    </row>
    <row r="252" spans="1:7" x14ac:dyDescent="0.25">
      <c r="A252" s="6">
        <v>251</v>
      </c>
      <c r="B252" s="6" t="s">
        <v>1429</v>
      </c>
      <c r="C252" s="6" t="e">
        <f>---------------HHHHHHHHHHHHHHHHHHHHHHHHH----------------------------------------------------HHHHHHHHHHHHHHHHHHHHHHHHHHHHHHHHHHHHHHHHHHHHHHHHHHHHHHHHHHHHHHHHHHH-------------------HHHHHHHHHHHHHHHHHHHHHHHHHHHHHHHHHHHHHHHHHHHHHHHHHHHHHHHHHHHHHHHHHHHHHHHHHHHHHHHHHHHHH--------------------------------------------------------HHHHHHHHHHHHHHHHHHHHHHHHHHHHHHHHHHHHHHHHHHHH---------------------------HHHHHHHHHHHHHHHHHHHHHHHHHHHHHHHHHHHHHHHHHHHHHHHHH</f>
        <v>#NAME?</v>
      </c>
      <c r="D252" s="6">
        <v>439</v>
      </c>
      <c r="E252" s="6">
        <v>129</v>
      </c>
      <c r="F252" s="6">
        <v>310</v>
      </c>
      <c r="G252" s="6">
        <v>0.293849658314351</v>
      </c>
    </row>
    <row r="253" spans="1:7" x14ac:dyDescent="0.25">
      <c r="A253" s="6">
        <v>252</v>
      </c>
      <c r="B253" s="6" t="s">
        <v>2437</v>
      </c>
      <c r="C253" s="6" t="s">
        <v>2040</v>
      </c>
      <c r="D253" s="6">
        <v>204</v>
      </c>
      <c r="E253" s="6">
        <v>154</v>
      </c>
      <c r="F253" s="6">
        <v>50</v>
      </c>
      <c r="G253" s="6">
        <v>0.75490196078431404</v>
      </c>
    </row>
    <row r="254" spans="1:7" x14ac:dyDescent="0.25">
      <c r="A254" s="6">
        <v>253</v>
      </c>
      <c r="B254" s="6" t="s">
        <v>2059</v>
      </c>
      <c r="C254" s="6" t="e">
        <f>---------------HHHHHHHHHHHHHHHHHHHHHHHHHHHHHHHHHHHHHHHHHHHHHHHHHHHHHHHHHHHHHHHHHHHHHHHHHHHHHHHHHHHHHHHHHHHHHHHHHHHHHHHHHHHHHHHHHHHHHHHHHHHHHHHHHHHHHHHHHHHHHHHHHHHHHHHHHHH------------HHHHHHHHHHHHHHHHHHHHHHHHHHHHHHHHHHHHHHHHHHHHHHHHHHHHHHHHHHHHHHHHHHHHHHHHHHHHHHHHHHHHHHHHHHHHHHHHHHHHHHHHHHHHHHHHHHHHHHHHHHHHHHHHH</f>
        <v>#NAME?</v>
      </c>
      <c r="D254" s="6">
        <v>311</v>
      </c>
      <c r="E254" s="6">
        <v>139</v>
      </c>
      <c r="F254" s="6">
        <v>172</v>
      </c>
      <c r="G254" s="6">
        <v>0.44694533762057898</v>
      </c>
    </row>
    <row r="255" spans="1:7" x14ac:dyDescent="0.25">
      <c r="A255" s="6">
        <v>254</v>
      </c>
      <c r="B255" s="6" t="s">
        <v>1550</v>
      </c>
      <c r="C255" s="6" t="e">
        <f>---HHHHHHHHHHHHHHHHHHHHHHHHHHHHHHHHHHHHHHHHHHHHHHHHHHHHHHHHHHHHHHHHHHHHHHHHHHHHHHHHHHHHHHHHHHHHHHHHHHHHHHHHHHHHHHHHHHHHHHHHHHHHHHHHHHHHHHHHHHHHHHHHHHHHHHHHHHHHHHHHHHHHHHH--------HHHHHHHHHHHHHHHHHHHHHHHHHHHHHHHHHHHHHHHHHHHHHHHHHHHHHHHHHHHHHHHHHHHHHHHHHHHHHHHHHHHHHHHHHHHHHHHHHHHHHHHHHHHHHHHHHHHHHHHHHHHHHHHHHHHHHHHHHHHHHHHHHHHHHHHHHHHHHHHHHHHHHHHHHHHHHHHHHHHHHHHHHHHHHHHHHHHHHHHHHHHHHHH</f>
        <v>#NAME?</v>
      </c>
      <c r="D255" s="6">
        <v>385</v>
      </c>
      <c r="E255" s="6">
        <v>185</v>
      </c>
      <c r="F255" s="6">
        <v>200</v>
      </c>
      <c r="G255" s="6">
        <v>0.48051948051948101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General</vt:lpstr>
      <vt:lpstr>T thermophilus-8 Folds --&gt;</vt:lpstr>
      <vt:lpstr>Tt.8.1</vt:lpstr>
      <vt:lpstr>Tt.8.2</vt:lpstr>
      <vt:lpstr>Tt.8.3</vt:lpstr>
      <vt:lpstr>Tt.8.4</vt:lpstr>
      <vt:lpstr>Tt.8.5</vt:lpstr>
      <vt:lpstr>T thermophilus-3 Folds --&gt;</vt:lpstr>
      <vt:lpstr>Tt.3.1</vt:lpstr>
      <vt:lpstr>Tt.3.2</vt:lpstr>
      <vt:lpstr>Tt.3.3</vt:lpstr>
      <vt:lpstr>Tt.3.4</vt:lpstr>
      <vt:lpstr>Tt.3.5</vt:lpstr>
      <vt:lpstr>Random-8 Folds --&gt;</vt:lpstr>
      <vt:lpstr>R.8.1</vt:lpstr>
      <vt:lpstr>R.8.2</vt:lpstr>
      <vt:lpstr>R.8.3</vt:lpstr>
      <vt:lpstr>R.8.4</vt:lpstr>
      <vt:lpstr>R.8.5</vt:lpstr>
      <vt:lpstr>Random-3 Folds --&gt;</vt:lpstr>
      <vt:lpstr>R.3.1</vt:lpstr>
      <vt:lpstr>R.3.2</vt:lpstr>
      <vt:lpstr>R.3.3</vt:lpstr>
      <vt:lpstr>R.3.4</vt:lpstr>
      <vt:lpstr>R.3.5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Xialab</dc:creator>
  <cp:lastModifiedBy>Alibek Kruglikov</cp:lastModifiedBy>
  <dcterms:created xsi:type="dcterms:W3CDTF">2018-12-10T12:56:04Z</dcterms:created>
  <dcterms:modified xsi:type="dcterms:W3CDTF">2018-12-10T16:04:10Z</dcterms:modified>
</cp:coreProperties>
</file>