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bezzaa/Desktop/analyse de données/My Course/Logistic regression/"/>
    </mc:Choice>
  </mc:AlternateContent>
  <xr:revisionPtr revIDLastSave="0" documentId="13_ncr:1_{22E76F21-59A9-3D49-9EB3-3AA9C015715C}" xr6:coauthVersionLast="47" xr6:coauthVersionMax="47" xr10:uidLastSave="{00000000-0000-0000-0000-000000000000}"/>
  <bookViews>
    <workbookView xWindow="0" yWindow="0" windowWidth="38400" windowHeight="21600" activeTab="2" xr2:uid="{69145ECC-CB5D-2649-923A-A3A5D5967852}"/>
  </bookViews>
  <sheets>
    <sheet name="Sheet1" sheetId="1" r:id="rId1"/>
    <sheet name="Null deviance" sheetId="3" r:id="rId2"/>
    <sheet name="Residual devian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" i="2" l="1"/>
  <c r="I40" i="2"/>
  <c r="L33" i="3"/>
  <c r="I42" i="2"/>
  <c r="H37" i="3"/>
  <c r="H3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6" i="3"/>
  <c r="I37" i="2"/>
  <c r="I3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6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6" i="2"/>
</calcChain>
</file>

<file path=xl/sharedStrings.xml><?xml version="1.0" encoding="utf-8"?>
<sst xmlns="http://schemas.openxmlformats.org/spreadsheetml/2006/main" count="23" uniqueCount="16">
  <si>
    <t>Marque</t>
  </si>
  <si>
    <t>Fidelite</t>
  </si>
  <si>
    <t>b0</t>
  </si>
  <si>
    <t>b1</t>
  </si>
  <si>
    <t xml:space="preserve">ln Odds </t>
  </si>
  <si>
    <t>p</t>
  </si>
  <si>
    <t xml:space="preserve">q  </t>
  </si>
  <si>
    <t>LogLikelihood</t>
  </si>
  <si>
    <t>Y*ln(p)</t>
  </si>
  <si>
    <t>(1-y)*ln(q)</t>
  </si>
  <si>
    <t>Somme</t>
  </si>
  <si>
    <t>q</t>
  </si>
  <si>
    <t>Residual Deviance</t>
  </si>
  <si>
    <t>Model Chi2</t>
  </si>
  <si>
    <t xml:space="preserve">        Hosmer &amp; Lemshow </t>
  </si>
  <si>
    <t>Null Deviance ou -2LL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</si>
</sst>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0"/>
    <numFmt numFmtId="166" formatCode="0.000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165" fontId="0" fillId="0" borderId="0" xfId="0" applyNumberFormat="1"/>
    <xf numFmtId="0" fontId="2" fillId="3" borderId="0" xfId="0" applyFont="1" applyFill="1"/>
    <xf numFmtId="166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533400</xdr:colOff>
      <xdr:row>7</xdr:row>
      <xdr:rowOff>25400</xdr:rowOff>
    </xdr:from>
    <xdr:to>
      <xdr:col>16</xdr:col>
      <xdr:colOff>736600</xdr:colOff>
      <xdr:row>12</xdr:row>
      <xdr:rowOff>19123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7CC019-29F0-EB4A-853A-9F313583F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0500" y="1447800"/>
          <a:ext cx="6362700" cy="10097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31750</xdr:colOff>
      <xdr:row>40</xdr:row>
      <xdr:rowOff>196850</xdr:rowOff>
    </xdr:from>
    <xdr:ext cx="287450" cy="2612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24239D8-F2CE-FB44-8F49-2193239FEA0A}"/>
                </a:ext>
              </a:extLst>
            </xdr:cNvPr>
            <xdr:cNvSpPr txBox="1"/>
          </xdr:nvSpPr>
          <xdr:spPr>
            <a:xfrm>
              <a:off x="5810250" y="8401050"/>
              <a:ext cx="287450" cy="261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600" b="1" i="1">
                            <a:latin typeface="Cambria Math" panose="02040503050406030204" pitchFamily="18" charset="0"/>
                          </a:rPr>
                          <m:t>𝑹</m:t>
                        </m:r>
                      </m:e>
                      <m:sup>
                        <m:r>
                          <a:rPr lang="fr-FR" sz="16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6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24239D8-F2CE-FB44-8F49-2193239FEA0A}"/>
                </a:ext>
              </a:extLst>
            </xdr:cNvPr>
            <xdr:cNvSpPr txBox="1"/>
          </xdr:nvSpPr>
          <xdr:spPr>
            <a:xfrm>
              <a:off x="5810250" y="8401050"/>
              <a:ext cx="287450" cy="261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600" b="1" i="0">
                  <a:latin typeface="Cambria Math" panose="02040503050406030204" pitchFamily="18" charset="0"/>
                </a:rPr>
                <a:t>𝑹</a:t>
              </a:r>
              <a:r>
                <a:rPr lang="en-US" sz="1600" b="1" i="0">
                  <a:latin typeface="Cambria Math" panose="02040503050406030204" pitchFamily="18" charset="0"/>
                </a:rPr>
                <a:t>^</a:t>
              </a:r>
              <a:r>
                <a:rPr lang="fr-FR" sz="1600" b="1" i="0">
                  <a:latin typeface="Cambria Math" panose="02040503050406030204" pitchFamily="18" charset="0"/>
                </a:rPr>
                <a:t>𝟐</a:t>
              </a:r>
              <a:endParaRPr lang="en-US" sz="16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28EA-CE4C-C641-9FFE-DE2991A3A27B}">
  <dimension ref="D3:I3"/>
  <sheetViews>
    <sheetView topLeftCell="C1" workbookViewId="0">
      <selection activeCell="H26" sqref="H26"/>
    </sheetView>
  </sheetViews>
  <sheetFormatPr baseColWidth="10" defaultRowHeight="16" x14ac:dyDescent="0.2"/>
  <sheetData>
    <row r="3" spans="4:9" ht="19" x14ac:dyDescent="0.25">
      <c r="D3" s="1"/>
      <c r="E3" s="1"/>
      <c r="F3" s="1"/>
      <c r="G3" s="1"/>
      <c r="H3" s="1"/>
      <c r="I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78D0-B51B-F24F-B77D-19404D9B701D}">
  <dimension ref="C5:L37"/>
  <sheetViews>
    <sheetView workbookViewId="0">
      <selection activeCell="H37" sqref="H37"/>
    </sheetView>
  </sheetViews>
  <sheetFormatPr baseColWidth="10" defaultRowHeight="16" x14ac:dyDescent="0.2"/>
  <cols>
    <col min="7" max="7" width="22.33203125" bestFit="1" customWidth="1"/>
    <col min="8" max="8" width="14" bestFit="1" customWidth="1"/>
    <col min="11" max="11" width="15.83203125" customWidth="1"/>
  </cols>
  <sheetData>
    <row r="5" spans="3:8" x14ac:dyDescent="0.2">
      <c r="C5" s="2" t="s">
        <v>1</v>
      </c>
      <c r="D5" t="s">
        <v>5</v>
      </c>
      <c r="E5" t="s">
        <v>11</v>
      </c>
      <c r="F5" s="2" t="s">
        <v>8</v>
      </c>
      <c r="G5" s="2" t="s">
        <v>9</v>
      </c>
      <c r="H5" s="2" t="s">
        <v>10</v>
      </c>
    </row>
    <row r="6" spans="3:8" x14ac:dyDescent="0.2">
      <c r="C6">
        <v>1</v>
      </c>
      <c r="D6">
        <f>15/30</f>
        <v>0.5</v>
      </c>
      <c r="E6">
        <f>1-D6</f>
        <v>0.5</v>
      </c>
      <c r="F6">
        <f>C6*LN(D6)</f>
        <v>-0.69314718055994529</v>
      </c>
      <c r="G6">
        <f>(1-C6)*LN(E6)</f>
        <v>0</v>
      </c>
      <c r="H6">
        <f>SUM(F6:G6)</f>
        <v>-0.69314718055994529</v>
      </c>
    </row>
    <row r="7" spans="3:8" x14ac:dyDescent="0.2">
      <c r="C7">
        <v>1</v>
      </c>
      <c r="D7">
        <f t="shared" ref="D7:D35" si="0">15/30</f>
        <v>0.5</v>
      </c>
      <c r="E7">
        <f t="shared" ref="E7:E35" si="1">1-D7</f>
        <v>0.5</v>
      </c>
      <c r="F7">
        <f t="shared" ref="F7:F35" si="2">C7*LN(D7)</f>
        <v>-0.69314718055994529</v>
      </c>
      <c r="G7">
        <f t="shared" ref="G7:G35" si="3">(1-C7)*LN(E7)</f>
        <v>0</v>
      </c>
      <c r="H7">
        <f t="shared" ref="H7:H35" si="4">SUM(F7:G7)</f>
        <v>-0.69314718055994529</v>
      </c>
    </row>
    <row r="8" spans="3:8" x14ac:dyDescent="0.2">
      <c r="C8">
        <v>1</v>
      </c>
      <c r="D8">
        <f t="shared" si="0"/>
        <v>0.5</v>
      </c>
      <c r="E8">
        <f t="shared" si="1"/>
        <v>0.5</v>
      </c>
      <c r="F8">
        <f t="shared" si="2"/>
        <v>-0.69314718055994529</v>
      </c>
      <c r="G8">
        <f t="shared" si="3"/>
        <v>0</v>
      </c>
      <c r="H8">
        <f t="shared" si="4"/>
        <v>-0.69314718055994529</v>
      </c>
    </row>
    <row r="9" spans="3:8" x14ac:dyDescent="0.2">
      <c r="C9">
        <v>1</v>
      </c>
      <c r="D9">
        <f t="shared" si="0"/>
        <v>0.5</v>
      </c>
      <c r="E9">
        <f t="shared" si="1"/>
        <v>0.5</v>
      </c>
      <c r="F9">
        <f t="shared" si="2"/>
        <v>-0.69314718055994529</v>
      </c>
      <c r="G9">
        <f t="shared" si="3"/>
        <v>0</v>
      </c>
      <c r="H9">
        <f t="shared" si="4"/>
        <v>-0.69314718055994529</v>
      </c>
    </row>
    <row r="10" spans="3:8" x14ac:dyDescent="0.2">
      <c r="C10">
        <v>1</v>
      </c>
      <c r="D10">
        <f t="shared" si="0"/>
        <v>0.5</v>
      </c>
      <c r="E10">
        <f t="shared" si="1"/>
        <v>0.5</v>
      </c>
      <c r="F10">
        <f t="shared" si="2"/>
        <v>-0.69314718055994529</v>
      </c>
      <c r="G10">
        <f t="shared" si="3"/>
        <v>0</v>
      </c>
      <c r="H10">
        <f t="shared" si="4"/>
        <v>-0.69314718055994529</v>
      </c>
    </row>
    <row r="11" spans="3:8" x14ac:dyDescent="0.2">
      <c r="C11">
        <v>1</v>
      </c>
      <c r="D11">
        <f t="shared" si="0"/>
        <v>0.5</v>
      </c>
      <c r="E11">
        <f t="shared" si="1"/>
        <v>0.5</v>
      </c>
      <c r="F11">
        <f t="shared" si="2"/>
        <v>-0.69314718055994529</v>
      </c>
      <c r="G11">
        <f t="shared" si="3"/>
        <v>0</v>
      </c>
      <c r="H11">
        <f t="shared" si="4"/>
        <v>-0.69314718055994529</v>
      </c>
    </row>
    <row r="12" spans="3:8" x14ac:dyDescent="0.2">
      <c r="C12">
        <v>1</v>
      </c>
      <c r="D12">
        <f t="shared" si="0"/>
        <v>0.5</v>
      </c>
      <c r="E12">
        <f t="shared" si="1"/>
        <v>0.5</v>
      </c>
      <c r="F12">
        <f t="shared" si="2"/>
        <v>-0.69314718055994529</v>
      </c>
      <c r="G12">
        <f t="shared" si="3"/>
        <v>0</v>
      </c>
      <c r="H12">
        <f t="shared" si="4"/>
        <v>-0.69314718055994529</v>
      </c>
    </row>
    <row r="13" spans="3:8" x14ac:dyDescent="0.2">
      <c r="C13">
        <v>1</v>
      </c>
      <c r="D13">
        <f t="shared" si="0"/>
        <v>0.5</v>
      </c>
      <c r="E13">
        <f t="shared" si="1"/>
        <v>0.5</v>
      </c>
      <c r="F13">
        <f t="shared" si="2"/>
        <v>-0.69314718055994529</v>
      </c>
      <c r="G13">
        <f t="shared" si="3"/>
        <v>0</v>
      </c>
      <c r="H13">
        <f t="shared" si="4"/>
        <v>-0.69314718055994529</v>
      </c>
    </row>
    <row r="14" spans="3:8" x14ac:dyDescent="0.2">
      <c r="C14">
        <v>1</v>
      </c>
      <c r="D14">
        <f t="shared" si="0"/>
        <v>0.5</v>
      </c>
      <c r="E14">
        <f t="shared" si="1"/>
        <v>0.5</v>
      </c>
      <c r="F14">
        <f t="shared" si="2"/>
        <v>-0.69314718055994529</v>
      </c>
      <c r="G14">
        <f t="shared" si="3"/>
        <v>0</v>
      </c>
      <c r="H14">
        <f t="shared" si="4"/>
        <v>-0.69314718055994529</v>
      </c>
    </row>
    <row r="15" spans="3:8" x14ac:dyDescent="0.2">
      <c r="C15">
        <v>1</v>
      </c>
      <c r="D15">
        <f t="shared" si="0"/>
        <v>0.5</v>
      </c>
      <c r="E15">
        <f t="shared" si="1"/>
        <v>0.5</v>
      </c>
      <c r="F15">
        <f t="shared" si="2"/>
        <v>-0.69314718055994529</v>
      </c>
      <c r="G15">
        <f t="shared" si="3"/>
        <v>0</v>
      </c>
      <c r="H15">
        <f t="shared" si="4"/>
        <v>-0.69314718055994529</v>
      </c>
    </row>
    <row r="16" spans="3:8" x14ac:dyDescent="0.2">
      <c r="C16">
        <v>1</v>
      </c>
      <c r="D16">
        <f t="shared" si="0"/>
        <v>0.5</v>
      </c>
      <c r="E16">
        <f t="shared" si="1"/>
        <v>0.5</v>
      </c>
      <c r="F16">
        <f t="shared" si="2"/>
        <v>-0.69314718055994529</v>
      </c>
      <c r="G16">
        <f t="shared" si="3"/>
        <v>0</v>
      </c>
      <c r="H16">
        <f t="shared" si="4"/>
        <v>-0.69314718055994529</v>
      </c>
    </row>
    <row r="17" spans="3:8" x14ac:dyDescent="0.2">
      <c r="C17">
        <v>1</v>
      </c>
      <c r="D17">
        <f t="shared" si="0"/>
        <v>0.5</v>
      </c>
      <c r="E17">
        <f t="shared" si="1"/>
        <v>0.5</v>
      </c>
      <c r="F17">
        <f t="shared" si="2"/>
        <v>-0.69314718055994529</v>
      </c>
      <c r="G17">
        <f t="shared" si="3"/>
        <v>0</v>
      </c>
      <c r="H17">
        <f t="shared" si="4"/>
        <v>-0.69314718055994529</v>
      </c>
    </row>
    <row r="18" spans="3:8" x14ac:dyDescent="0.2">
      <c r="C18">
        <v>1</v>
      </c>
      <c r="D18">
        <f t="shared" si="0"/>
        <v>0.5</v>
      </c>
      <c r="E18">
        <f t="shared" si="1"/>
        <v>0.5</v>
      </c>
      <c r="F18">
        <f t="shared" si="2"/>
        <v>-0.69314718055994529</v>
      </c>
      <c r="G18">
        <f t="shared" si="3"/>
        <v>0</v>
      </c>
      <c r="H18">
        <f t="shared" si="4"/>
        <v>-0.69314718055994529</v>
      </c>
    </row>
    <row r="19" spans="3:8" x14ac:dyDescent="0.2">
      <c r="C19">
        <v>1</v>
      </c>
      <c r="D19">
        <f t="shared" si="0"/>
        <v>0.5</v>
      </c>
      <c r="E19">
        <f t="shared" si="1"/>
        <v>0.5</v>
      </c>
      <c r="F19">
        <f t="shared" si="2"/>
        <v>-0.69314718055994529</v>
      </c>
      <c r="G19">
        <f t="shared" si="3"/>
        <v>0</v>
      </c>
      <c r="H19">
        <f t="shared" si="4"/>
        <v>-0.69314718055994529</v>
      </c>
    </row>
    <row r="20" spans="3:8" x14ac:dyDescent="0.2">
      <c r="C20">
        <v>1</v>
      </c>
      <c r="D20">
        <f t="shared" si="0"/>
        <v>0.5</v>
      </c>
      <c r="E20">
        <f t="shared" si="1"/>
        <v>0.5</v>
      </c>
      <c r="F20">
        <f t="shared" si="2"/>
        <v>-0.69314718055994529</v>
      </c>
      <c r="G20">
        <f t="shared" si="3"/>
        <v>0</v>
      </c>
      <c r="H20">
        <f t="shared" si="4"/>
        <v>-0.69314718055994529</v>
      </c>
    </row>
    <row r="21" spans="3:8" x14ac:dyDescent="0.2">
      <c r="C21">
        <v>0</v>
      </c>
      <c r="D21">
        <f t="shared" si="0"/>
        <v>0.5</v>
      </c>
      <c r="E21">
        <f t="shared" si="1"/>
        <v>0.5</v>
      </c>
      <c r="F21">
        <f t="shared" si="2"/>
        <v>0</v>
      </c>
      <c r="G21">
        <f t="shared" si="3"/>
        <v>-0.69314718055994529</v>
      </c>
      <c r="H21">
        <f t="shared" si="4"/>
        <v>-0.69314718055994529</v>
      </c>
    </row>
    <row r="22" spans="3:8" x14ac:dyDescent="0.2">
      <c r="C22">
        <v>0</v>
      </c>
      <c r="D22">
        <f t="shared" si="0"/>
        <v>0.5</v>
      </c>
      <c r="E22">
        <f t="shared" si="1"/>
        <v>0.5</v>
      </c>
      <c r="F22">
        <f t="shared" si="2"/>
        <v>0</v>
      </c>
      <c r="G22">
        <f t="shared" si="3"/>
        <v>-0.69314718055994529</v>
      </c>
      <c r="H22">
        <f t="shared" si="4"/>
        <v>-0.69314718055994529</v>
      </c>
    </row>
    <row r="23" spans="3:8" x14ac:dyDescent="0.2">
      <c r="C23">
        <v>0</v>
      </c>
      <c r="D23">
        <f t="shared" si="0"/>
        <v>0.5</v>
      </c>
      <c r="E23">
        <f t="shared" si="1"/>
        <v>0.5</v>
      </c>
      <c r="F23">
        <f t="shared" si="2"/>
        <v>0</v>
      </c>
      <c r="G23">
        <f t="shared" si="3"/>
        <v>-0.69314718055994529</v>
      </c>
      <c r="H23">
        <f t="shared" si="4"/>
        <v>-0.69314718055994529</v>
      </c>
    </row>
    <row r="24" spans="3:8" x14ac:dyDescent="0.2">
      <c r="C24">
        <v>0</v>
      </c>
      <c r="D24">
        <f t="shared" si="0"/>
        <v>0.5</v>
      </c>
      <c r="E24">
        <f t="shared" si="1"/>
        <v>0.5</v>
      </c>
      <c r="F24">
        <f t="shared" si="2"/>
        <v>0</v>
      </c>
      <c r="G24">
        <f t="shared" si="3"/>
        <v>-0.69314718055994529</v>
      </c>
      <c r="H24">
        <f t="shared" si="4"/>
        <v>-0.69314718055994529</v>
      </c>
    </row>
    <row r="25" spans="3:8" x14ac:dyDescent="0.2">
      <c r="C25">
        <v>0</v>
      </c>
      <c r="D25">
        <f t="shared" si="0"/>
        <v>0.5</v>
      </c>
      <c r="E25">
        <f t="shared" si="1"/>
        <v>0.5</v>
      </c>
      <c r="F25">
        <f t="shared" si="2"/>
        <v>0</v>
      </c>
      <c r="G25">
        <f t="shared" si="3"/>
        <v>-0.69314718055994529</v>
      </c>
      <c r="H25">
        <f t="shared" si="4"/>
        <v>-0.69314718055994529</v>
      </c>
    </row>
    <row r="26" spans="3:8" x14ac:dyDescent="0.2">
      <c r="C26">
        <v>0</v>
      </c>
      <c r="D26">
        <f t="shared" si="0"/>
        <v>0.5</v>
      </c>
      <c r="E26">
        <f t="shared" si="1"/>
        <v>0.5</v>
      </c>
      <c r="F26">
        <f t="shared" si="2"/>
        <v>0</v>
      </c>
      <c r="G26">
        <f t="shared" si="3"/>
        <v>-0.69314718055994529</v>
      </c>
      <c r="H26">
        <f t="shared" si="4"/>
        <v>-0.69314718055994529</v>
      </c>
    </row>
    <row r="27" spans="3:8" x14ac:dyDescent="0.2">
      <c r="C27">
        <v>0</v>
      </c>
      <c r="D27">
        <f t="shared" si="0"/>
        <v>0.5</v>
      </c>
      <c r="E27">
        <f t="shared" si="1"/>
        <v>0.5</v>
      </c>
      <c r="F27">
        <f t="shared" si="2"/>
        <v>0</v>
      </c>
      <c r="G27">
        <f t="shared" si="3"/>
        <v>-0.69314718055994529</v>
      </c>
      <c r="H27">
        <f t="shared" si="4"/>
        <v>-0.69314718055994529</v>
      </c>
    </row>
    <row r="28" spans="3:8" x14ac:dyDescent="0.2">
      <c r="C28">
        <v>0</v>
      </c>
      <c r="D28">
        <f t="shared" si="0"/>
        <v>0.5</v>
      </c>
      <c r="E28">
        <f t="shared" si="1"/>
        <v>0.5</v>
      </c>
      <c r="F28">
        <f t="shared" si="2"/>
        <v>0</v>
      </c>
      <c r="G28">
        <f t="shared" si="3"/>
        <v>-0.69314718055994529</v>
      </c>
      <c r="H28">
        <f t="shared" si="4"/>
        <v>-0.69314718055994529</v>
      </c>
    </row>
    <row r="29" spans="3:8" x14ac:dyDescent="0.2">
      <c r="C29">
        <v>0</v>
      </c>
      <c r="D29">
        <f t="shared" si="0"/>
        <v>0.5</v>
      </c>
      <c r="E29">
        <f t="shared" si="1"/>
        <v>0.5</v>
      </c>
      <c r="F29">
        <f t="shared" si="2"/>
        <v>0</v>
      </c>
      <c r="G29">
        <f t="shared" si="3"/>
        <v>-0.69314718055994529</v>
      </c>
      <c r="H29">
        <f t="shared" si="4"/>
        <v>-0.69314718055994529</v>
      </c>
    </row>
    <row r="30" spans="3:8" x14ac:dyDescent="0.2">
      <c r="C30">
        <v>0</v>
      </c>
      <c r="D30">
        <f t="shared" si="0"/>
        <v>0.5</v>
      </c>
      <c r="E30">
        <f t="shared" si="1"/>
        <v>0.5</v>
      </c>
      <c r="F30">
        <f t="shared" si="2"/>
        <v>0</v>
      </c>
      <c r="G30">
        <f t="shared" si="3"/>
        <v>-0.69314718055994529</v>
      </c>
      <c r="H30">
        <f t="shared" si="4"/>
        <v>-0.69314718055994529</v>
      </c>
    </row>
    <row r="31" spans="3:8" x14ac:dyDescent="0.2">
      <c r="C31">
        <v>0</v>
      </c>
      <c r="D31">
        <f t="shared" si="0"/>
        <v>0.5</v>
      </c>
      <c r="E31">
        <f t="shared" si="1"/>
        <v>0.5</v>
      </c>
      <c r="F31">
        <f t="shared" si="2"/>
        <v>0</v>
      </c>
      <c r="G31">
        <f t="shared" si="3"/>
        <v>-0.69314718055994529</v>
      </c>
      <c r="H31">
        <f t="shared" si="4"/>
        <v>-0.69314718055994529</v>
      </c>
    </row>
    <row r="32" spans="3:8" x14ac:dyDescent="0.2">
      <c r="C32">
        <v>0</v>
      </c>
      <c r="D32">
        <f t="shared" si="0"/>
        <v>0.5</v>
      </c>
      <c r="E32">
        <f t="shared" si="1"/>
        <v>0.5</v>
      </c>
      <c r="F32">
        <f t="shared" si="2"/>
        <v>0</v>
      </c>
      <c r="G32">
        <f t="shared" si="3"/>
        <v>-0.69314718055994529</v>
      </c>
      <c r="H32">
        <f t="shared" si="4"/>
        <v>-0.69314718055994529</v>
      </c>
    </row>
    <row r="33" spans="3:12" ht="19" x14ac:dyDescent="0.25">
      <c r="C33">
        <v>0</v>
      </c>
      <c r="D33">
        <f t="shared" si="0"/>
        <v>0.5</v>
      </c>
      <c r="E33">
        <f t="shared" si="1"/>
        <v>0.5</v>
      </c>
      <c r="F33">
        <f t="shared" si="2"/>
        <v>0</v>
      </c>
      <c r="G33">
        <f t="shared" si="3"/>
        <v>-0.69314718055994529</v>
      </c>
      <c r="H33">
        <f t="shared" si="4"/>
        <v>-0.69314718055994529</v>
      </c>
      <c r="K33" s="6" t="s">
        <v>7</v>
      </c>
      <c r="L33">
        <f>15*LN(0.5)+15*LN(0.5)</f>
        <v>-20.794415416798358</v>
      </c>
    </row>
    <row r="34" spans="3:12" x14ac:dyDescent="0.2">
      <c r="C34">
        <v>0</v>
      </c>
      <c r="D34">
        <f t="shared" si="0"/>
        <v>0.5</v>
      </c>
      <c r="E34">
        <f t="shared" si="1"/>
        <v>0.5</v>
      </c>
      <c r="F34">
        <f t="shared" si="2"/>
        <v>0</v>
      </c>
      <c r="G34">
        <f t="shared" si="3"/>
        <v>-0.69314718055994529</v>
      </c>
      <c r="H34">
        <f t="shared" si="4"/>
        <v>-0.69314718055994529</v>
      </c>
    </row>
    <row r="35" spans="3:12" x14ac:dyDescent="0.2">
      <c r="C35">
        <v>0</v>
      </c>
      <c r="D35">
        <f t="shared" si="0"/>
        <v>0.5</v>
      </c>
      <c r="E35">
        <f t="shared" si="1"/>
        <v>0.5</v>
      </c>
      <c r="F35">
        <f t="shared" si="2"/>
        <v>0</v>
      </c>
      <c r="G35">
        <f t="shared" si="3"/>
        <v>-0.69314718055994529</v>
      </c>
      <c r="H35">
        <f t="shared" si="4"/>
        <v>-0.69314718055994529</v>
      </c>
    </row>
    <row r="36" spans="3:12" ht="19" x14ac:dyDescent="0.25">
      <c r="G36" s="6" t="s">
        <v>7</v>
      </c>
      <c r="H36" s="6">
        <f>SUM(H6:H35)</f>
        <v>-20.794415416798348</v>
      </c>
    </row>
    <row r="37" spans="3:12" ht="19" x14ac:dyDescent="0.25">
      <c r="G37" s="4" t="s">
        <v>15</v>
      </c>
      <c r="H37" s="4">
        <f>-2*H36</f>
        <v>41.588830833596695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7FD6-49CD-3946-A133-3B18352A7701}">
  <dimension ref="B2:I42"/>
  <sheetViews>
    <sheetView tabSelected="1" workbookViewId="0">
      <selection activeCell="I42" sqref="I42"/>
    </sheetView>
  </sheetViews>
  <sheetFormatPr baseColWidth="10" defaultRowHeight="16" x14ac:dyDescent="0.2"/>
  <cols>
    <col min="8" max="8" width="22.5" bestFit="1" customWidth="1"/>
    <col min="9" max="9" width="12.1640625" bestFit="1" customWidth="1"/>
  </cols>
  <sheetData>
    <row r="2" spans="2:9" x14ac:dyDescent="0.2">
      <c r="E2" t="s">
        <v>2</v>
      </c>
      <c r="F2" s="3">
        <v>-6.2153</v>
      </c>
    </row>
    <row r="3" spans="2:9" x14ac:dyDescent="0.2">
      <c r="E3" t="s">
        <v>3</v>
      </c>
      <c r="F3">
        <v>1.3507</v>
      </c>
    </row>
    <row r="5" spans="2:9" x14ac:dyDescent="0.2">
      <c r="B5" s="2" t="s">
        <v>0</v>
      </c>
      <c r="C5" s="2" t="s">
        <v>1</v>
      </c>
      <c r="D5" s="2" t="s">
        <v>4</v>
      </c>
      <c r="E5" s="2" t="s">
        <v>5</v>
      </c>
      <c r="F5" s="2" t="s">
        <v>6</v>
      </c>
      <c r="G5" s="2" t="s">
        <v>8</v>
      </c>
      <c r="H5" s="2" t="s">
        <v>9</v>
      </c>
      <c r="I5" s="2" t="s">
        <v>10</v>
      </c>
    </row>
    <row r="6" spans="2:9" x14ac:dyDescent="0.2">
      <c r="B6">
        <v>4</v>
      </c>
      <c r="C6">
        <v>1</v>
      </c>
      <c r="D6">
        <f>$F$2+$F$3*B6</f>
        <v>-0.8125</v>
      </c>
      <c r="E6">
        <f>EXP(D6)/(1+EXP(D6))</f>
        <v>0.30735801686526387</v>
      </c>
      <c r="F6">
        <f>1-E6</f>
        <v>0.69264198313473613</v>
      </c>
      <c r="G6">
        <f>LN(E6)*C6</f>
        <v>-1.1797420321389269</v>
      </c>
      <c r="H6">
        <f>(1-C6)*LN(F6)</f>
        <v>0</v>
      </c>
      <c r="I6">
        <f>G6+H6</f>
        <v>-1.1797420321389269</v>
      </c>
    </row>
    <row r="7" spans="2:9" x14ac:dyDescent="0.2">
      <c r="B7">
        <v>6</v>
      </c>
      <c r="C7">
        <v>1</v>
      </c>
      <c r="D7">
        <f t="shared" ref="D7:D35" si="0">$F$2+$F$3*B7</f>
        <v>1.8889000000000005</v>
      </c>
      <c r="E7">
        <f t="shared" ref="E7:E35" si="1">EXP(D7)/(1+EXP(D7))</f>
        <v>0.86863005838416485</v>
      </c>
      <c r="F7">
        <f t="shared" ref="F7:F35" si="2">1-E7</f>
        <v>0.13136994161583515</v>
      </c>
      <c r="G7">
        <f t="shared" ref="G7:G35" si="3">LN(E7)*C7</f>
        <v>-0.14083795392621945</v>
      </c>
      <c r="H7">
        <f t="shared" ref="H7:H35" si="4">(1-C7)*LN(F7)</f>
        <v>0</v>
      </c>
      <c r="I7">
        <f t="shared" ref="I7:I35" si="5">G7+H7</f>
        <v>-0.14083795392621945</v>
      </c>
    </row>
    <row r="8" spans="2:9" x14ac:dyDescent="0.2">
      <c r="B8">
        <v>5</v>
      </c>
      <c r="C8">
        <v>1</v>
      </c>
      <c r="D8">
        <f t="shared" si="0"/>
        <v>0.53819999999999979</v>
      </c>
      <c r="E8">
        <f t="shared" si="1"/>
        <v>0.63139359260199301</v>
      </c>
      <c r="F8">
        <f t="shared" si="2"/>
        <v>0.36860640739800699</v>
      </c>
      <c r="G8">
        <f t="shared" si="3"/>
        <v>-0.45982585083182526</v>
      </c>
      <c r="H8">
        <f t="shared" si="4"/>
        <v>0</v>
      </c>
      <c r="I8">
        <f t="shared" si="5"/>
        <v>-0.45982585083182526</v>
      </c>
    </row>
    <row r="9" spans="2:9" x14ac:dyDescent="0.2">
      <c r="B9">
        <v>7</v>
      </c>
      <c r="C9">
        <v>1</v>
      </c>
      <c r="D9">
        <f t="shared" si="0"/>
        <v>3.2396000000000003</v>
      </c>
      <c r="E9">
        <f t="shared" si="1"/>
        <v>0.96229759980301866</v>
      </c>
      <c r="F9">
        <f t="shared" si="2"/>
        <v>3.7702400196981345E-2</v>
      </c>
      <c r="G9">
        <f t="shared" si="3"/>
        <v>-3.8431520852323389E-2</v>
      </c>
      <c r="H9">
        <f t="shared" si="4"/>
        <v>0</v>
      </c>
      <c r="I9">
        <f t="shared" si="5"/>
        <v>-3.8431520852323389E-2</v>
      </c>
    </row>
    <row r="10" spans="2:9" x14ac:dyDescent="0.2">
      <c r="B10">
        <v>6</v>
      </c>
      <c r="C10">
        <v>1</v>
      </c>
      <c r="D10">
        <f t="shared" si="0"/>
        <v>1.8889000000000005</v>
      </c>
      <c r="E10">
        <f t="shared" si="1"/>
        <v>0.86863005838416485</v>
      </c>
      <c r="F10">
        <f t="shared" si="2"/>
        <v>0.13136994161583515</v>
      </c>
      <c r="G10">
        <f t="shared" si="3"/>
        <v>-0.14083795392621945</v>
      </c>
      <c r="H10">
        <f t="shared" si="4"/>
        <v>0</v>
      </c>
      <c r="I10">
        <f t="shared" si="5"/>
        <v>-0.14083795392621945</v>
      </c>
    </row>
    <row r="11" spans="2:9" x14ac:dyDescent="0.2">
      <c r="B11">
        <v>3</v>
      </c>
      <c r="C11">
        <v>1</v>
      </c>
      <c r="D11">
        <f t="shared" si="0"/>
        <v>-2.1631999999999998</v>
      </c>
      <c r="E11">
        <f t="shared" si="1"/>
        <v>0.10310415958668855</v>
      </c>
      <c r="F11">
        <f t="shared" si="2"/>
        <v>0.8968958404133115</v>
      </c>
      <c r="G11">
        <f t="shared" si="3"/>
        <v>-2.2720155436063498</v>
      </c>
      <c r="H11">
        <f t="shared" si="4"/>
        <v>0</v>
      </c>
      <c r="I11">
        <f t="shared" si="5"/>
        <v>-2.2720155436063498</v>
      </c>
    </row>
    <row r="12" spans="2:9" x14ac:dyDescent="0.2">
      <c r="B12">
        <v>5</v>
      </c>
      <c r="C12">
        <v>1</v>
      </c>
      <c r="D12">
        <f t="shared" si="0"/>
        <v>0.53819999999999979</v>
      </c>
      <c r="E12">
        <f t="shared" si="1"/>
        <v>0.63139359260199301</v>
      </c>
      <c r="F12">
        <f t="shared" si="2"/>
        <v>0.36860640739800699</v>
      </c>
      <c r="G12">
        <f t="shared" si="3"/>
        <v>-0.45982585083182526</v>
      </c>
      <c r="H12">
        <f t="shared" si="4"/>
        <v>0</v>
      </c>
      <c r="I12">
        <f t="shared" si="5"/>
        <v>-0.45982585083182526</v>
      </c>
    </row>
    <row r="13" spans="2:9" x14ac:dyDescent="0.2">
      <c r="B13">
        <v>5</v>
      </c>
      <c r="C13">
        <v>1</v>
      </c>
      <c r="D13">
        <f t="shared" si="0"/>
        <v>0.53819999999999979</v>
      </c>
      <c r="E13">
        <f t="shared" si="1"/>
        <v>0.63139359260199301</v>
      </c>
      <c r="F13">
        <f t="shared" si="2"/>
        <v>0.36860640739800699</v>
      </c>
      <c r="G13">
        <f t="shared" si="3"/>
        <v>-0.45982585083182526</v>
      </c>
      <c r="H13">
        <f t="shared" si="4"/>
        <v>0</v>
      </c>
      <c r="I13">
        <f t="shared" si="5"/>
        <v>-0.45982585083182526</v>
      </c>
    </row>
    <row r="14" spans="2:9" x14ac:dyDescent="0.2">
      <c r="B14">
        <v>7</v>
      </c>
      <c r="C14">
        <v>1</v>
      </c>
      <c r="D14">
        <f t="shared" si="0"/>
        <v>3.2396000000000003</v>
      </c>
      <c r="E14">
        <f t="shared" si="1"/>
        <v>0.96229759980301866</v>
      </c>
      <c r="F14">
        <f t="shared" si="2"/>
        <v>3.7702400196981345E-2</v>
      </c>
      <c r="G14">
        <f t="shared" si="3"/>
        <v>-3.8431520852323389E-2</v>
      </c>
      <c r="H14">
        <f t="shared" si="4"/>
        <v>0</v>
      </c>
      <c r="I14">
        <f t="shared" si="5"/>
        <v>-3.8431520852323389E-2</v>
      </c>
    </row>
    <row r="15" spans="2:9" x14ac:dyDescent="0.2">
      <c r="B15">
        <v>7</v>
      </c>
      <c r="C15">
        <v>1</v>
      </c>
      <c r="D15">
        <f t="shared" si="0"/>
        <v>3.2396000000000003</v>
      </c>
      <c r="E15">
        <f t="shared" si="1"/>
        <v>0.96229759980301866</v>
      </c>
      <c r="F15">
        <f t="shared" si="2"/>
        <v>3.7702400196981345E-2</v>
      </c>
      <c r="G15">
        <f t="shared" si="3"/>
        <v>-3.8431520852323389E-2</v>
      </c>
      <c r="H15">
        <f t="shared" si="4"/>
        <v>0</v>
      </c>
      <c r="I15">
        <f t="shared" si="5"/>
        <v>-3.8431520852323389E-2</v>
      </c>
    </row>
    <row r="16" spans="2:9" x14ac:dyDescent="0.2">
      <c r="B16">
        <v>6</v>
      </c>
      <c r="C16">
        <v>1</v>
      </c>
      <c r="D16">
        <f t="shared" si="0"/>
        <v>1.8889000000000005</v>
      </c>
      <c r="E16">
        <f t="shared" si="1"/>
        <v>0.86863005838416485</v>
      </c>
      <c r="F16">
        <f t="shared" si="2"/>
        <v>0.13136994161583515</v>
      </c>
      <c r="G16">
        <f t="shared" si="3"/>
        <v>-0.14083795392621945</v>
      </c>
      <c r="H16">
        <f t="shared" si="4"/>
        <v>0</v>
      </c>
      <c r="I16">
        <f t="shared" si="5"/>
        <v>-0.14083795392621945</v>
      </c>
    </row>
    <row r="17" spans="2:9" x14ac:dyDescent="0.2">
      <c r="B17">
        <v>5</v>
      </c>
      <c r="C17">
        <v>1</v>
      </c>
      <c r="D17">
        <f t="shared" si="0"/>
        <v>0.53819999999999979</v>
      </c>
      <c r="E17">
        <f t="shared" si="1"/>
        <v>0.63139359260199301</v>
      </c>
      <c r="F17">
        <f t="shared" si="2"/>
        <v>0.36860640739800699</v>
      </c>
      <c r="G17">
        <f t="shared" si="3"/>
        <v>-0.45982585083182526</v>
      </c>
      <c r="H17">
        <f t="shared" si="4"/>
        <v>0</v>
      </c>
      <c r="I17">
        <f t="shared" si="5"/>
        <v>-0.45982585083182526</v>
      </c>
    </row>
    <row r="18" spans="2:9" x14ac:dyDescent="0.2">
      <c r="B18">
        <v>7</v>
      </c>
      <c r="C18">
        <v>1</v>
      </c>
      <c r="D18">
        <f t="shared" si="0"/>
        <v>3.2396000000000003</v>
      </c>
      <c r="E18">
        <f t="shared" si="1"/>
        <v>0.96229759980301866</v>
      </c>
      <c r="F18">
        <f t="shared" si="2"/>
        <v>3.7702400196981345E-2</v>
      </c>
      <c r="G18">
        <f t="shared" si="3"/>
        <v>-3.8431520852323389E-2</v>
      </c>
      <c r="H18">
        <f t="shared" si="4"/>
        <v>0</v>
      </c>
      <c r="I18">
        <f t="shared" si="5"/>
        <v>-3.8431520852323389E-2</v>
      </c>
    </row>
    <row r="19" spans="2:9" x14ac:dyDescent="0.2">
      <c r="B19">
        <v>5</v>
      </c>
      <c r="C19">
        <v>1</v>
      </c>
      <c r="D19">
        <f t="shared" si="0"/>
        <v>0.53819999999999979</v>
      </c>
      <c r="E19">
        <f t="shared" si="1"/>
        <v>0.63139359260199301</v>
      </c>
      <c r="F19">
        <f t="shared" si="2"/>
        <v>0.36860640739800699</v>
      </c>
      <c r="G19">
        <f t="shared" si="3"/>
        <v>-0.45982585083182526</v>
      </c>
      <c r="H19">
        <f t="shared" si="4"/>
        <v>0</v>
      </c>
      <c r="I19">
        <f t="shared" si="5"/>
        <v>-0.45982585083182526</v>
      </c>
    </row>
    <row r="20" spans="2:9" x14ac:dyDescent="0.2">
      <c r="B20">
        <v>7</v>
      </c>
      <c r="C20">
        <v>1</v>
      </c>
      <c r="D20">
        <f t="shared" si="0"/>
        <v>3.2396000000000003</v>
      </c>
      <c r="E20">
        <f t="shared" si="1"/>
        <v>0.96229759980301866</v>
      </c>
      <c r="F20">
        <f t="shared" si="2"/>
        <v>3.7702400196981345E-2</v>
      </c>
      <c r="G20">
        <f t="shared" si="3"/>
        <v>-3.8431520852323389E-2</v>
      </c>
      <c r="H20">
        <f t="shared" si="4"/>
        <v>0</v>
      </c>
      <c r="I20">
        <f t="shared" si="5"/>
        <v>-3.8431520852323389E-2</v>
      </c>
    </row>
    <row r="21" spans="2:9" x14ac:dyDescent="0.2">
      <c r="B21">
        <v>3</v>
      </c>
      <c r="C21">
        <v>0</v>
      </c>
      <c r="D21">
        <f t="shared" si="0"/>
        <v>-2.1631999999999998</v>
      </c>
      <c r="E21">
        <f t="shared" si="1"/>
        <v>0.10310415958668855</v>
      </c>
      <c r="F21">
        <f t="shared" si="2"/>
        <v>0.8968958404133115</v>
      </c>
      <c r="G21">
        <f t="shared" si="3"/>
        <v>0</v>
      </c>
      <c r="H21">
        <f t="shared" si="4"/>
        <v>-0.10881554360635008</v>
      </c>
      <c r="I21">
        <f t="shared" si="5"/>
        <v>-0.10881554360635008</v>
      </c>
    </row>
    <row r="22" spans="2:9" x14ac:dyDescent="0.2">
      <c r="B22">
        <v>4</v>
      </c>
      <c r="C22">
        <v>0</v>
      </c>
      <c r="D22">
        <f t="shared" si="0"/>
        <v>-0.8125</v>
      </c>
      <c r="E22">
        <f t="shared" si="1"/>
        <v>0.30735801686526387</v>
      </c>
      <c r="F22">
        <f t="shared" si="2"/>
        <v>0.69264198313473613</v>
      </c>
      <c r="G22">
        <f t="shared" si="3"/>
        <v>0</v>
      </c>
      <c r="H22">
        <f t="shared" si="4"/>
        <v>-0.36724203213892698</v>
      </c>
      <c r="I22">
        <f t="shared" si="5"/>
        <v>-0.36724203213892698</v>
      </c>
    </row>
    <row r="23" spans="2:9" x14ac:dyDescent="0.2">
      <c r="B23">
        <v>2</v>
      </c>
      <c r="C23">
        <v>0</v>
      </c>
      <c r="D23">
        <f t="shared" si="0"/>
        <v>-3.5139</v>
      </c>
      <c r="E23">
        <f t="shared" si="1"/>
        <v>2.8919310748438468E-2</v>
      </c>
      <c r="F23">
        <f t="shared" si="2"/>
        <v>0.97108068925156155</v>
      </c>
      <c r="G23">
        <f t="shared" si="3"/>
        <v>0</v>
      </c>
      <c r="H23">
        <f t="shared" si="4"/>
        <v>-2.934571501713128E-2</v>
      </c>
      <c r="I23">
        <f t="shared" si="5"/>
        <v>-2.934571501713128E-2</v>
      </c>
    </row>
    <row r="24" spans="2:9" x14ac:dyDescent="0.2">
      <c r="B24">
        <v>5</v>
      </c>
      <c r="C24">
        <v>0</v>
      </c>
      <c r="D24">
        <f t="shared" si="0"/>
        <v>0.53819999999999979</v>
      </c>
      <c r="E24">
        <f t="shared" si="1"/>
        <v>0.63139359260199301</v>
      </c>
      <c r="F24">
        <f t="shared" si="2"/>
        <v>0.36860640739800699</v>
      </c>
      <c r="G24">
        <f t="shared" si="3"/>
        <v>0</v>
      </c>
      <c r="H24">
        <f t="shared" si="4"/>
        <v>-0.99802585083182516</v>
      </c>
      <c r="I24">
        <f t="shared" si="5"/>
        <v>-0.99802585083182516</v>
      </c>
    </row>
    <row r="25" spans="2:9" x14ac:dyDescent="0.2">
      <c r="B25">
        <v>4</v>
      </c>
      <c r="C25">
        <v>0</v>
      </c>
      <c r="D25">
        <f t="shared" si="0"/>
        <v>-0.8125</v>
      </c>
      <c r="E25">
        <f t="shared" si="1"/>
        <v>0.30735801686526387</v>
      </c>
      <c r="F25">
        <f t="shared" si="2"/>
        <v>0.69264198313473613</v>
      </c>
      <c r="G25">
        <f t="shared" si="3"/>
        <v>0</v>
      </c>
      <c r="H25">
        <f t="shared" si="4"/>
        <v>-0.36724203213892698</v>
      </c>
      <c r="I25">
        <f t="shared" si="5"/>
        <v>-0.36724203213892698</v>
      </c>
    </row>
    <row r="26" spans="2:9" x14ac:dyDescent="0.2">
      <c r="B26">
        <v>3</v>
      </c>
      <c r="C26">
        <v>0</v>
      </c>
      <c r="D26">
        <f t="shared" si="0"/>
        <v>-2.1631999999999998</v>
      </c>
      <c r="E26">
        <f t="shared" si="1"/>
        <v>0.10310415958668855</v>
      </c>
      <c r="F26">
        <f t="shared" si="2"/>
        <v>0.8968958404133115</v>
      </c>
      <c r="G26">
        <f t="shared" si="3"/>
        <v>0</v>
      </c>
      <c r="H26">
        <f t="shared" si="4"/>
        <v>-0.10881554360635008</v>
      </c>
      <c r="I26">
        <f t="shared" si="5"/>
        <v>-0.10881554360635008</v>
      </c>
    </row>
    <row r="27" spans="2:9" x14ac:dyDescent="0.2">
      <c r="B27">
        <v>3</v>
      </c>
      <c r="C27">
        <v>0</v>
      </c>
      <c r="D27">
        <f t="shared" si="0"/>
        <v>-2.1631999999999998</v>
      </c>
      <c r="E27">
        <f t="shared" si="1"/>
        <v>0.10310415958668855</v>
      </c>
      <c r="F27">
        <f t="shared" si="2"/>
        <v>0.8968958404133115</v>
      </c>
      <c r="G27">
        <f t="shared" si="3"/>
        <v>0</v>
      </c>
      <c r="H27">
        <f t="shared" si="4"/>
        <v>-0.10881554360635008</v>
      </c>
      <c r="I27">
        <f t="shared" si="5"/>
        <v>-0.10881554360635008</v>
      </c>
    </row>
    <row r="28" spans="2:9" x14ac:dyDescent="0.2">
      <c r="B28">
        <v>3</v>
      </c>
      <c r="C28">
        <v>0</v>
      </c>
      <c r="D28">
        <f t="shared" si="0"/>
        <v>-2.1631999999999998</v>
      </c>
      <c r="E28">
        <f t="shared" si="1"/>
        <v>0.10310415958668855</v>
      </c>
      <c r="F28">
        <f t="shared" si="2"/>
        <v>0.8968958404133115</v>
      </c>
      <c r="G28">
        <f t="shared" si="3"/>
        <v>0</v>
      </c>
      <c r="H28">
        <f t="shared" si="4"/>
        <v>-0.10881554360635008</v>
      </c>
      <c r="I28">
        <f t="shared" si="5"/>
        <v>-0.10881554360635008</v>
      </c>
    </row>
    <row r="29" spans="2:9" x14ac:dyDescent="0.2">
      <c r="B29">
        <v>4</v>
      </c>
      <c r="C29">
        <v>0</v>
      </c>
      <c r="D29">
        <f t="shared" si="0"/>
        <v>-0.8125</v>
      </c>
      <c r="E29">
        <f t="shared" si="1"/>
        <v>0.30735801686526387</v>
      </c>
      <c r="F29">
        <f t="shared" si="2"/>
        <v>0.69264198313473613</v>
      </c>
      <c r="G29">
        <f t="shared" si="3"/>
        <v>0</v>
      </c>
      <c r="H29">
        <f t="shared" si="4"/>
        <v>-0.36724203213892698</v>
      </c>
      <c r="I29">
        <f t="shared" si="5"/>
        <v>-0.36724203213892698</v>
      </c>
    </row>
    <row r="30" spans="2:9" x14ac:dyDescent="0.2">
      <c r="B30">
        <v>6</v>
      </c>
      <c r="C30">
        <v>0</v>
      </c>
      <c r="D30">
        <f t="shared" si="0"/>
        <v>1.8889000000000005</v>
      </c>
      <c r="E30">
        <f t="shared" si="1"/>
        <v>0.86863005838416485</v>
      </c>
      <c r="F30">
        <f t="shared" si="2"/>
        <v>0.13136994161583515</v>
      </c>
      <c r="G30">
        <f t="shared" si="3"/>
        <v>0</v>
      </c>
      <c r="H30">
        <f t="shared" si="4"/>
        <v>-2.0297379539262197</v>
      </c>
      <c r="I30">
        <f t="shared" si="5"/>
        <v>-2.0297379539262197</v>
      </c>
    </row>
    <row r="31" spans="2:9" x14ac:dyDescent="0.2">
      <c r="B31">
        <v>3</v>
      </c>
      <c r="C31">
        <v>0</v>
      </c>
      <c r="D31">
        <f t="shared" si="0"/>
        <v>-2.1631999999999998</v>
      </c>
      <c r="E31">
        <f t="shared" si="1"/>
        <v>0.10310415958668855</v>
      </c>
      <c r="F31">
        <f t="shared" si="2"/>
        <v>0.8968958404133115</v>
      </c>
      <c r="G31">
        <f t="shared" si="3"/>
        <v>0</v>
      </c>
      <c r="H31">
        <f t="shared" si="4"/>
        <v>-0.10881554360635008</v>
      </c>
      <c r="I31">
        <f t="shared" si="5"/>
        <v>-0.10881554360635008</v>
      </c>
    </row>
    <row r="32" spans="2:9" x14ac:dyDescent="0.2">
      <c r="B32">
        <v>4</v>
      </c>
      <c r="C32">
        <v>0</v>
      </c>
      <c r="D32">
        <f t="shared" si="0"/>
        <v>-0.8125</v>
      </c>
      <c r="E32">
        <f t="shared" si="1"/>
        <v>0.30735801686526387</v>
      </c>
      <c r="F32">
        <f t="shared" si="2"/>
        <v>0.69264198313473613</v>
      </c>
      <c r="G32">
        <f t="shared" si="3"/>
        <v>0</v>
      </c>
      <c r="H32">
        <f t="shared" si="4"/>
        <v>-0.36724203213892698</v>
      </c>
      <c r="I32">
        <f t="shared" si="5"/>
        <v>-0.36724203213892698</v>
      </c>
    </row>
    <row r="33" spans="2:9" x14ac:dyDescent="0.2">
      <c r="B33">
        <v>3</v>
      </c>
      <c r="C33">
        <v>0</v>
      </c>
      <c r="D33">
        <f t="shared" si="0"/>
        <v>-2.1631999999999998</v>
      </c>
      <c r="E33">
        <f t="shared" si="1"/>
        <v>0.10310415958668855</v>
      </c>
      <c r="F33">
        <f t="shared" si="2"/>
        <v>0.8968958404133115</v>
      </c>
      <c r="G33">
        <f t="shared" si="3"/>
        <v>0</v>
      </c>
      <c r="H33">
        <f t="shared" si="4"/>
        <v>-0.10881554360635008</v>
      </c>
      <c r="I33">
        <f t="shared" si="5"/>
        <v>-0.10881554360635008</v>
      </c>
    </row>
    <row r="34" spans="2:9" x14ac:dyDescent="0.2">
      <c r="B34">
        <v>5</v>
      </c>
      <c r="C34">
        <v>0</v>
      </c>
      <c r="D34">
        <f t="shared" si="0"/>
        <v>0.53819999999999979</v>
      </c>
      <c r="E34">
        <f t="shared" si="1"/>
        <v>0.63139359260199301</v>
      </c>
      <c r="F34">
        <f t="shared" si="2"/>
        <v>0.36860640739800699</v>
      </c>
      <c r="G34">
        <f t="shared" si="3"/>
        <v>0</v>
      </c>
      <c r="H34">
        <f t="shared" si="4"/>
        <v>-0.99802585083182516</v>
      </c>
      <c r="I34">
        <f t="shared" si="5"/>
        <v>-0.99802585083182516</v>
      </c>
    </row>
    <row r="35" spans="2:9" x14ac:dyDescent="0.2">
      <c r="B35">
        <v>1</v>
      </c>
      <c r="C35">
        <v>0</v>
      </c>
      <c r="D35">
        <f t="shared" si="0"/>
        <v>-4.8646000000000003</v>
      </c>
      <c r="E35">
        <f t="shared" si="1"/>
        <v>7.6558493241586012E-3</v>
      </c>
      <c r="F35">
        <f t="shared" si="2"/>
        <v>0.99234415067584136</v>
      </c>
      <c r="G35">
        <f t="shared" si="3"/>
        <v>0</v>
      </c>
      <c r="H35">
        <f t="shared" si="4"/>
        <v>-7.6853057776860257E-3</v>
      </c>
      <c r="I35">
        <f t="shared" si="5"/>
        <v>-7.6853057776860257E-3</v>
      </c>
    </row>
    <row r="36" spans="2:9" ht="19" x14ac:dyDescent="0.25">
      <c r="H36" s="7" t="s">
        <v>7</v>
      </c>
      <c r="I36" s="6">
        <f>SUM(I6:I35)</f>
        <v>-12.550240362523175</v>
      </c>
    </row>
    <row r="37" spans="2:9" ht="19" x14ac:dyDescent="0.25">
      <c r="H37" s="5" t="s">
        <v>12</v>
      </c>
      <c r="I37" s="4">
        <f>-2*I36</f>
        <v>25.100480725046349</v>
      </c>
    </row>
    <row r="39" spans="2:9" x14ac:dyDescent="0.2">
      <c r="H39" s="8" t="s">
        <v>13</v>
      </c>
      <c r="I39" s="8">
        <f>41.589-23.471</f>
        <v>18.117999999999999</v>
      </c>
    </row>
    <row r="40" spans="2:9" x14ac:dyDescent="0.2">
      <c r="I40" s="9">
        <f>_xlfn.CHISQ.DIST.RT(I39,1)</f>
        <v>2.0762938265655856E-5</v>
      </c>
    </row>
    <row r="42" spans="2:9" x14ac:dyDescent="0.2">
      <c r="H42" s="10" t="s">
        <v>14</v>
      </c>
      <c r="I42" s="11">
        <f>1-I37/'Null deviance'!H37</f>
        <v>0.39646101556744329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Null deviance</vt:lpstr>
      <vt:lpstr>Residual deviance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BEZZAA</dc:creator>
  <cp:lastModifiedBy>Ali BEZZAA</cp:lastModifiedBy>
  <dcterms:created xsi:type="dcterms:W3CDTF">2022-02-03T09:02:24Z</dcterms:created>
  <dcterms:modified xsi:type="dcterms:W3CDTF">2022-02-24T13:19:45Z</dcterms:modified>
</cp:coreProperties>
</file>