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atran52/Desktop/"/>
    </mc:Choice>
  </mc:AlternateContent>
  <xr:revisionPtr revIDLastSave="0" documentId="13_ncr:1_{83DA608A-8769-ED49-8ED9-67A20DD81C21}" xr6:coauthVersionLast="47" xr6:coauthVersionMax="47" xr10:uidLastSave="{00000000-0000-0000-0000-000000000000}"/>
  <bookViews>
    <workbookView xWindow="0" yWindow="500" windowWidth="28800" windowHeight="15960" tabRatio="415" firstSheet="1" activeTab="1" xr2:uid="{00000000-000D-0000-FFFF-FFFF00000000}"/>
  </bookViews>
  <sheets>
    <sheet name="About" sheetId="1" r:id="rId1"/>
    <sheet name="Light" sheetId="2" r:id="rId2"/>
    <sheet name="Dark" sheetId="3" r:id="rId3"/>
    <sheet name="Color" sheetId="4" r:id="rId4"/>
  </sheets>
  <definedNames>
    <definedName name="_xlnm.Print_Titles" localSheetId="3">Color!$6:$9</definedName>
    <definedName name="_xlnm.Print_Titles" localSheetId="2">Dark!$6:$9</definedName>
    <definedName name="_xlnm.Print_Titles" localSheetId="1">Light!$6:$10</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12" i="2" l="1"/>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11" i="2"/>
  <c r="K11" i="2"/>
  <c r="K12" i="2"/>
  <c r="K13" i="2"/>
  <c r="K14" i="2"/>
  <c r="K15" i="2"/>
  <c r="K16" i="2"/>
  <c r="U16" i="2" s="1"/>
  <c r="K17" i="2"/>
  <c r="K18" i="2"/>
  <c r="K19" i="2"/>
  <c r="K20" i="2"/>
  <c r="K21" i="2"/>
  <c r="K22" i="2"/>
  <c r="K23" i="2"/>
  <c r="K24" i="2"/>
  <c r="K25" i="2"/>
  <c r="K26" i="2"/>
  <c r="K27" i="2"/>
  <c r="K28" i="2"/>
  <c r="K29" i="2"/>
  <c r="U29" i="2" s="1"/>
  <c r="K30" i="2"/>
  <c r="U30" i="2" s="1"/>
  <c r="K31" i="2"/>
  <c r="K32" i="2"/>
  <c r="K33" i="2"/>
  <c r="K34" i="2"/>
  <c r="K35" i="2"/>
  <c r="K36" i="2"/>
  <c r="K37" i="2"/>
  <c r="K38" i="2"/>
  <c r="U38" i="2" s="1"/>
  <c r="K39" i="2"/>
  <c r="U39" i="2" s="1"/>
  <c r="K40" i="2"/>
  <c r="U40" i="2" s="1"/>
  <c r="K41" i="2"/>
  <c r="K42" i="2"/>
  <c r="K43" i="2"/>
  <c r="K44" i="2"/>
  <c r="K45" i="2"/>
  <c r="U45" i="2" s="1"/>
  <c r="K46" i="2"/>
  <c r="K47" i="2"/>
  <c r="K48" i="2"/>
  <c r="K49" i="2"/>
  <c r="K50" i="2"/>
  <c r="K51" i="2"/>
  <c r="K52" i="2"/>
  <c r="K53" i="2"/>
  <c r="K54" i="2"/>
  <c r="U54" i="2" s="1"/>
  <c r="K55" i="2"/>
  <c r="U55" i="2" s="1"/>
  <c r="K56" i="2"/>
  <c r="U56" i="2" s="1"/>
  <c r="K57" i="2"/>
  <c r="K58" i="2"/>
  <c r="K59" i="2"/>
  <c r="K60" i="2"/>
  <c r="K61" i="2"/>
  <c r="U61" i="2" s="1"/>
  <c r="K62" i="2"/>
  <c r="U62" i="2" s="1"/>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13" i="4"/>
  <c r="K12" i="4"/>
  <c r="K14" i="4" s="1"/>
  <c r="F13" i="3"/>
  <c r="F12" i="3"/>
  <c r="F14" i="3" s="1"/>
  <c r="U313" i="2"/>
  <c r="P313" i="2"/>
  <c r="U312" i="2"/>
  <c r="P312" i="2"/>
  <c r="U311" i="2"/>
  <c r="P311" i="2"/>
  <c r="U310" i="2"/>
  <c r="P310" i="2"/>
  <c r="U309" i="2"/>
  <c r="P309" i="2"/>
  <c r="U308" i="2"/>
  <c r="P308" i="2"/>
  <c r="U307" i="2"/>
  <c r="P307" i="2"/>
  <c r="U306" i="2"/>
  <c r="P306" i="2"/>
  <c r="U305" i="2"/>
  <c r="P305" i="2"/>
  <c r="U304" i="2"/>
  <c r="P304" i="2"/>
  <c r="U303" i="2"/>
  <c r="P303" i="2"/>
  <c r="U302" i="2"/>
  <c r="P302" i="2"/>
  <c r="U301" i="2"/>
  <c r="P301" i="2"/>
  <c r="U300" i="2"/>
  <c r="P300" i="2"/>
  <c r="U299" i="2"/>
  <c r="P299" i="2"/>
  <c r="U298" i="2"/>
  <c r="P298" i="2"/>
  <c r="U297" i="2"/>
  <c r="P297" i="2"/>
  <c r="U296" i="2"/>
  <c r="P296" i="2"/>
  <c r="U295" i="2"/>
  <c r="P295" i="2"/>
  <c r="U294" i="2"/>
  <c r="P294" i="2"/>
  <c r="U293" i="2"/>
  <c r="P293" i="2"/>
  <c r="U292" i="2"/>
  <c r="P292" i="2"/>
  <c r="U291" i="2"/>
  <c r="P291" i="2"/>
  <c r="U290" i="2"/>
  <c r="P290" i="2"/>
  <c r="U289" i="2"/>
  <c r="P289" i="2"/>
  <c r="U288" i="2"/>
  <c r="P288" i="2"/>
  <c r="U287" i="2"/>
  <c r="P287" i="2"/>
  <c r="U286" i="2"/>
  <c r="P286" i="2"/>
  <c r="U285" i="2"/>
  <c r="P285" i="2"/>
  <c r="U284" i="2"/>
  <c r="P284" i="2"/>
  <c r="U283" i="2"/>
  <c r="P283" i="2"/>
  <c r="U282" i="2"/>
  <c r="P282" i="2"/>
  <c r="U281" i="2"/>
  <c r="P281" i="2"/>
  <c r="U280" i="2"/>
  <c r="P280" i="2"/>
  <c r="U279" i="2"/>
  <c r="P279" i="2"/>
  <c r="U278" i="2"/>
  <c r="P278" i="2"/>
  <c r="U277" i="2"/>
  <c r="P277" i="2"/>
  <c r="U276" i="2"/>
  <c r="P276" i="2"/>
  <c r="U275" i="2"/>
  <c r="P275" i="2"/>
  <c r="U274" i="2"/>
  <c r="P274" i="2"/>
  <c r="U273" i="2"/>
  <c r="P273" i="2"/>
  <c r="U272" i="2"/>
  <c r="P272" i="2"/>
  <c r="U271" i="2"/>
  <c r="P271" i="2"/>
  <c r="U270" i="2"/>
  <c r="P270" i="2"/>
  <c r="U269" i="2"/>
  <c r="P269" i="2"/>
  <c r="U268" i="2"/>
  <c r="P268" i="2"/>
  <c r="V267" i="2"/>
  <c r="U267" i="2"/>
  <c r="P267" i="2"/>
  <c r="U266" i="2"/>
  <c r="P266" i="2"/>
  <c r="U265" i="2"/>
  <c r="P265" i="2"/>
  <c r="U264" i="2"/>
  <c r="P264" i="2"/>
  <c r="U263" i="2"/>
  <c r="P263" i="2"/>
  <c r="U262" i="2"/>
  <c r="P262" i="2"/>
  <c r="U261" i="2"/>
  <c r="P261" i="2"/>
  <c r="U260" i="2"/>
  <c r="P260" i="2"/>
  <c r="U259" i="2"/>
  <c r="P259" i="2"/>
  <c r="U258" i="2"/>
  <c r="P258" i="2"/>
  <c r="U257" i="2"/>
  <c r="P257" i="2"/>
  <c r="U256" i="2"/>
  <c r="P256" i="2"/>
  <c r="U255" i="2"/>
  <c r="P255" i="2"/>
  <c r="U254" i="2"/>
  <c r="P254" i="2"/>
  <c r="U253" i="2"/>
  <c r="P253" i="2"/>
  <c r="U252" i="2"/>
  <c r="P252" i="2"/>
  <c r="U251" i="2"/>
  <c r="P251" i="2"/>
  <c r="U250" i="2"/>
  <c r="P250" i="2"/>
  <c r="U249" i="2"/>
  <c r="P249" i="2"/>
  <c r="U248" i="2"/>
  <c r="P248" i="2"/>
  <c r="U247" i="2"/>
  <c r="P247" i="2"/>
  <c r="U246" i="2"/>
  <c r="P246" i="2"/>
  <c r="U245" i="2"/>
  <c r="P245" i="2"/>
  <c r="U244" i="2"/>
  <c r="P244" i="2"/>
  <c r="U243" i="2"/>
  <c r="P243" i="2"/>
  <c r="U242" i="2"/>
  <c r="P242" i="2"/>
  <c r="U241" i="2"/>
  <c r="P241" i="2"/>
  <c r="U240" i="2"/>
  <c r="P240" i="2"/>
  <c r="U239" i="2"/>
  <c r="P239" i="2"/>
  <c r="U238" i="2"/>
  <c r="P238" i="2"/>
  <c r="U237" i="2"/>
  <c r="P237" i="2"/>
  <c r="U236" i="2"/>
  <c r="P236" i="2"/>
  <c r="V235" i="2"/>
  <c r="U235" i="2"/>
  <c r="P235" i="2"/>
  <c r="U234" i="2"/>
  <c r="P234" i="2"/>
  <c r="U233" i="2"/>
  <c r="P233" i="2"/>
  <c r="U232" i="2"/>
  <c r="P232" i="2"/>
  <c r="U231" i="2"/>
  <c r="P231" i="2"/>
  <c r="U230" i="2"/>
  <c r="P230" i="2"/>
  <c r="U229" i="2"/>
  <c r="P229" i="2"/>
  <c r="U228" i="2"/>
  <c r="P228" i="2"/>
  <c r="U227" i="2"/>
  <c r="P227" i="2"/>
  <c r="U226" i="2"/>
  <c r="P226" i="2"/>
  <c r="U225" i="2"/>
  <c r="P225" i="2"/>
  <c r="U224" i="2"/>
  <c r="P224" i="2"/>
  <c r="U223" i="2"/>
  <c r="P223" i="2"/>
  <c r="U222" i="2"/>
  <c r="P222" i="2"/>
  <c r="U221" i="2"/>
  <c r="P221" i="2"/>
  <c r="U220" i="2"/>
  <c r="P220" i="2"/>
  <c r="U219" i="2"/>
  <c r="P219" i="2"/>
  <c r="U218" i="2"/>
  <c r="P218" i="2"/>
  <c r="U217" i="2"/>
  <c r="P217" i="2"/>
  <c r="U216" i="2"/>
  <c r="P216" i="2"/>
  <c r="U215" i="2"/>
  <c r="P215" i="2"/>
  <c r="U214" i="2"/>
  <c r="P214" i="2"/>
  <c r="U213" i="2"/>
  <c r="P213" i="2"/>
  <c r="U212" i="2"/>
  <c r="P212" i="2"/>
  <c r="U211" i="2"/>
  <c r="P211" i="2"/>
  <c r="U210" i="2"/>
  <c r="P210" i="2"/>
  <c r="U209" i="2"/>
  <c r="P209" i="2"/>
  <c r="U208" i="2"/>
  <c r="P208" i="2"/>
  <c r="U207" i="2"/>
  <c r="P207" i="2"/>
  <c r="U206" i="2"/>
  <c r="P206" i="2"/>
  <c r="U205" i="2"/>
  <c r="P205" i="2"/>
  <c r="U204" i="2"/>
  <c r="P204" i="2"/>
  <c r="U203" i="2"/>
  <c r="P203" i="2"/>
  <c r="U202" i="2"/>
  <c r="P202" i="2"/>
  <c r="U201" i="2"/>
  <c r="P201" i="2"/>
  <c r="U200" i="2"/>
  <c r="P200" i="2"/>
  <c r="U199" i="2"/>
  <c r="P199" i="2"/>
  <c r="U198" i="2"/>
  <c r="P198" i="2"/>
  <c r="U197" i="2"/>
  <c r="P197" i="2"/>
  <c r="U196" i="2"/>
  <c r="P196" i="2"/>
  <c r="U195" i="2"/>
  <c r="P195" i="2"/>
  <c r="U194" i="2"/>
  <c r="P194" i="2"/>
  <c r="U193" i="2"/>
  <c r="P193" i="2"/>
  <c r="U192" i="2"/>
  <c r="P192" i="2"/>
  <c r="U191" i="2"/>
  <c r="P191" i="2"/>
  <c r="U190" i="2"/>
  <c r="P190" i="2"/>
  <c r="U189" i="2"/>
  <c r="P189" i="2"/>
  <c r="U188" i="2"/>
  <c r="P188" i="2"/>
  <c r="U187" i="2"/>
  <c r="P187" i="2"/>
  <c r="U186" i="2"/>
  <c r="P186" i="2"/>
  <c r="U185" i="2"/>
  <c r="P185" i="2"/>
  <c r="U184" i="2"/>
  <c r="P184" i="2"/>
  <c r="U183" i="2"/>
  <c r="P183" i="2"/>
  <c r="U182" i="2"/>
  <c r="P182" i="2"/>
  <c r="V181" i="2"/>
  <c r="U181" i="2"/>
  <c r="P181" i="2"/>
  <c r="U180" i="2"/>
  <c r="P180" i="2"/>
  <c r="U179" i="2"/>
  <c r="P179" i="2"/>
  <c r="U178" i="2"/>
  <c r="P178" i="2"/>
  <c r="U177" i="2"/>
  <c r="P177" i="2"/>
  <c r="U176" i="2"/>
  <c r="P176" i="2"/>
  <c r="V175" i="2"/>
  <c r="U175" i="2"/>
  <c r="Q175" i="2"/>
  <c r="P175" i="2"/>
  <c r="U174" i="2"/>
  <c r="P174" i="2"/>
  <c r="U173" i="2"/>
  <c r="P173" i="2"/>
  <c r="U172" i="2"/>
  <c r="P172" i="2"/>
  <c r="U171" i="2"/>
  <c r="P171" i="2"/>
  <c r="U170" i="2"/>
  <c r="P170" i="2"/>
  <c r="U169" i="2"/>
  <c r="P169" i="2"/>
  <c r="U168" i="2"/>
  <c r="P168" i="2"/>
  <c r="U167" i="2"/>
  <c r="P167" i="2"/>
  <c r="U166" i="2"/>
  <c r="P166" i="2"/>
  <c r="U165" i="2"/>
  <c r="P165" i="2"/>
  <c r="V164" i="2"/>
  <c r="U164" i="2"/>
  <c r="P164" i="2"/>
  <c r="U163" i="2"/>
  <c r="P163" i="2"/>
  <c r="U162" i="2"/>
  <c r="P162" i="2"/>
  <c r="U161" i="2"/>
  <c r="P161" i="2"/>
  <c r="U160" i="2"/>
  <c r="P160" i="2"/>
  <c r="U159" i="2"/>
  <c r="P159" i="2"/>
  <c r="U158" i="2"/>
  <c r="P158" i="2"/>
  <c r="U157" i="2"/>
  <c r="P157" i="2"/>
  <c r="U156" i="2"/>
  <c r="P156" i="2"/>
  <c r="U155" i="2"/>
  <c r="P155" i="2"/>
  <c r="U154" i="2"/>
  <c r="P154" i="2"/>
  <c r="V153" i="2"/>
  <c r="U153" i="2"/>
  <c r="P153" i="2"/>
  <c r="U152" i="2"/>
  <c r="P152" i="2"/>
  <c r="U151" i="2"/>
  <c r="P151" i="2"/>
  <c r="U150" i="2"/>
  <c r="P150" i="2"/>
  <c r="U149" i="2"/>
  <c r="P149" i="2"/>
  <c r="U148" i="2"/>
  <c r="P148" i="2"/>
  <c r="U147" i="2"/>
  <c r="P147" i="2"/>
  <c r="V146" i="2"/>
  <c r="U146" i="2"/>
  <c r="P146" i="2"/>
  <c r="U145" i="2"/>
  <c r="P145" i="2"/>
  <c r="U144" i="2"/>
  <c r="P144" i="2"/>
  <c r="U143" i="2"/>
  <c r="P143" i="2"/>
  <c r="V142" i="2"/>
  <c r="U142" i="2"/>
  <c r="P142" i="2"/>
  <c r="U141" i="2"/>
  <c r="P141" i="2"/>
  <c r="U140" i="2"/>
  <c r="P140" i="2"/>
  <c r="V139" i="2"/>
  <c r="U139" i="2"/>
  <c r="P139" i="2"/>
  <c r="U138" i="2"/>
  <c r="P138" i="2"/>
  <c r="U137" i="2"/>
  <c r="P137" i="2"/>
  <c r="V136" i="2"/>
  <c r="U136" i="2"/>
  <c r="P136" i="2"/>
  <c r="U135" i="2"/>
  <c r="P135" i="2"/>
  <c r="U134" i="2"/>
  <c r="P134" i="2"/>
  <c r="V133" i="2"/>
  <c r="U133" i="2"/>
  <c r="P133" i="2"/>
  <c r="U132" i="2"/>
  <c r="P132" i="2"/>
  <c r="U131" i="2"/>
  <c r="P131" i="2"/>
  <c r="V130" i="2"/>
  <c r="U130" i="2"/>
  <c r="P130" i="2"/>
  <c r="U129" i="2"/>
  <c r="P129" i="2"/>
  <c r="U128" i="2"/>
  <c r="P128" i="2"/>
  <c r="U127" i="2"/>
  <c r="P127" i="2"/>
  <c r="U126" i="2"/>
  <c r="P126" i="2"/>
  <c r="U125" i="2"/>
  <c r="P125" i="2"/>
  <c r="U124" i="2"/>
  <c r="P124" i="2"/>
  <c r="U123" i="2"/>
  <c r="P123" i="2"/>
  <c r="U122" i="2"/>
  <c r="P122" i="2"/>
  <c r="U121" i="2"/>
  <c r="P121" i="2"/>
  <c r="U120" i="2"/>
  <c r="P120" i="2"/>
  <c r="U119" i="2"/>
  <c r="U118" i="2"/>
  <c r="U117" i="2"/>
  <c r="U116" i="2"/>
  <c r="U115" i="2"/>
  <c r="U114" i="2"/>
  <c r="U113" i="2"/>
  <c r="U112" i="2"/>
  <c r="U111" i="2"/>
  <c r="U110" i="2"/>
  <c r="U109" i="2"/>
  <c r="U108" i="2"/>
  <c r="U107" i="2"/>
  <c r="Q107" i="2"/>
  <c r="U106" i="2"/>
  <c r="U105" i="2"/>
  <c r="U104" i="2"/>
  <c r="U103" i="2"/>
  <c r="U102" i="2"/>
  <c r="U101" i="2"/>
  <c r="U100" i="2"/>
  <c r="U99" i="2"/>
  <c r="Q99" i="2"/>
  <c r="U98" i="2"/>
  <c r="U97" i="2"/>
  <c r="U96" i="2"/>
  <c r="U95" i="2"/>
  <c r="U94" i="2"/>
  <c r="U93" i="2"/>
  <c r="U92" i="2"/>
  <c r="U91" i="2"/>
  <c r="U90" i="2"/>
  <c r="U89" i="2"/>
  <c r="U88" i="2"/>
  <c r="U87" i="2"/>
  <c r="U86" i="2"/>
  <c r="U85" i="2"/>
  <c r="U84" i="2"/>
  <c r="U83" i="2"/>
  <c r="U82" i="2"/>
  <c r="U81" i="2"/>
  <c r="U80" i="2"/>
  <c r="U79" i="2"/>
  <c r="U78" i="2"/>
  <c r="U77" i="2"/>
  <c r="U76" i="2"/>
  <c r="U75" i="2"/>
  <c r="U74" i="2"/>
  <c r="U73" i="2"/>
  <c r="U72" i="2"/>
  <c r="U71" i="2"/>
  <c r="U70" i="2"/>
  <c r="U69" i="2"/>
  <c r="U68" i="2"/>
  <c r="U67" i="2"/>
  <c r="U66" i="2"/>
  <c r="U65" i="2"/>
  <c r="Q65" i="2"/>
  <c r="U64" i="2"/>
  <c r="U63" i="2"/>
  <c r="U60" i="2"/>
  <c r="U59" i="2"/>
  <c r="U58" i="2"/>
  <c r="U57" i="2"/>
  <c r="Q57" i="2"/>
  <c r="U53" i="2"/>
  <c r="U52" i="2"/>
  <c r="U51" i="2"/>
  <c r="U50" i="2"/>
  <c r="Q49" i="2"/>
  <c r="U49" i="2"/>
  <c r="U48" i="2"/>
  <c r="U47" i="2"/>
  <c r="U46" i="2"/>
  <c r="U44" i="2"/>
  <c r="U43" i="2"/>
  <c r="U42" i="2"/>
  <c r="Q42" i="2"/>
  <c r="Q41" i="2"/>
  <c r="U41" i="2"/>
  <c r="Q37" i="2"/>
  <c r="U37" i="2"/>
  <c r="U36" i="2"/>
  <c r="U35" i="2"/>
  <c r="U34" i="2"/>
  <c r="Q34" i="2"/>
  <c r="U33" i="2"/>
  <c r="V32" i="2"/>
  <c r="U31" i="2"/>
  <c r="V30" i="2"/>
  <c r="V28" i="2"/>
  <c r="U28" i="2"/>
  <c r="V27" i="2"/>
  <c r="U27" i="2"/>
  <c r="V26" i="2"/>
  <c r="U26" i="2"/>
  <c r="Q26" i="2"/>
  <c r="V25" i="2"/>
  <c r="U23" i="2"/>
  <c r="U22" i="2"/>
  <c r="V20" i="2"/>
  <c r="U20" i="2"/>
  <c r="V19" i="2"/>
  <c r="U19" i="2"/>
  <c r="V17" i="2"/>
  <c r="U17" i="2"/>
  <c r="V15" i="2"/>
  <c r="V14" i="2"/>
  <c r="V13" i="2"/>
  <c r="V12" i="2"/>
  <c r="U12" i="2"/>
  <c r="W8" i="2"/>
  <c r="V8" i="2"/>
  <c r="V215" i="2" s="1"/>
  <c r="Q8" i="2"/>
  <c r="Q248" i="2" s="1"/>
  <c r="M8" i="2"/>
  <c r="M6" i="2" s="1"/>
  <c r="V7" i="2"/>
  <c r="U7" i="2"/>
  <c r="P7" i="2"/>
  <c r="V6" i="2"/>
  <c r="U6" i="2"/>
  <c r="P6" i="2"/>
  <c r="Q73" i="2" l="1"/>
  <c r="Q18" i="2"/>
  <c r="Q75" i="2"/>
  <c r="V138" i="2"/>
  <c r="V147" i="2"/>
  <c r="Q83" i="2"/>
  <c r="Q53" i="2"/>
  <c r="Q91" i="2"/>
  <c r="V196" i="2"/>
  <c r="Q32" i="2"/>
  <c r="Q24" i="2"/>
  <c r="Q46" i="2"/>
  <c r="V21" i="2"/>
  <c r="V22" i="2"/>
  <c r="Q67" i="2"/>
  <c r="Q125" i="2"/>
  <c r="V128" i="2"/>
  <c r="V131" i="2"/>
  <c r="V134" i="2"/>
  <c r="V140" i="2"/>
  <c r="V143" i="2"/>
  <c r="V179" i="2"/>
  <c r="V225" i="2"/>
  <c r="V283" i="2"/>
  <c r="Q17" i="2"/>
  <c r="Q50" i="2"/>
  <c r="Q115" i="2"/>
  <c r="Q59" i="2"/>
  <c r="V173" i="2"/>
  <c r="V218" i="2"/>
  <c r="V233" i="2"/>
  <c r="V311" i="2"/>
  <c r="V24" i="2"/>
  <c r="Q38" i="2"/>
  <c r="Q54" i="2"/>
  <c r="V16" i="2"/>
  <c r="V29" i="2"/>
  <c r="U21" i="2"/>
  <c r="Q45" i="2"/>
  <c r="Q16" i="2"/>
  <c r="F15" i="3"/>
  <c r="F16" i="3"/>
  <c r="F28" i="3" s="1"/>
  <c r="F18" i="3"/>
  <c r="F19" i="3" s="1"/>
  <c r="F20" i="3" s="1"/>
  <c r="F21" i="3" s="1"/>
  <c r="F24" i="3"/>
  <c r="F25" i="3" s="1"/>
  <c r="F26" i="3" s="1"/>
  <c r="W309" i="2"/>
  <c r="W313" i="2"/>
  <c r="W312" i="2"/>
  <c r="W311" i="2"/>
  <c r="W301" i="2"/>
  <c r="W293" i="2"/>
  <c r="W299" i="2"/>
  <c r="W298" i="2"/>
  <c r="W297" i="2"/>
  <c r="W296" i="2"/>
  <c r="W295" i="2"/>
  <c r="W285" i="2"/>
  <c r="W277" i="2"/>
  <c r="W269" i="2"/>
  <c r="W261" i="2"/>
  <c r="W253" i="2"/>
  <c r="W245" i="2"/>
  <c r="W237" i="2"/>
  <c r="W229" i="2"/>
  <c r="W221" i="2"/>
  <c r="W213" i="2"/>
  <c r="W205" i="2"/>
  <c r="W197" i="2"/>
  <c r="W189" i="2"/>
  <c r="W181" i="2"/>
  <c r="W173" i="2"/>
  <c r="W165" i="2"/>
  <c r="W157" i="2"/>
  <c r="W149" i="2"/>
  <c r="W294" i="2"/>
  <c r="W292" i="2"/>
  <c r="W284" i="2"/>
  <c r="W276" i="2"/>
  <c r="W268" i="2"/>
  <c r="W260" i="2"/>
  <c r="W252" i="2"/>
  <c r="W244" i="2"/>
  <c r="W236" i="2"/>
  <c r="W228" i="2"/>
  <c r="W291" i="2"/>
  <c r="W283" i="2"/>
  <c r="W275" i="2"/>
  <c r="W267" i="2"/>
  <c r="W259" i="2"/>
  <c r="W251" i="2"/>
  <c r="W243" i="2"/>
  <c r="W235" i="2"/>
  <c r="W302" i="2"/>
  <c r="W300" i="2"/>
  <c r="W286" i="2"/>
  <c r="W278" i="2"/>
  <c r="W270" i="2"/>
  <c r="W262" i="2"/>
  <c r="W254" i="2"/>
  <c r="W246" i="2"/>
  <c r="W238" i="2"/>
  <c r="W310" i="2"/>
  <c r="W308" i="2"/>
  <c r="W305" i="2"/>
  <c r="W232" i="2"/>
  <c r="W198" i="2"/>
  <c r="W196" i="2"/>
  <c r="W166" i="2"/>
  <c r="W164" i="2"/>
  <c r="W144" i="2"/>
  <c r="W136" i="2"/>
  <c r="W128" i="2"/>
  <c r="W120" i="2"/>
  <c r="W290" i="2"/>
  <c r="W282" i="2"/>
  <c r="W274" i="2"/>
  <c r="W266" i="2"/>
  <c r="W258" i="2"/>
  <c r="W250" i="2"/>
  <c r="W242" i="2"/>
  <c r="W303" i="2"/>
  <c r="W287" i="2"/>
  <c r="W279" i="2"/>
  <c r="W271" i="2"/>
  <c r="W263" i="2"/>
  <c r="W255" i="2"/>
  <c r="W247" i="2"/>
  <c r="W239" i="2"/>
  <c r="W233" i="2"/>
  <c r="W223" i="2"/>
  <c r="W222" i="2"/>
  <c r="W220" i="2"/>
  <c r="W307" i="2"/>
  <c r="W231" i="2"/>
  <c r="W230" i="2"/>
  <c r="W206" i="2"/>
  <c r="W224" i="2"/>
  <c r="W216" i="2"/>
  <c r="W211" i="2"/>
  <c r="W201" i="2"/>
  <c r="W190" i="2"/>
  <c r="W188" i="2"/>
  <c r="W187" i="2"/>
  <c r="W177" i="2"/>
  <c r="W158" i="2"/>
  <c r="W156" i="2"/>
  <c r="W155" i="2"/>
  <c r="W126" i="2"/>
  <c r="W125" i="2"/>
  <c r="W124" i="2"/>
  <c r="W123" i="2"/>
  <c r="W122" i="2"/>
  <c r="W289" i="2"/>
  <c r="W280" i="2"/>
  <c r="W273" i="2"/>
  <c r="W264" i="2"/>
  <c r="W257" i="2"/>
  <c r="W248" i="2"/>
  <c r="W241" i="2"/>
  <c r="W234" i="2"/>
  <c r="W212" i="2"/>
  <c r="W178" i="2"/>
  <c r="W167" i="2"/>
  <c r="W121"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W55" i="2"/>
  <c r="W227" i="2"/>
  <c r="W225" i="2"/>
  <c r="W217" i="2"/>
  <c r="W209" i="2"/>
  <c r="W202" i="2"/>
  <c r="W180" i="2"/>
  <c r="W179" i="2"/>
  <c r="W168" i="2"/>
  <c r="W148" i="2"/>
  <c r="W147" i="2"/>
  <c r="W146" i="2"/>
  <c r="W226" i="2"/>
  <c r="W219" i="2"/>
  <c r="W215" i="2"/>
  <c r="W200" i="2"/>
  <c r="W185" i="2"/>
  <c r="W175" i="2"/>
  <c r="W174" i="2"/>
  <c r="W153" i="2"/>
  <c r="W134" i="2"/>
  <c r="W133" i="2"/>
  <c r="W132" i="2"/>
  <c r="W131" i="2"/>
  <c r="W130" i="2"/>
  <c r="W31" i="2"/>
  <c r="W36" i="2"/>
  <c r="W40" i="2"/>
  <c r="W44" i="2"/>
  <c r="W48" i="2"/>
  <c r="W52" i="2"/>
  <c r="Q81" i="2"/>
  <c r="Q89" i="2"/>
  <c r="Q97" i="2"/>
  <c r="Q105" i="2"/>
  <c r="Q113" i="2"/>
  <c r="Q147" i="2"/>
  <c r="Q160" i="2"/>
  <c r="Q164" i="2"/>
  <c r="Q190" i="2"/>
  <c r="W192" i="2"/>
  <c r="W203" i="2"/>
  <c r="W210" i="2"/>
  <c r="Q221" i="2"/>
  <c r="Q278" i="2"/>
  <c r="Q287" i="2"/>
  <c r="Q296" i="2"/>
  <c r="Q304" i="2"/>
  <c r="Q306" i="2"/>
  <c r="Q308" i="2"/>
  <c r="Q7" i="2"/>
  <c r="N8" i="2"/>
  <c r="W12" i="2"/>
  <c r="Q14" i="2"/>
  <c r="Q15" i="2"/>
  <c r="W19" i="2"/>
  <c r="W20" i="2"/>
  <c r="W21" i="2"/>
  <c r="W22" i="2"/>
  <c r="Q25" i="2"/>
  <c r="W30" i="2"/>
  <c r="Q33" i="2"/>
  <c r="Q62" i="2"/>
  <c r="Q70" i="2"/>
  <c r="Q78" i="2"/>
  <c r="Q86" i="2"/>
  <c r="Q94" i="2"/>
  <c r="Q102" i="2"/>
  <c r="Q110" i="2"/>
  <c r="Q118" i="2"/>
  <c r="Q130" i="2"/>
  <c r="Q133" i="2"/>
  <c r="W140" i="2"/>
  <c r="V144" i="2"/>
  <c r="V148" i="2"/>
  <c r="V151" i="2"/>
  <c r="Q159" i="2"/>
  <c r="W161" i="2"/>
  <c r="W171" i="2"/>
  <c r="W176" i="2"/>
  <c r="Q178" i="2"/>
  <c r="Q181" i="2"/>
  <c r="W182" i="2"/>
  <c r="Q194" i="2"/>
  <c r="Q202" i="2"/>
  <c r="Q207" i="2"/>
  <c r="V219" i="2"/>
  <c r="V251" i="2"/>
  <c r="Q294" i="2"/>
  <c r="Q313" i="2"/>
  <c r="W43" i="2"/>
  <c r="W127" i="2"/>
  <c r="Q189" i="2"/>
  <c r="W191" i="2"/>
  <c r="W195" i="2"/>
  <c r="W214" i="2"/>
  <c r="W249" i="2"/>
  <c r="W304" i="2"/>
  <c r="W306" i="2"/>
  <c r="W207" i="2"/>
  <c r="W29" i="2"/>
  <c r="Q52" i="2"/>
  <c r="W35" i="2"/>
  <c r="W51" i="2"/>
  <c r="Q12" i="2"/>
  <c r="Q56" i="2"/>
  <c r="Q80" i="2"/>
  <c r="Q88" i="2"/>
  <c r="Q96" i="2"/>
  <c r="Q104" i="2"/>
  <c r="Q112" i="2"/>
  <c r="W139" i="2"/>
  <c r="Q158" i="2"/>
  <c r="W160" i="2"/>
  <c r="Q166" i="2"/>
  <c r="U25" i="2"/>
  <c r="W34" i="2"/>
  <c r="Q69" i="2"/>
  <c r="Q85" i="2"/>
  <c r="Q117" i="2"/>
  <c r="Q132" i="2"/>
  <c r="U32" i="2"/>
  <c r="V33" i="2"/>
  <c r="Q58" i="2"/>
  <c r="Q66" i="2"/>
  <c r="Q74" i="2"/>
  <c r="Q82" i="2"/>
  <c r="Q90" i="2"/>
  <c r="Q98" i="2"/>
  <c r="Q106" i="2"/>
  <c r="Q114" i="2"/>
  <c r="Q128" i="2"/>
  <c r="W135" i="2"/>
  <c r="W138" i="2"/>
  <c r="W142" i="2"/>
  <c r="Q157" i="2"/>
  <c r="W159" i="2"/>
  <c r="W163" i="2"/>
  <c r="Q192" i="2"/>
  <c r="Q196" i="2"/>
  <c r="Q201" i="2"/>
  <c r="V204" i="2"/>
  <c r="V213" i="2"/>
  <c r="W218" i="2"/>
  <c r="Q239" i="2"/>
  <c r="W272" i="2"/>
  <c r="W23" i="2"/>
  <c r="W47" i="2"/>
  <c r="W151" i="2"/>
  <c r="Q307" i="2"/>
  <c r="Q299" i="2"/>
  <c r="Q291" i="2"/>
  <c r="Q283" i="2"/>
  <c r="Q275" i="2"/>
  <c r="Q267" i="2"/>
  <c r="Q259" i="2"/>
  <c r="Q251" i="2"/>
  <c r="Q243" i="2"/>
  <c r="Q235" i="2"/>
  <c r="Q227" i="2"/>
  <c r="Q219" i="2"/>
  <c r="Q211" i="2"/>
  <c r="Q203" i="2"/>
  <c r="Q195" i="2"/>
  <c r="Q187" i="2"/>
  <c r="Q179" i="2"/>
  <c r="Q171" i="2"/>
  <c r="Q163" i="2"/>
  <c r="Q155" i="2"/>
  <c r="Q290" i="2"/>
  <c r="Q282" i="2"/>
  <c r="Q274" i="2"/>
  <c r="Q266" i="2"/>
  <c r="Q258" i="2"/>
  <c r="Q250" i="2"/>
  <c r="Q242" i="2"/>
  <c r="Q234" i="2"/>
  <c r="Q226" i="2"/>
  <c r="Q312" i="2"/>
  <c r="Q311" i="2"/>
  <c r="Q310" i="2"/>
  <c r="Q309" i="2"/>
  <c r="Q289" i="2"/>
  <c r="Q281" i="2"/>
  <c r="Q273" i="2"/>
  <c r="Q265" i="2"/>
  <c r="Q257" i="2"/>
  <c r="Q249" i="2"/>
  <c r="Q241" i="2"/>
  <c r="Q233" i="2"/>
  <c r="Q292" i="2"/>
  <c r="Q284" i="2"/>
  <c r="Q276" i="2"/>
  <c r="Q268" i="2"/>
  <c r="Q260" i="2"/>
  <c r="Q252" i="2"/>
  <c r="Q244" i="2"/>
  <c r="Q225" i="2"/>
  <c r="Q220" i="2"/>
  <c r="Q218" i="2"/>
  <c r="Q217" i="2"/>
  <c r="Q216" i="2"/>
  <c r="Q188" i="2"/>
  <c r="Q186" i="2"/>
  <c r="Q185" i="2"/>
  <c r="Q184" i="2"/>
  <c r="Q156" i="2"/>
  <c r="Q154" i="2"/>
  <c r="Q153" i="2"/>
  <c r="Q152" i="2"/>
  <c r="Q142" i="2"/>
  <c r="Q134" i="2"/>
  <c r="Q126" i="2"/>
  <c r="Q298" i="2"/>
  <c r="Q236" i="2"/>
  <c r="Q305" i="2"/>
  <c r="Q302" i="2"/>
  <c r="Q293" i="2"/>
  <c r="Q285" i="2"/>
  <c r="Q277" i="2"/>
  <c r="Q269" i="2"/>
  <c r="Q261" i="2"/>
  <c r="Q253" i="2"/>
  <c r="Q245" i="2"/>
  <c r="Q237" i="2"/>
  <c r="Q229" i="2"/>
  <c r="Q228" i="2"/>
  <c r="Q212" i="2"/>
  <c r="Q210" i="2"/>
  <c r="Q209" i="2"/>
  <c r="Q208" i="2"/>
  <c r="Q288" i="2"/>
  <c r="Q272" i="2"/>
  <c r="Q256" i="2"/>
  <c r="Q240" i="2"/>
  <c r="Q214" i="2"/>
  <c r="Q199" i="2"/>
  <c r="Q182" i="2"/>
  <c r="Q170" i="2"/>
  <c r="Q150" i="2"/>
  <c r="Q146" i="2"/>
  <c r="Q145" i="2"/>
  <c r="Q144" i="2"/>
  <c r="Q300" i="2"/>
  <c r="Q295" i="2"/>
  <c r="Q286" i="2"/>
  <c r="Q279" i="2"/>
  <c r="Q270" i="2"/>
  <c r="Q263" i="2"/>
  <c r="Q254" i="2"/>
  <c r="Q247" i="2"/>
  <c r="Q238" i="2"/>
  <c r="Q223" i="2"/>
  <c r="Q205" i="2"/>
  <c r="Q204" i="2"/>
  <c r="Q200" i="2"/>
  <c r="Q183" i="2"/>
  <c r="Q173" i="2"/>
  <c r="Q151" i="2"/>
  <c r="Q143" i="2"/>
  <c r="Q141" i="2"/>
  <c r="Q140" i="2"/>
  <c r="Q139" i="2"/>
  <c r="Q231" i="2"/>
  <c r="Q215" i="2"/>
  <c r="Q174" i="2"/>
  <c r="Q172" i="2"/>
  <c r="Q138" i="2"/>
  <c r="Q137" i="2"/>
  <c r="Q136" i="2"/>
  <c r="Q297" i="2"/>
  <c r="Q230" i="2"/>
  <c r="Q213" i="2"/>
  <c r="Q198" i="2"/>
  <c r="Q168" i="2"/>
  <c r="Q167" i="2"/>
  <c r="Q122" i="2"/>
  <c r="Q121" i="2"/>
  <c r="Q120" i="2"/>
  <c r="Q19" i="2"/>
  <c r="Q20" i="2"/>
  <c r="Q21" i="2"/>
  <c r="Q22" i="2"/>
  <c r="Q23" i="2"/>
  <c r="Q31" i="2"/>
  <c r="Q64" i="2"/>
  <c r="W143" i="2"/>
  <c r="Q180" i="2"/>
  <c r="Q193" i="2"/>
  <c r="Q197" i="2"/>
  <c r="Q232" i="2"/>
  <c r="W240" i="2"/>
  <c r="Q303" i="2"/>
  <c r="W6" i="2"/>
  <c r="R8" i="2"/>
  <c r="U15" i="2"/>
  <c r="W27" i="2"/>
  <c r="Q30" i="2"/>
  <c r="Q36" i="2"/>
  <c r="W38" i="2"/>
  <c r="W42" i="2"/>
  <c r="Q48" i="2"/>
  <c r="W50" i="2"/>
  <c r="W54" i="2"/>
  <c r="Q61" i="2"/>
  <c r="Q77" i="2"/>
  <c r="Q101" i="2"/>
  <c r="Q124" i="2"/>
  <c r="Q162" i="2"/>
  <c r="W170" i="2"/>
  <c r="Q177" i="2"/>
  <c r="M7" i="2"/>
  <c r="U13" i="2"/>
  <c r="U14" i="2"/>
  <c r="U24" i="2"/>
  <c r="W26" i="2"/>
  <c r="Q29" i="2"/>
  <c r="Q6" i="2"/>
  <c r="W25" i="2"/>
  <c r="Q39" i="2"/>
  <c r="Q51" i="2"/>
  <c r="Q63" i="2"/>
  <c r="Q71" i="2"/>
  <c r="Q79" i="2"/>
  <c r="Q87" i="2"/>
  <c r="Q111" i="2"/>
  <c r="Q127" i="2"/>
  <c r="V132" i="2"/>
  <c r="V141" i="2"/>
  <c r="Q148" i="2"/>
  <c r="W152" i="2"/>
  <c r="Q161" i="2"/>
  <c r="Q165" i="2"/>
  <c r="V172" i="2"/>
  <c r="V180" i="2"/>
  <c r="V183" i="2"/>
  <c r="Q191" i="2"/>
  <c r="W193" i="2"/>
  <c r="W204" i="2"/>
  <c r="Q222" i="2"/>
  <c r="Q224" i="2"/>
  <c r="Q246" i="2"/>
  <c r="Q255" i="2"/>
  <c r="Q264" i="2"/>
  <c r="W288" i="2"/>
  <c r="W39" i="2"/>
  <c r="W28" i="2"/>
  <c r="Q72" i="2"/>
  <c r="Q129" i="2"/>
  <c r="Q135" i="2"/>
  <c r="W184" i="2"/>
  <c r="W265" i="2"/>
  <c r="Q40" i="2"/>
  <c r="Q44" i="2"/>
  <c r="W46" i="2"/>
  <c r="Q93" i="2"/>
  <c r="Q109" i="2"/>
  <c r="Q149" i="2"/>
  <c r="W150" i="2"/>
  <c r="Q169" i="2"/>
  <c r="W186" i="2"/>
  <c r="W194" i="2"/>
  <c r="Q206" i="2"/>
  <c r="W256" i="2"/>
  <c r="W281" i="2"/>
  <c r="Q301" i="2"/>
  <c r="W15" i="2"/>
  <c r="W16" i="2"/>
  <c r="W17" i="2"/>
  <c r="Q28" i="2"/>
  <c r="W33" i="2"/>
  <c r="Q35" i="2"/>
  <c r="W37" i="2"/>
  <c r="W41" i="2"/>
  <c r="Q43" i="2"/>
  <c r="W45" i="2"/>
  <c r="Q47" i="2"/>
  <c r="W49" i="2"/>
  <c r="W53" i="2"/>
  <c r="Q55" i="2"/>
  <c r="Q95" i="2"/>
  <c r="Q103" i="2"/>
  <c r="Q119" i="2"/>
  <c r="Q123" i="2"/>
  <c r="W129" i="2"/>
  <c r="W7" i="2"/>
  <c r="V310" i="2"/>
  <c r="V302" i="2"/>
  <c r="V294" i="2"/>
  <c r="V300" i="2"/>
  <c r="V286" i="2"/>
  <c r="V278" i="2"/>
  <c r="V270" i="2"/>
  <c r="V262" i="2"/>
  <c r="V254" i="2"/>
  <c r="V246" i="2"/>
  <c r="V238" i="2"/>
  <c r="V230" i="2"/>
  <c r="V222" i="2"/>
  <c r="V214" i="2"/>
  <c r="V206" i="2"/>
  <c r="V198" i="2"/>
  <c r="V190" i="2"/>
  <c r="V182" i="2"/>
  <c r="V174" i="2"/>
  <c r="V166" i="2"/>
  <c r="V158" i="2"/>
  <c r="V150" i="2"/>
  <c r="V299" i="2"/>
  <c r="V298" i="2"/>
  <c r="V297" i="2"/>
  <c r="V296" i="2"/>
  <c r="V295" i="2"/>
  <c r="V293" i="2"/>
  <c r="V285" i="2"/>
  <c r="V277" i="2"/>
  <c r="V269" i="2"/>
  <c r="V261" i="2"/>
  <c r="V253" i="2"/>
  <c r="V245" i="2"/>
  <c r="V237" i="2"/>
  <c r="V229" i="2"/>
  <c r="V292" i="2"/>
  <c r="V284" i="2"/>
  <c r="V276" i="2"/>
  <c r="V268" i="2"/>
  <c r="V260" i="2"/>
  <c r="V252" i="2"/>
  <c r="V244" i="2"/>
  <c r="V236" i="2"/>
  <c r="V313" i="2"/>
  <c r="V307" i="2"/>
  <c r="V306" i="2"/>
  <c r="V305" i="2"/>
  <c r="V304" i="2"/>
  <c r="V303" i="2"/>
  <c r="V301" i="2"/>
  <c r="V287" i="2"/>
  <c r="V279" i="2"/>
  <c r="V271" i="2"/>
  <c r="V263" i="2"/>
  <c r="V255" i="2"/>
  <c r="V247" i="2"/>
  <c r="V239" i="2"/>
  <c r="V312" i="2"/>
  <c r="V289" i="2"/>
  <c r="V281" i="2"/>
  <c r="V273" i="2"/>
  <c r="V265" i="2"/>
  <c r="V257" i="2"/>
  <c r="V249" i="2"/>
  <c r="V241" i="2"/>
  <c r="V203" i="2"/>
  <c r="V202" i="2"/>
  <c r="V201" i="2"/>
  <c r="V200" i="2"/>
  <c r="V199" i="2"/>
  <c r="V197" i="2"/>
  <c r="V171" i="2"/>
  <c r="V170" i="2"/>
  <c r="V169" i="2"/>
  <c r="V168" i="2"/>
  <c r="V167" i="2"/>
  <c r="V165" i="2"/>
  <c r="V145" i="2"/>
  <c r="V137" i="2"/>
  <c r="V129" i="2"/>
  <c r="V121" i="2"/>
  <c r="V308" i="2"/>
  <c r="V232" i="2"/>
  <c r="V290" i="2"/>
  <c r="V282" i="2"/>
  <c r="V274" i="2"/>
  <c r="V266" i="2"/>
  <c r="V258" i="2"/>
  <c r="V250" i="2"/>
  <c r="V242" i="2"/>
  <c r="V221" i="2"/>
  <c r="V227" i="2"/>
  <c r="V226" i="2"/>
  <c r="V211" i="2"/>
  <c r="V210" i="2"/>
  <c r="V209" i="2"/>
  <c r="V208" i="2"/>
  <c r="V207" i="2"/>
  <c r="V205" i="2"/>
  <c r="V291" i="2"/>
  <c r="V275" i="2"/>
  <c r="V259" i="2"/>
  <c r="V243" i="2"/>
  <c r="V231" i="2"/>
  <c r="V220" i="2"/>
  <c r="V195" i="2"/>
  <c r="V194" i="2"/>
  <c r="V193" i="2"/>
  <c r="V192" i="2"/>
  <c r="V191" i="2"/>
  <c r="V189" i="2"/>
  <c r="V186" i="2"/>
  <c r="V176" i="2"/>
  <c r="V163" i="2"/>
  <c r="V162" i="2"/>
  <c r="V161" i="2"/>
  <c r="V160" i="2"/>
  <c r="V159" i="2"/>
  <c r="V157" i="2"/>
  <c r="V154" i="2"/>
  <c r="V127" i="2"/>
  <c r="V224" i="2"/>
  <c r="V216" i="2"/>
  <c r="V188" i="2"/>
  <c r="V187" i="2"/>
  <c r="V177" i="2"/>
  <c r="V156" i="2"/>
  <c r="V155" i="2"/>
  <c r="V126" i="2"/>
  <c r="V125" i="2"/>
  <c r="V124" i="2"/>
  <c r="V123" i="2"/>
  <c r="V122" i="2"/>
  <c r="V120" i="2"/>
  <c r="V309" i="2"/>
  <c r="V280" i="2"/>
  <c r="V264" i="2"/>
  <c r="V248" i="2"/>
  <c r="V234" i="2"/>
  <c r="V212" i="2"/>
  <c r="V178"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288" i="2"/>
  <c r="V272" i="2"/>
  <c r="V256" i="2"/>
  <c r="V240" i="2"/>
  <c r="V223" i="2"/>
  <c r="V184" i="2"/>
  <c r="V152" i="2"/>
  <c r="V135" i="2"/>
  <c r="W13" i="2"/>
  <c r="W14" i="2"/>
  <c r="V23" i="2"/>
  <c r="W24" i="2"/>
  <c r="Q27" i="2"/>
  <c r="V31" i="2"/>
  <c r="W32" i="2"/>
  <c r="Q60" i="2"/>
  <c r="Q68" i="2"/>
  <c r="Q76" i="2"/>
  <c r="Q84" i="2"/>
  <c r="Q92" i="2"/>
  <c r="Q100" i="2"/>
  <c r="Q108" i="2"/>
  <c r="Q116" i="2"/>
  <c r="Q131" i="2"/>
  <c r="W137" i="2"/>
  <c r="W141" i="2"/>
  <c r="W145" i="2"/>
  <c r="V149" i="2"/>
  <c r="W154" i="2"/>
  <c r="W162" i="2"/>
  <c r="W169" i="2"/>
  <c r="W172" i="2"/>
  <c r="Q176" i="2"/>
  <c r="W183" i="2"/>
  <c r="V185" i="2"/>
  <c r="W199" i="2"/>
  <c r="W208" i="2"/>
  <c r="V217" i="2"/>
  <c r="V228" i="2"/>
  <c r="Q262" i="2"/>
  <c r="Q271" i="2"/>
  <c r="Q280" i="2"/>
  <c r="K15" i="4"/>
  <c r="K16" i="4"/>
  <c r="K28" i="4" s="1"/>
  <c r="K24" i="4"/>
  <c r="K25" i="4" s="1"/>
  <c r="K26" i="4" s="1"/>
  <c r="K18" i="4"/>
  <c r="K19" i="4" s="1"/>
  <c r="K20" i="4" s="1"/>
  <c r="K21" i="4" s="1"/>
  <c r="N6" i="2" l="1"/>
  <c r="N7" i="2"/>
  <c r="O8" i="2"/>
  <c r="K22" i="4"/>
  <c r="K27" i="4"/>
  <c r="K30" i="4" s="1"/>
  <c r="K31" i="4" s="1"/>
  <c r="K32" i="4" s="1"/>
  <c r="R306" i="2"/>
  <c r="R298" i="2"/>
  <c r="R290" i="2"/>
  <c r="R282" i="2"/>
  <c r="R274" i="2"/>
  <c r="R266" i="2"/>
  <c r="R258" i="2"/>
  <c r="R250" i="2"/>
  <c r="R242" i="2"/>
  <c r="R234" i="2"/>
  <c r="R226" i="2"/>
  <c r="R218" i="2"/>
  <c r="R210" i="2"/>
  <c r="R202" i="2"/>
  <c r="R194" i="2"/>
  <c r="R186" i="2"/>
  <c r="R178" i="2"/>
  <c r="R170" i="2"/>
  <c r="R162" i="2"/>
  <c r="R154" i="2"/>
  <c r="R312" i="2"/>
  <c r="R311" i="2"/>
  <c r="R310" i="2"/>
  <c r="R309" i="2"/>
  <c r="R289" i="2"/>
  <c r="R281" i="2"/>
  <c r="R273" i="2"/>
  <c r="R265" i="2"/>
  <c r="R257" i="2"/>
  <c r="R249" i="2"/>
  <c r="R241" i="2"/>
  <c r="R233" i="2"/>
  <c r="R225" i="2"/>
  <c r="R313" i="2"/>
  <c r="R308" i="2"/>
  <c r="R305" i="2"/>
  <c r="R304" i="2"/>
  <c r="R288" i="2"/>
  <c r="R280" i="2"/>
  <c r="R272" i="2"/>
  <c r="R264" i="2"/>
  <c r="R256" i="2"/>
  <c r="R248" i="2"/>
  <c r="R240" i="2"/>
  <c r="R232" i="2"/>
  <c r="R291" i="2"/>
  <c r="R283" i="2"/>
  <c r="R275" i="2"/>
  <c r="R267" i="2"/>
  <c r="R259" i="2"/>
  <c r="R251" i="2"/>
  <c r="R243" i="2"/>
  <c r="R307" i="2"/>
  <c r="R292" i="2"/>
  <c r="R284" i="2"/>
  <c r="R276" i="2"/>
  <c r="R268" i="2"/>
  <c r="R260" i="2"/>
  <c r="R252" i="2"/>
  <c r="R244" i="2"/>
  <c r="R236" i="2"/>
  <c r="R235" i="2"/>
  <c r="R219" i="2"/>
  <c r="R215" i="2"/>
  <c r="R214" i="2"/>
  <c r="R213" i="2"/>
  <c r="R187" i="2"/>
  <c r="R183" i="2"/>
  <c r="R182" i="2"/>
  <c r="R181" i="2"/>
  <c r="R155" i="2"/>
  <c r="R151" i="2"/>
  <c r="R150" i="2"/>
  <c r="R149" i="2"/>
  <c r="R141" i="2"/>
  <c r="R133" i="2"/>
  <c r="R125" i="2"/>
  <c r="R302" i="2"/>
  <c r="R293" i="2"/>
  <c r="R285" i="2"/>
  <c r="R277" i="2"/>
  <c r="R269" i="2"/>
  <c r="R261" i="2"/>
  <c r="R253" i="2"/>
  <c r="R245" i="2"/>
  <c r="R237" i="2"/>
  <c r="R229" i="2"/>
  <c r="R228" i="2"/>
  <c r="R294" i="2"/>
  <c r="R286" i="2"/>
  <c r="R278" i="2"/>
  <c r="R270" i="2"/>
  <c r="R262" i="2"/>
  <c r="R254" i="2"/>
  <c r="R246" i="2"/>
  <c r="R238" i="2"/>
  <c r="R231" i="2"/>
  <c r="R230" i="2"/>
  <c r="R227" i="2"/>
  <c r="R211" i="2"/>
  <c r="R207" i="2"/>
  <c r="R206" i="2"/>
  <c r="R205" i="2"/>
  <c r="R301" i="2"/>
  <c r="R297" i="2"/>
  <c r="R224" i="2"/>
  <c r="R223" i="2"/>
  <c r="R222" i="2"/>
  <c r="R221" i="2"/>
  <c r="R300" i="2"/>
  <c r="R295" i="2"/>
  <c r="R279" i="2"/>
  <c r="R263" i="2"/>
  <c r="R247" i="2"/>
  <c r="R204" i="2"/>
  <c r="R200" i="2"/>
  <c r="R173" i="2"/>
  <c r="R143" i="2"/>
  <c r="R140" i="2"/>
  <c r="R139" i="2"/>
  <c r="R208" i="2"/>
  <c r="R184" i="2"/>
  <c r="R174" i="2"/>
  <c r="R172" i="2"/>
  <c r="R171" i="2"/>
  <c r="R152" i="2"/>
  <c r="R142" i="2"/>
  <c r="R138" i="2"/>
  <c r="R137" i="2"/>
  <c r="R136" i="2"/>
  <c r="R201" i="2"/>
  <c r="R185" i="2"/>
  <c r="R176" i="2"/>
  <c r="R175" i="2"/>
  <c r="R153" i="2"/>
  <c r="R135" i="2"/>
  <c r="R132" i="2"/>
  <c r="R131" i="2"/>
  <c r="R180" i="2"/>
  <c r="R179" i="2"/>
  <c r="R169" i="2"/>
  <c r="R148" i="2"/>
  <c r="R147"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55" i="2"/>
  <c r="R195" i="2"/>
  <c r="R191" i="2"/>
  <c r="R168" i="2"/>
  <c r="R165" i="2"/>
  <c r="R161" i="2"/>
  <c r="R156" i="2"/>
  <c r="R127" i="2"/>
  <c r="R123" i="2"/>
  <c r="R6" i="2"/>
  <c r="R303" i="2"/>
  <c r="R299" i="2"/>
  <c r="R220" i="2"/>
  <c r="R197" i="2"/>
  <c r="R193" i="2"/>
  <c r="R188" i="2"/>
  <c r="R166" i="2"/>
  <c r="R145" i="2"/>
  <c r="R120" i="2"/>
  <c r="R163" i="2"/>
  <c r="R159" i="2"/>
  <c r="R146" i="2"/>
  <c r="R130" i="2"/>
  <c r="R14" i="2"/>
  <c r="R7" i="2"/>
  <c r="R239" i="2"/>
  <c r="R212" i="2"/>
  <c r="R203" i="2"/>
  <c r="R196" i="2"/>
  <c r="R192" i="2"/>
  <c r="R157" i="2"/>
  <c r="R144" i="2"/>
  <c r="R134" i="2"/>
  <c r="R128" i="2"/>
  <c r="S8" i="2"/>
  <c r="R129" i="2"/>
  <c r="R12" i="2"/>
  <c r="R189" i="2"/>
  <c r="R121" i="2"/>
  <c r="R15" i="2"/>
  <c r="R217" i="2"/>
  <c r="R199" i="2"/>
  <c r="R177" i="2"/>
  <c r="R124" i="2"/>
  <c r="R158" i="2"/>
  <c r="R22" i="2"/>
  <c r="R21" i="2"/>
  <c r="R20" i="2"/>
  <c r="R19" i="2"/>
  <c r="R209" i="2"/>
  <c r="R296" i="2"/>
  <c r="R287" i="2"/>
  <c r="R216" i="2"/>
  <c r="R190" i="2"/>
  <c r="R167" i="2"/>
  <c r="R164" i="2"/>
  <c r="R160" i="2"/>
  <c r="R18" i="2"/>
  <c r="R17" i="2"/>
  <c r="R16" i="2"/>
  <c r="R271" i="2"/>
  <c r="R198" i="2"/>
  <c r="R126" i="2"/>
  <c r="R122" i="2"/>
  <c r="F22" i="3"/>
  <c r="F27" i="3"/>
  <c r="F30" i="3" s="1"/>
  <c r="F31" i="3" s="1"/>
  <c r="F32" i="3" s="1"/>
  <c r="C6" i="3" l="1" a="1"/>
  <c r="C6" i="3" s="1"/>
  <c r="I7" i="3" s="1"/>
  <c r="I20" i="3" s="1"/>
  <c r="C6" i="4" a="1"/>
  <c r="C6" i="4" s="1"/>
  <c r="N7" i="4" s="1"/>
  <c r="N31" i="4" s="1"/>
  <c r="O7" i="2"/>
  <c r="O6" i="2"/>
  <c r="S313" i="2"/>
  <c r="S305" i="2"/>
  <c r="S297" i="2"/>
  <c r="S312" i="2"/>
  <c r="S311" i="2"/>
  <c r="S310" i="2"/>
  <c r="S309" i="2"/>
  <c r="S289" i="2"/>
  <c r="S281" i="2"/>
  <c r="S273" i="2"/>
  <c r="S265" i="2"/>
  <c r="S257" i="2"/>
  <c r="S249" i="2"/>
  <c r="S241" i="2"/>
  <c r="S233" i="2"/>
  <c r="S225" i="2"/>
  <c r="S217" i="2"/>
  <c r="S209" i="2"/>
  <c r="S201" i="2"/>
  <c r="S193" i="2"/>
  <c r="S185" i="2"/>
  <c r="S177" i="2"/>
  <c r="S169" i="2"/>
  <c r="S161" i="2"/>
  <c r="S153" i="2"/>
  <c r="S308" i="2"/>
  <c r="S304" i="2"/>
  <c r="S288" i="2"/>
  <c r="S280" i="2"/>
  <c r="S272" i="2"/>
  <c r="S264" i="2"/>
  <c r="S256" i="2"/>
  <c r="S248" i="2"/>
  <c r="S240" i="2"/>
  <c r="S232" i="2"/>
  <c r="S224" i="2"/>
  <c r="S307" i="2"/>
  <c r="S306" i="2"/>
  <c r="S303" i="2"/>
  <c r="S302" i="2"/>
  <c r="S301" i="2"/>
  <c r="S287" i="2"/>
  <c r="S279" i="2"/>
  <c r="S271" i="2"/>
  <c r="S263" i="2"/>
  <c r="S255" i="2"/>
  <c r="S247" i="2"/>
  <c r="S239" i="2"/>
  <c r="S290" i="2"/>
  <c r="S282" i="2"/>
  <c r="S274" i="2"/>
  <c r="S266" i="2"/>
  <c r="S258" i="2"/>
  <c r="S250" i="2"/>
  <c r="S242" i="2"/>
  <c r="S298" i="2"/>
  <c r="S293" i="2"/>
  <c r="S285" i="2"/>
  <c r="S277" i="2"/>
  <c r="S269" i="2"/>
  <c r="S261" i="2"/>
  <c r="S253" i="2"/>
  <c r="S245" i="2"/>
  <c r="S237" i="2"/>
  <c r="S229" i="2"/>
  <c r="S228" i="2"/>
  <c r="S212" i="2"/>
  <c r="S208" i="2"/>
  <c r="S180" i="2"/>
  <c r="S176" i="2"/>
  <c r="S148" i="2"/>
  <c r="S140" i="2"/>
  <c r="S132" i="2"/>
  <c r="S124" i="2"/>
  <c r="S294" i="2"/>
  <c r="S286" i="2"/>
  <c r="S278" i="2"/>
  <c r="S270" i="2"/>
  <c r="S262" i="2"/>
  <c r="S254" i="2"/>
  <c r="S246" i="2"/>
  <c r="S238" i="2"/>
  <c r="S231" i="2"/>
  <c r="S230" i="2"/>
  <c r="S227" i="2"/>
  <c r="S226" i="2"/>
  <c r="S299" i="2"/>
  <c r="S295" i="2"/>
  <c r="S204" i="2"/>
  <c r="S200" i="2"/>
  <c r="S291" i="2"/>
  <c r="S283" i="2"/>
  <c r="S275" i="2"/>
  <c r="S267" i="2"/>
  <c r="S259" i="2"/>
  <c r="S251" i="2"/>
  <c r="S243" i="2"/>
  <c r="S220" i="2"/>
  <c r="S216" i="2"/>
  <c r="S223" i="2"/>
  <c r="S205" i="2"/>
  <c r="S184" i="2"/>
  <c r="S183" i="2"/>
  <c r="S174" i="2"/>
  <c r="S172" i="2"/>
  <c r="S171" i="2"/>
  <c r="S152" i="2"/>
  <c r="S151" i="2"/>
  <c r="S142" i="2"/>
  <c r="S141" i="2"/>
  <c r="S138" i="2"/>
  <c r="S137" i="2"/>
  <c r="S136" i="2"/>
  <c r="S284" i="2"/>
  <c r="S268" i="2"/>
  <c r="S252" i="2"/>
  <c r="S236" i="2"/>
  <c r="S219" i="2"/>
  <c r="S215" i="2"/>
  <c r="S175" i="2"/>
  <c r="S135" i="2"/>
  <c r="S131" i="2"/>
  <c r="S296" i="2"/>
  <c r="S211" i="2"/>
  <c r="S197" i="2"/>
  <c r="S196" i="2"/>
  <c r="S192" i="2"/>
  <c r="S165" i="2"/>
  <c r="S164" i="2"/>
  <c r="S160" i="2"/>
  <c r="S134" i="2"/>
  <c r="S133" i="2"/>
  <c r="S130" i="2"/>
  <c r="S129" i="2"/>
  <c r="S128" i="2"/>
  <c r="S235" i="2"/>
  <c r="S222" i="2"/>
  <c r="S207" i="2"/>
  <c r="S203" i="2"/>
  <c r="S199" i="2"/>
  <c r="S181" i="2"/>
  <c r="S149" i="2"/>
  <c r="S146" i="2"/>
  <c r="S145" i="2"/>
  <c r="S144" i="2"/>
  <c r="S244" i="2"/>
  <c r="S187" i="2"/>
  <c r="S182" i="2"/>
  <c r="S157" i="2"/>
  <c r="S119" i="2"/>
  <c r="S111" i="2"/>
  <c r="S103" i="2"/>
  <c r="S95" i="2"/>
  <c r="S87" i="2"/>
  <c r="S79" i="2"/>
  <c r="S71" i="2"/>
  <c r="S63" i="2"/>
  <c r="S55" i="2"/>
  <c r="S51" i="2"/>
  <c r="S47" i="2"/>
  <c r="S43" i="2"/>
  <c r="S39" i="2"/>
  <c r="S35" i="2"/>
  <c r="S28" i="2"/>
  <c r="S114" i="2"/>
  <c r="S106" i="2"/>
  <c r="S98" i="2"/>
  <c r="S90" i="2"/>
  <c r="S82" i="2"/>
  <c r="S74" i="2"/>
  <c r="S66" i="2"/>
  <c r="S58" i="2"/>
  <c r="S29" i="2"/>
  <c r="T8" i="2"/>
  <c r="S112" i="2"/>
  <c r="S104" i="2"/>
  <c r="S96" i="2"/>
  <c r="S64" i="2"/>
  <c r="S56" i="2"/>
  <c r="S234" i="2"/>
  <c r="S213" i="2"/>
  <c r="S159" i="2"/>
  <c r="S67" i="2"/>
  <c r="S59" i="2"/>
  <c r="S45" i="2"/>
  <c r="S15" i="2"/>
  <c r="S7" i="2"/>
  <c r="S170" i="2"/>
  <c r="S167" i="2"/>
  <c r="S155" i="2"/>
  <c r="S150" i="2"/>
  <c r="S118" i="2"/>
  <c r="S110" i="2"/>
  <c r="S102" i="2"/>
  <c r="S16" i="2"/>
  <c r="S210" i="2"/>
  <c r="S179" i="2"/>
  <c r="S52" i="2"/>
  <c r="S44" i="2"/>
  <c r="S36" i="2"/>
  <c r="S22" i="2"/>
  <c r="S21" i="2"/>
  <c r="S20" i="2"/>
  <c r="S19" i="2"/>
  <c r="S12" i="2"/>
  <c r="S189" i="2"/>
  <c r="S72" i="2"/>
  <c r="S31" i="2"/>
  <c r="S53" i="2"/>
  <c r="S41" i="2"/>
  <c r="S37" i="2"/>
  <c r="S32" i="2"/>
  <c r="S24" i="2"/>
  <c r="S14" i="2"/>
  <c r="S13" i="2"/>
  <c r="S173" i="2"/>
  <c r="S94" i="2"/>
  <c r="S78" i="2"/>
  <c r="S70" i="2"/>
  <c r="S25" i="2"/>
  <c r="S17" i="2"/>
  <c r="S6" i="2"/>
  <c r="S206" i="2"/>
  <c r="S188" i="2"/>
  <c r="S166" i="2"/>
  <c r="S162" i="2"/>
  <c r="S158" i="2"/>
  <c r="S154" i="2"/>
  <c r="S120" i="2"/>
  <c r="S117" i="2"/>
  <c r="S109" i="2"/>
  <c r="S101" i="2"/>
  <c r="S93" i="2"/>
  <c r="S85" i="2"/>
  <c r="S77" i="2"/>
  <c r="S69" i="2"/>
  <c r="S61" i="2"/>
  <c r="S48" i="2"/>
  <c r="S40" i="2"/>
  <c r="S30" i="2"/>
  <c r="S88" i="2"/>
  <c r="S80" i="2"/>
  <c r="S23" i="2"/>
  <c r="S163" i="2"/>
  <c r="S125" i="2"/>
  <c r="S121" i="2"/>
  <c r="S115" i="2"/>
  <c r="S107" i="2"/>
  <c r="S99" i="2"/>
  <c r="S91" i="2"/>
  <c r="S83" i="2"/>
  <c r="S75" i="2"/>
  <c r="S49" i="2"/>
  <c r="S86" i="2"/>
  <c r="S62" i="2"/>
  <c r="S27" i="2"/>
  <c r="S292" i="2"/>
  <c r="S218" i="2"/>
  <c r="S202" i="2"/>
  <c r="S194" i="2"/>
  <c r="S190" i="2"/>
  <c r="S186" i="2"/>
  <c r="S178" i="2"/>
  <c r="S33" i="2"/>
  <c r="S276" i="2"/>
  <c r="S221" i="2"/>
  <c r="S198" i="2"/>
  <c r="S147" i="2"/>
  <c r="S126" i="2"/>
  <c r="S122" i="2"/>
  <c r="S113" i="2"/>
  <c r="S105" i="2"/>
  <c r="S97" i="2"/>
  <c r="S89" i="2"/>
  <c r="S81" i="2"/>
  <c r="S73" i="2"/>
  <c r="S65" i="2"/>
  <c r="S57" i="2"/>
  <c r="S54" i="2"/>
  <c r="S50" i="2"/>
  <c r="S46" i="2"/>
  <c r="S42" i="2"/>
  <c r="S38" i="2"/>
  <c r="S34" i="2"/>
  <c r="S26" i="2"/>
  <c r="S300" i="2"/>
  <c r="S260" i="2"/>
  <c r="S214" i="2"/>
  <c r="S195" i="2"/>
  <c r="S191" i="2"/>
  <c r="S168" i="2"/>
  <c r="S156" i="2"/>
  <c r="S143" i="2"/>
  <c r="S139" i="2"/>
  <c r="S127" i="2"/>
  <c r="S123" i="2"/>
  <c r="S116" i="2"/>
  <c r="S108" i="2"/>
  <c r="S100" i="2"/>
  <c r="S92" i="2"/>
  <c r="S84" i="2"/>
  <c r="S76" i="2"/>
  <c r="S68" i="2"/>
  <c r="S60" i="2"/>
  <c r="I34" i="3" l="1"/>
  <c r="I13" i="3"/>
  <c r="I17" i="3"/>
  <c r="I23" i="3"/>
  <c r="I12" i="3"/>
  <c r="I21" i="3"/>
  <c r="J7" i="3"/>
  <c r="J28" i="3" s="1"/>
  <c r="I31" i="3"/>
  <c r="I33" i="3"/>
  <c r="I28" i="3"/>
  <c r="N32" i="4"/>
  <c r="I22" i="3"/>
  <c r="I24" i="3"/>
  <c r="I11" i="3"/>
  <c r="N6" i="4"/>
  <c r="I32" i="3"/>
  <c r="I16" i="3"/>
  <c r="I29" i="3"/>
  <c r="N16" i="4"/>
  <c r="I26" i="3"/>
  <c r="I27" i="3"/>
  <c r="I35" i="3"/>
  <c r="N13" i="4"/>
  <c r="N26" i="4"/>
  <c r="N21" i="4"/>
  <c r="I18" i="3"/>
  <c r="I14" i="3"/>
  <c r="I6" i="3"/>
  <c r="N35" i="4"/>
  <c r="I19" i="3"/>
  <c r="I15" i="3"/>
  <c r="I9" i="3"/>
  <c r="N29" i="4"/>
  <c r="N30" i="4"/>
  <c r="I30" i="3"/>
  <c r="I25" i="3"/>
  <c r="N27" i="4"/>
  <c r="N20" i="4"/>
  <c r="N19" i="4"/>
  <c r="N24" i="4"/>
  <c r="N9" i="4"/>
  <c r="N11" i="4"/>
  <c r="N14" i="4"/>
  <c r="O7" i="4"/>
  <c r="O35" i="4" s="1"/>
  <c r="N18" i="4"/>
  <c r="N25" i="4"/>
  <c r="N28" i="4"/>
  <c r="N17" i="4"/>
  <c r="N22" i="4"/>
  <c r="N23" i="4"/>
  <c r="N34" i="4"/>
  <c r="N12" i="4"/>
  <c r="N15" i="4"/>
  <c r="N33" i="4"/>
  <c r="T312" i="2"/>
  <c r="T304" i="2"/>
  <c r="T296" i="2"/>
  <c r="T308" i="2"/>
  <c r="T288" i="2"/>
  <c r="T280" i="2"/>
  <c r="T272" i="2"/>
  <c r="T264" i="2"/>
  <c r="T256" i="2"/>
  <c r="T248" i="2"/>
  <c r="T240" i="2"/>
  <c r="T232" i="2"/>
  <c r="T224" i="2"/>
  <c r="T216" i="2"/>
  <c r="T208" i="2"/>
  <c r="T200" i="2"/>
  <c r="T192" i="2"/>
  <c r="T184" i="2"/>
  <c r="T176" i="2"/>
  <c r="T168" i="2"/>
  <c r="T160" i="2"/>
  <c r="T152" i="2"/>
  <c r="T313" i="2"/>
  <c r="T307" i="2"/>
  <c r="T306" i="2"/>
  <c r="T305" i="2"/>
  <c r="T303" i="2"/>
  <c r="T302" i="2"/>
  <c r="T301" i="2"/>
  <c r="T287" i="2"/>
  <c r="T279" i="2"/>
  <c r="T271" i="2"/>
  <c r="T263" i="2"/>
  <c r="T255" i="2"/>
  <c r="T247" i="2"/>
  <c r="T239" i="2"/>
  <c r="T231" i="2"/>
  <c r="T223" i="2"/>
  <c r="T300" i="2"/>
  <c r="T286" i="2"/>
  <c r="T278" i="2"/>
  <c r="T270" i="2"/>
  <c r="T262" i="2"/>
  <c r="T254" i="2"/>
  <c r="T246" i="2"/>
  <c r="T238" i="2"/>
  <c r="T311" i="2"/>
  <c r="T310" i="2"/>
  <c r="T309" i="2"/>
  <c r="T289" i="2"/>
  <c r="T281" i="2"/>
  <c r="T273" i="2"/>
  <c r="T265" i="2"/>
  <c r="T257" i="2"/>
  <c r="T249" i="2"/>
  <c r="T241" i="2"/>
  <c r="T294" i="2"/>
  <c r="T230" i="2"/>
  <c r="T227" i="2"/>
  <c r="T226" i="2"/>
  <c r="T211" i="2"/>
  <c r="T210" i="2"/>
  <c r="T209" i="2"/>
  <c r="T207" i="2"/>
  <c r="T206" i="2"/>
  <c r="T205" i="2"/>
  <c r="T179" i="2"/>
  <c r="T178" i="2"/>
  <c r="T177" i="2"/>
  <c r="T175" i="2"/>
  <c r="T174" i="2"/>
  <c r="T173" i="2"/>
  <c r="T147" i="2"/>
  <c r="T139" i="2"/>
  <c r="T131" i="2"/>
  <c r="T123" i="2"/>
  <c r="T299" i="2"/>
  <c r="T295" i="2"/>
  <c r="T203" i="2"/>
  <c r="T202" i="2"/>
  <c r="T201" i="2"/>
  <c r="T199" i="2"/>
  <c r="T198" i="2"/>
  <c r="T197" i="2"/>
  <c r="T292" i="2"/>
  <c r="T284" i="2"/>
  <c r="T276" i="2"/>
  <c r="T268" i="2"/>
  <c r="T260" i="2"/>
  <c r="T252" i="2"/>
  <c r="T244" i="2"/>
  <c r="T236" i="2"/>
  <c r="T235" i="2"/>
  <c r="T234" i="2"/>
  <c r="T219" i="2"/>
  <c r="T218" i="2"/>
  <c r="T217" i="2"/>
  <c r="T215" i="2"/>
  <c r="T214" i="2"/>
  <c r="T213" i="2"/>
  <c r="T135" i="2"/>
  <c r="T298" i="2"/>
  <c r="T293" i="2"/>
  <c r="T277" i="2"/>
  <c r="T261" i="2"/>
  <c r="T245" i="2"/>
  <c r="T233" i="2"/>
  <c r="T196" i="2"/>
  <c r="T185" i="2"/>
  <c r="T165" i="2"/>
  <c r="T164" i="2"/>
  <c r="T153" i="2"/>
  <c r="T134" i="2"/>
  <c r="T133" i="2"/>
  <c r="T132" i="2"/>
  <c r="T130" i="2"/>
  <c r="T129" i="2"/>
  <c r="T128" i="2"/>
  <c r="T291" i="2"/>
  <c r="T282" i="2"/>
  <c r="T275" i="2"/>
  <c r="T266" i="2"/>
  <c r="T259" i="2"/>
  <c r="T250" i="2"/>
  <c r="T243" i="2"/>
  <c r="T229" i="2"/>
  <c r="T220" i="2"/>
  <c r="T195" i="2"/>
  <c r="T194" i="2"/>
  <c r="T193" i="2"/>
  <c r="T191" i="2"/>
  <c r="T190" i="2"/>
  <c r="T189" i="2"/>
  <c r="T186" i="2"/>
  <c r="T166" i="2"/>
  <c r="T163" i="2"/>
  <c r="T162" i="2"/>
  <c r="T161" i="2"/>
  <c r="T159" i="2"/>
  <c r="T158" i="2"/>
  <c r="T157" i="2"/>
  <c r="T154" i="2"/>
  <c r="T127" i="2"/>
  <c r="T290" i="2"/>
  <c r="T283" i="2"/>
  <c r="T274" i="2"/>
  <c r="T267" i="2"/>
  <c r="T258" i="2"/>
  <c r="T251" i="2"/>
  <c r="T242" i="2"/>
  <c r="T182" i="2"/>
  <c r="T170" i="2"/>
  <c r="T150" i="2"/>
  <c r="T143" i="2"/>
  <c r="T253" i="2"/>
  <c r="T222" i="2"/>
  <c r="T212" i="2"/>
  <c r="T171" i="2"/>
  <c r="T151" i="2"/>
  <c r="T148" i="2"/>
  <c r="T144" i="2"/>
  <c r="T114" i="2"/>
  <c r="T106" i="2"/>
  <c r="T98" i="2"/>
  <c r="T90" i="2"/>
  <c r="T82" i="2"/>
  <c r="T74" i="2"/>
  <c r="T66" i="2"/>
  <c r="T58" i="2"/>
  <c r="T29" i="2"/>
  <c r="T124" i="2"/>
  <c r="T120" i="2"/>
  <c r="T117" i="2"/>
  <c r="T109" i="2"/>
  <c r="T101" i="2"/>
  <c r="T93" i="2"/>
  <c r="T85" i="2"/>
  <c r="T77" i="2"/>
  <c r="T69" i="2"/>
  <c r="T52" i="2"/>
  <c r="T48" i="2"/>
  <c r="T44" i="2"/>
  <c r="T40" i="2"/>
  <c r="T36" i="2"/>
  <c r="T30" i="2"/>
  <c r="T22" i="2"/>
  <c r="T21" i="2"/>
  <c r="T19" i="2"/>
  <c r="T12" i="2"/>
  <c r="T172" i="2"/>
  <c r="T125" i="2"/>
  <c r="T121" i="2"/>
  <c r="T115" i="2"/>
  <c r="T107" i="2"/>
  <c r="T75" i="2"/>
  <c r="T67" i="2"/>
  <c r="T59" i="2"/>
  <c r="T53" i="2"/>
  <c r="T49" i="2"/>
  <c r="T37" i="2"/>
  <c r="T32" i="2"/>
  <c r="T167" i="2"/>
  <c r="T62" i="2"/>
  <c r="T138" i="2"/>
  <c r="T122" i="2"/>
  <c r="T113" i="2"/>
  <c r="T105" i="2"/>
  <c r="T81" i="2"/>
  <c r="T57" i="2"/>
  <c r="T237" i="2"/>
  <c r="T188" i="2"/>
  <c r="T140" i="2"/>
  <c r="T61" i="2"/>
  <c r="T20" i="2"/>
  <c r="T31" i="2"/>
  <c r="T23" i="2"/>
  <c r="T183" i="2"/>
  <c r="T180" i="2"/>
  <c r="T99" i="2"/>
  <c r="T83" i="2"/>
  <c r="T45" i="2"/>
  <c r="T41" i="2"/>
  <c r="T14" i="2"/>
  <c r="T13" i="2"/>
  <c r="T7" i="2"/>
  <c r="T146" i="2"/>
  <c r="T94" i="2"/>
  <c r="T70" i="2"/>
  <c r="T33" i="2"/>
  <c r="T25" i="2"/>
  <c r="T17" i="2"/>
  <c r="T16" i="2"/>
  <c r="T97" i="2"/>
  <c r="T73" i="2"/>
  <c r="T50" i="2"/>
  <c r="T42" i="2"/>
  <c r="T297" i="2"/>
  <c r="T228" i="2"/>
  <c r="T169" i="2"/>
  <c r="T149" i="2"/>
  <c r="T145" i="2"/>
  <c r="T137" i="2"/>
  <c r="T112" i="2"/>
  <c r="T104" i="2"/>
  <c r="T96" i="2"/>
  <c r="T88" i="2"/>
  <c r="T80" i="2"/>
  <c r="T72" i="2"/>
  <c r="T64" i="2"/>
  <c r="T56" i="2"/>
  <c r="T141" i="2"/>
  <c r="T91" i="2"/>
  <c r="T24" i="2"/>
  <c r="T204" i="2"/>
  <c r="T155" i="2"/>
  <c r="T118" i="2"/>
  <c r="T110" i="2"/>
  <c r="T102" i="2"/>
  <c r="T86" i="2"/>
  <c r="T78" i="2"/>
  <c r="T142" i="2"/>
  <c r="T126" i="2"/>
  <c r="T89" i="2"/>
  <c r="T65" i="2"/>
  <c r="T54" i="2"/>
  <c r="T46" i="2"/>
  <c r="T38" i="2"/>
  <c r="T34" i="2"/>
  <c r="T225" i="2"/>
  <c r="T221" i="2"/>
  <c r="T181" i="2"/>
  <c r="T26" i="2"/>
  <c r="T285" i="2"/>
  <c r="T156" i="2"/>
  <c r="T116" i="2"/>
  <c r="T108" i="2"/>
  <c r="T100" i="2"/>
  <c r="T92" i="2"/>
  <c r="T84" i="2"/>
  <c r="T76" i="2"/>
  <c r="T68" i="2"/>
  <c r="T60" i="2"/>
  <c r="T27" i="2"/>
  <c r="T6" i="2"/>
  <c r="T269" i="2"/>
  <c r="T187" i="2"/>
  <c r="T136" i="2"/>
  <c r="T119" i="2"/>
  <c r="T111" i="2"/>
  <c r="T103" i="2"/>
  <c r="T95" i="2"/>
  <c r="T87" i="2"/>
  <c r="T79" i="2"/>
  <c r="T71" i="2"/>
  <c r="T63" i="2"/>
  <c r="T55" i="2"/>
  <c r="T51" i="2"/>
  <c r="T47" i="2"/>
  <c r="T43" i="2"/>
  <c r="T39" i="2"/>
  <c r="T35" i="2"/>
  <c r="T28" i="2"/>
  <c r="O23" i="4" l="1"/>
  <c r="O33" i="4"/>
  <c r="O30" i="4"/>
  <c r="O22" i="4"/>
  <c r="J17" i="3"/>
  <c r="O9" i="4"/>
  <c r="O11" i="4"/>
  <c r="J23" i="3"/>
  <c r="O12" i="4"/>
  <c r="O17" i="4"/>
  <c r="O20" i="4"/>
  <c r="O21" i="4"/>
  <c r="O31" i="4"/>
  <c r="O19" i="4"/>
  <c r="J16" i="3"/>
  <c r="P7" i="4"/>
  <c r="P30" i="4" s="1"/>
  <c r="K7" i="3"/>
  <c r="K32" i="3" s="1"/>
  <c r="O26" i="4"/>
  <c r="J26" i="3"/>
  <c r="O16" i="4"/>
  <c r="O34" i="4"/>
  <c r="J29" i="3"/>
  <c r="O13" i="4"/>
  <c r="J13" i="3"/>
  <c r="J18" i="3"/>
  <c r="J27" i="3"/>
  <c r="J14" i="3"/>
  <c r="J20" i="3"/>
  <c r="J25" i="3"/>
  <c r="J31" i="3"/>
  <c r="J33" i="3"/>
  <c r="O29" i="4"/>
  <c r="O15" i="4"/>
  <c r="J15" i="3"/>
  <c r="J30" i="3"/>
  <c r="O18" i="4"/>
  <c r="O28" i="4"/>
  <c r="J34" i="3"/>
  <c r="J11" i="3"/>
  <c r="J22" i="3"/>
  <c r="J19" i="3"/>
  <c r="J24" i="3"/>
  <c r="J35" i="3"/>
  <c r="J32" i="3"/>
  <c r="O14" i="4"/>
  <c r="O25" i="4"/>
  <c r="O32" i="4"/>
  <c r="J21" i="3"/>
  <c r="J9" i="3"/>
  <c r="J12" i="3"/>
  <c r="O24" i="4"/>
  <c r="O27" i="4"/>
  <c r="K21" i="3" l="1"/>
  <c r="K30" i="3"/>
  <c r="P23" i="4"/>
  <c r="P31" i="4"/>
  <c r="P25" i="4"/>
  <c r="K11" i="3"/>
  <c r="Q7" i="4"/>
  <c r="Q25" i="4" s="1"/>
  <c r="P19" i="4"/>
  <c r="K33" i="3"/>
  <c r="P26" i="4"/>
  <c r="K28" i="3"/>
  <c r="P35" i="4"/>
  <c r="K12" i="3"/>
  <c r="K9" i="3"/>
  <c r="K29" i="3"/>
  <c r="P15" i="4"/>
  <c r="P21" i="4"/>
  <c r="K27" i="3"/>
  <c r="P13" i="4"/>
  <c r="P12" i="4"/>
  <c r="K31" i="3"/>
  <c r="K18" i="3"/>
  <c r="P18" i="4"/>
  <c r="P27" i="4"/>
  <c r="K25" i="3"/>
  <c r="K15" i="3"/>
  <c r="K26" i="3"/>
  <c r="K20" i="3"/>
  <c r="K14" i="3"/>
  <c r="P34" i="4"/>
  <c r="K24" i="3"/>
  <c r="K23" i="3"/>
  <c r="L7" i="3"/>
  <c r="L23" i="3" s="1"/>
  <c r="K13" i="3"/>
  <c r="P9" i="4"/>
  <c r="P20" i="4"/>
  <c r="P32" i="4"/>
  <c r="K35" i="3"/>
  <c r="K22" i="3"/>
  <c r="P24" i="4"/>
  <c r="P14" i="4"/>
  <c r="P28" i="4"/>
  <c r="K17" i="3"/>
  <c r="K34" i="3"/>
  <c r="P11" i="4"/>
  <c r="P17" i="4"/>
  <c r="P22" i="4"/>
  <c r="P29" i="4"/>
  <c r="K19" i="3"/>
  <c r="K16" i="3"/>
  <c r="P16" i="4"/>
  <c r="P33" i="4"/>
  <c r="L35" i="3" l="1"/>
  <c r="L21" i="3"/>
  <c r="R7" i="4"/>
  <c r="R29" i="4" s="1"/>
  <c r="Q18" i="4"/>
  <c r="Q11" i="4"/>
  <c r="Q15" i="4"/>
  <c r="Q31" i="4"/>
  <c r="Q24" i="4"/>
  <c r="Q29" i="4"/>
  <c r="Q33" i="4"/>
  <c r="Q26" i="4"/>
  <c r="Q34" i="4"/>
  <c r="Q14" i="4"/>
  <c r="Q23" i="4"/>
  <c r="Q12" i="4"/>
  <c r="Q9" i="4"/>
  <c r="Q20" i="4"/>
  <c r="Q16" i="4"/>
  <c r="Q27" i="4"/>
  <c r="Q32" i="4"/>
  <c r="Q28" i="4"/>
  <c r="Q22" i="4"/>
  <c r="Q30" i="4"/>
  <c r="Q21" i="4"/>
  <c r="Q19" i="4"/>
  <c r="Q35" i="4"/>
  <c r="Q13" i="4"/>
  <c r="Q17" i="4"/>
  <c r="L29" i="3"/>
  <c r="L32" i="3"/>
  <c r="L18" i="3"/>
  <c r="L27" i="3"/>
  <c r="L19" i="3"/>
  <c r="L30" i="3"/>
  <c r="L20" i="3"/>
  <c r="L12" i="3"/>
  <c r="L22" i="3"/>
  <c r="L25" i="3"/>
  <c r="L31" i="3"/>
  <c r="L16" i="3"/>
  <c r="L13" i="3"/>
  <c r="L33" i="3"/>
  <c r="L24" i="3"/>
  <c r="L17" i="3"/>
  <c r="L28" i="3"/>
  <c r="L15" i="3"/>
  <c r="L14" i="3"/>
  <c r="L9" i="3"/>
  <c r="L34" i="3"/>
  <c r="L11" i="3"/>
  <c r="M7" i="3"/>
  <c r="M22" i="3" s="1"/>
  <c r="L26" i="3"/>
  <c r="R26" i="4"/>
  <c r="R31" i="4"/>
  <c r="R19" i="4"/>
  <c r="R34" i="4"/>
  <c r="R35" i="4"/>
  <c r="R12" i="4"/>
  <c r="R9" i="4"/>
  <c r="R24" i="4"/>
  <c r="R13" i="4"/>
  <c r="R15" i="4"/>
  <c r="R23" i="4" l="1"/>
  <c r="R33" i="4"/>
  <c r="R22" i="4"/>
  <c r="R11" i="4"/>
  <c r="R28" i="4"/>
  <c r="R27" i="4"/>
  <c r="S7" i="4"/>
  <c r="S29" i="4" s="1"/>
  <c r="R14" i="4"/>
  <c r="R16" i="4"/>
  <c r="R18" i="4"/>
  <c r="R21" i="4"/>
  <c r="R32" i="4"/>
  <c r="R20" i="4"/>
  <c r="R30" i="4"/>
  <c r="R25" i="4"/>
  <c r="R17" i="4"/>
  <c r="M26" i="3"/>
  <c r="M23" i="3"/>
  <c r="M25" i="3"/>
  <c r="M9" i="3"/>
  <c r="M28" i="3"/>
  <c r="M32" i="3"/>
  <c r="M30" i="3"/>
  <c r="M12" i="3"/>
  <c r="M24" i="3"/>
  <c r="M29" i="3"/>
  <c r="M20" i="3"/>
  <c r="M17" i="3"/>
  <c r="M21" i="3"/>
  <c r="M19" i="3"/>
  <c r="M27" i="3"/>
  <c r="M16" i="3"/>
  <c r="M11" i="3"/>
  <c r="M18" i="3"/>
  <c r="M34" i="3"/>
  <c r="M31" i="3"/>
  <c r="M33" i="3"/>
  <c r="M35" i="3"/>
  <c r="M15" i="3"/>
  <c r="M13" i="3"/>
  <c r="N7" i="3"/>
  <c r="N29" i="3" s="1"/>
  <c r="M14" i="3"/>
  <c r="S20" i="4" l="1"/>
  <c r="S12" i="4"/>
  <c r="S18" i="4"/>
  <c r="S35" i="4"/>
  <c r="S22" i="4"/>
  <c r="S34" i="4"/>
  <c r="S26" i="4"/>
  <c r="S21" i="4"/>
  <c r="S32" i="4"/>
  <c r="S23" i="4"/>
  <c r="S24" i="4"/>
  <c r="S31" i="4"/>
  <c r="S30" i="4"/>
  <c r="S28" i="4"/>
  <c r="S15" i="4"/>
  <c r="S9" i="4"/>
  <c r="S25" i="4"/>
  <c r="T7" i="4"/>
  <c r="T29" i="4" s="1"/>
  <c r="S33" i="4"/>
  <c r="S14" i="4"/>
  <c r="S13" i="4"/>
  <c r="S11" i="4"/>
  <c r="S16" i="4"/>
  <c r="S27" i="4"/>
  <c r="S19" i="4"/>
  <c r="S17" i="4"/>
  <c r="N32" i="3"/>
  <c r="N18" i="3"/>
  <c r="N30" i="3"/>
  <c r="N9" i="3"/>
  <c r="N13" i="3"/>
  <c r="N26" i="3"/>
  <c r="N14" i="3"/>
  <c r="N34" i="3"/>
  <c r="N22" i="3"/>
  <c r="N33" i="3"/>
  <c r="N23" i="3"/>
  <c r="N27" i="3"/>
  <c r="N35" i="3"/>
  <c r="N31" i="3"/>
  <c r="N11" i="3"/>
  <c r="O7" i="3"/>
  <c r="O26" i="3" s="1"/>
  <c r="N25" i="3"/>
  <c r="N20" i="3"/>
  <c r="N15" i="3"/>
  <c r="N12" i="3"/>
  <c r="N19" i="3"/>
  <c r="N17" i="3"/>
  <c r="N21" i="3"/>
  <c r="N24" i="3"/>
  <c r="N16" i="3"/>
  <c r="N28" i="3"/>
  <c r="T18" i="4" l="1"/>
  <c r="T33" i="4"/>
  <c r="T15" i="4"/>
  <c r="T32" i="4"/>
  <c r="T28" i="4"/>
  <c r="T19" i="4"/>
  <c r="T20" i="4"/>
  <c r="T9" i="4"/>
  <c r="T34" i="4"/>
  <c r="T26" i="4"/>
  <c r="T16" i="4"/>
  <c r="T11" i="4"/>
  <c r="T35" i="4"/>
  <c r="T17" i="4"/>
  <c r="T21" i="4"/>
  <c r="T23" i="4"/>
  <c r="T27" i="4"/>
  <c r="T30" i="4"/>
  <c r="T13" i="4"/>
  <c r="T24" i="4"/>
  <c r="T14" i="4"/>
  <c r="T31" i="4"/>
  <c r="T12" i="4"/>
  <c r="T22" i="4"/>
  <c r="T25" i="4"/>
  <c r="U7" i="4"/>
  <c r="U34" i="4" s="1"/>
  <c r="O15" i="3"/>
  <c r="P7" i="3"/>
  <c r="P30" i="3" s="1"/>
  <c r="O16" i="3"/>
  <c r="O17" i="3"/>
  <c r="O24" i="3"/>
  <c r="O23" i="3"/>
  <c r="O18" i="3"/>
  <c r="O11" i="3"/>
  <c r="O28" i="3"/>
  <c r="O20" i="3"/>
  <c r="O14" i="3"/>
  <c r="O27" i="3"/>
  <c r="O35" i="3"/>
  <c r="O31" i="3"/>
  <c r="O19" i="3"/>
  <c r="O30" i="3"/>
  <c r="O29" i="3"/>
  <c r="O12" i="3"/>
  <c r="O22" i="3"/>
  <c r="O32" i="3"/>
  <c r="O21" i="3"/>
  <c r="O34" i="3"/>
  <c r="O13" i="3"/>
  <c r="O9" i="3"/>
  <c r="O25" i="3"/>
  <c r="O33" i="3"/>
  <c r="P34" i="3"/>
  <c r="P32" i="3"/>
  <c r="P23" i="3"/>
  <c r="U29" i="4"/>
  <c r="P33" i="3" l="1"/>
  <c r="P19" i="3"/>
  <c r="P22" i="3"/>
  <c r="U23" i="4"/>
  <c r="U26" i="4"/>
  <c r="U14" i="4"/>
  <c r="U11" i="4"/>
  <c r="U31" i="4"/>
  <c r="U35" i="4"/>
  <c r="U28" i="4"/>
  <c r="U22" i="4"/>
  <c r="U20" i="4"/>
  <c r="V7" i="4"/>
  <c r="V16" i="4" s="1"/>
  <c r="U24" i="4"/>
  <c r="U15" i="4"/>
  <c r="U9" i="4"/>
  <c r="U25" i="4"/>
  <c r="U19" i="4"/>
  <c r="U6" i="4"/>
  <c r="U27" i="4"/>
  <c r="U30" i="4"/>
  <c r="U16" i="4"/>
  <c r="U32" i="4"/>
  <c r="U18" i="4"/>
  <c r="U12" i="4"/>
  <c r="U33" i="4"/>
  <c r="U21" i="4"/>
  <c r="U13" i="4"/>
  <c r="U17" i="4"/>
  <c r="P31" i="3"/>
  <c r="P27" i="3"/>
  <c r="P29" i="3"/>
  <c r="P15" i="3"/>
  <c r="P35" i="3"/>
  <c r="P20" i="3"/>
  <c r="P25" i="3"/>
  <c r="P14" i="3"/>
  <c r="P9" i="3"/>
  <c r="P24" i="3"/>
  <c r="P13" i="3"/>
  <c r="P16" i="3"/>
  <c r="P21" i="3"/>
  <c r="P11" i="3"/>
  <c r="P18" i="3"/>
  <c r="P26" i="3"/>
  <c r="P28" i="3"/>
  <c r="P6" i="3"/>
  <c r="P17" i="3"/>
  <c r="Q7" i="3"/>
  <c r="Q31" i="3" s="1"/>
  <c r="P12" i="3"/>
  <c r="V9" i="4"/>
  <c r="W7" i="4"/>
  <c r="V27" i="4"/>
  <c r="V17" i="4" l="1"/>
  <c r="V28" i="4"/>
  <c r="V33" i="4"/>
  <c r="V30" i="4"/>
  <c r="V34" i="4"/>
  <c r="V29" i="4"/>
  <c r="V23" i="4"/>
  <c r="V18" i="4"/>
  <c r="V14" i="4"/>
  <c r="V13" i="4"/>
  <c r="V25" i="4"/>
  <c r="V24" i="4"/>
  <c r="V35" i="4"/>
  <c r="V20" i="4"/>
  <c r="V26" i="4"/>
  <c r="V21" i="4"/>
  <c r="V22" i="4"/>
  <c r="V31" i="4"/>
  <c r="V12" i="4"/>
  <c r="V15" i="4"/>
  <c r="V32" i="4"/>
  <c r="V19" i="4"/>
  <c r="V11" i="4"/>
  <c r="Q22" i="3"/>
  <c r="Q12" i="3"/>
  <c r="Q26" i="3"/>
  <c r="Q28" i="3"/>
  <c r="Q35" i="3"/>
  <c r="Q23" i="3"/>
  <c r="Q17" i="3"/>
  <c r="Q34" i="3"/>
  <c r="Q27" i="3"/>
  <c r="Q9" i="3"/>
  <c r="R7" i="3"/>
  <c r="R33" i="3" s="1"/>
  <c r="Q11" i="3"/>
  <c r="Q18" i="3"/>
  <c r="Q20" i="3"/>
  <c r="Q29" i="3"/>
  <c r="Q14" i="3"/>
  <c r="Q30" i="3"/>
  <c r="Q15" i="3"/>
  <c r="Q32" i="3"/>
  <c r="Q25" i="3"/>
  <c r="Q19" i="3"/>
  <c r="Q33" i="3"/>
  <c r="Q21" i="3"/>
  <c r="Q16" i="3"/>
  <c r="Q24" i="3"/>
  <c r="Q13" i="3"/>
  <c r="R30" i="3"/>
  <c r="W30" i="4"/>
  <c r="W34" i="4"/>
  <c r="W28" i="4"/>
  <c r="W24" i="4"/>
  <c r="W23" i="4"/>
  <c r="W22" i="4"/>
  <c r="W13" i="4"/>
  <c r="W31" i="4"/>
  <c r="W33" i="4"/>
  <c r="W26" i="4"/>
  <c r="W35" i="4"/>
  <c r="W32" i="4"/>
  <c r="W20" i="4"/>
  <c r="W11" i="4"/>
  <c r="W21" i="4"/>
  <c r="W25" i="4"/>
  <c r="W19" i="4"/>
  <c r="W29" i="4"/>
  <c r="W15" i="4"/>
  <c r="W27" i="4"/>
  <c r="W17" i="4"/>
  <c r="W18" i="4"/>
  <c r="W14" i="4"/>
  <c r="W9" i="4"/>
  <c r="X7" i="4"/>
  <c r="W16" i="4"/>
  <c r="W12" i="4"/>
  <c r="R32" i="3" l="1"/>
  <c r="R23" i="3"/>
  <c r="S7" i="3"/>
  <c r="S33" i="3" s="1"/>
  <c r="R11" i="3"/>
  <c r="R21" i="3"/>
  <c r="R26" i="3"/>
  <c r="R16" i="3"/>
  <c r="R20" i="3"/>
  <c r="R14" i="3"/>
  <c r="R13" i="3"/>
  <c r="R19" i="3"/>
  <c r="R12" i="3"/>
  <c r="R25" i="3"/>
  <c r="R29" i="3"/>
  <c r="R9" i="3"/>
  <c r="R22" i="3"/>
  <c r="R17" i="3"/>
  <c r="R31" i="3"/>
  <c r="R18" i="3"/>
  <c r="R34" i="3"/>
  <c r="R24" i="3"/>
  <c r="R27" i="3"/>
  <c r="R35" i="3"/>
  <c r="R15" i="3"/>
  <c r="R28" i="3"/>
  <c r="X29" i="4"/>
  <c r="X28" i="4"/>
  <c r="X33" i="4"/>
  <c r="X21" i="4"/>
  <c r="X12" i="4"/>
  <c r="X35" i="4"/>
  <c r="X32" i="4"/>
  <c r="X30" i="4"/>
  <c r="X23" i="4"/>
  <c r="X24" i="4"/>
  <c r="X15" i="4"/>
  <c r="X25" i="4"/>
  <c r="X19" i="4"/>
  <c r="X31" i="4"/>
  <c r="X20" i="4"/>
  <c r="X13" i="4"/>
  <c r="X27" i="4"/>
  <c r="X11" i="4"/>
  <c r="X9" i="4"/>
  <c r="Y7" i="4"/>
  <c r="X22" i="4"/>
  <c r="X26" i="4"/>
  <c r="X18" i="4"/>
  <c r="X14" i="4"/>
  <c r="X16" i="4"/>
  <c r="X34" i="4"/>
  <c r="X17" i="4"/>
  <c r="S29" i="3"/>
  <c r="S28" i="3"/>
  <c r="S34" i="3"/>
  <c r="S24" i="3"/>
  <c r="S16" i="3"/>
  <c r="S12" i="3"/>
  <c r="S27" i="3"/>
  <c r="S25" i="3"/>
  <c r="S31" i="3"/>
  <c r="S21" i="3"/>
  <c r="S22" i="3"/>
  <c r="S20" i="3"/>
  <c r="S32" i="3"/>
  <c r="T7" i="3"/>
  <c r="S15" i="3"/>
  <c r="S14" i="3"/>
  <c r="S11" i="3" l="1"/>
  <c r="S23" i="3"/>
  <c r="S9" i="3"/>
  <c r="S19" i="3"/>
  <c r="S18" i="3"/>
  <c r="S13" i="3"/>
  <c r="S17" i="3"/>
  <c r="S30" i="3"/>
  <c r="S26" i="3"/>
  <c r="S35" i="3"/>
  <c r="Y27" i="4"/>
  <c r="Y32" i="4"/>
  <c r="Y20" i="4"/>
  <c r="Y11" i="4"/>
  <c r="Y35" i="4"/>
  <c r="Y30" i="4"/>
  <c r="Y33" i="4"/>
  <c r="Y28" i="4"/>
  <c r="Y22" i="4"/>
  <c r="Y25" i="4"/>
  <c r="Y21" i="4"/>
  <c r="Y19" i="4"/>
  <c r="Y29" i="4"/>
  <c r="Y26" i="4"/>
  <c r="Y23" i="4"/>
  <c r="Y18" i="4"/>
  <c r="Y24" i="4"/>
  <c r="Y15" i="4"/>
  <c r="Y34" i="4"/>
  <c r="Y13" i="4"/>
  <c r="Y9" i="4"/>
  <c r="Z7" i="4"/>
  <c r="Y31" i="4"/>
  <c r="Y17" i="4"/>
  <c r="Y12" i="4"/>
  <c r="Y16" i="4"/>
  <c r="Y14" i="4"/>
  <c r="T27" i="3"/>
  <c r="T33" i="3"/>
  <c r="T28" i="3"/>
  <c r="T17" i="3"/>
  <c r="T16" i="3"/>
  <c r="T32" i="3"/>
  <c r="T25" i="3"/>
  <c r="T31" i="3"/>
  <c r="T15" i="3"/>
  <c r="T22" i="3"/>
  <c r="T30" i="3"/>
  <c r="T23" i="3"/>
  <c r="T21" i="3"/>
  <c r="T20" i="3"/>
  <c r="T26" i="3"/>
  <c r="T9" i="3"/>
  <c r="T29" i="3"/>
  <c r="T35" i="3"/>
  <c r="T19" i="3"/>
  <c r="T18" i="3"/>
  <c r="T11" i="3"/>
  <c r="T12" i="3"/>
  <c r="T24" i="3"/>
  <c r="U7" i="3"/>
  <c r="T34" i="3"/>
  <c r="T14" i="3"/>
  <c r="T13" i="3"/>
  <c r="Z26" i="4" l="1"/>
  <c r="Z27" i="4"/>
  <c r="Z19" i="4"/>
  <c r="Z32" i="4"/>
  <c r="Z28" i="4"/>
  <c r="Z35" i="4"/>
  <c r="Z30" i="4"/>
  <c r="Z14" i="4"/>
  <c r="AA7" i="4"/>
  <c r="Z29" i="4"/>
  <c r="Z23" i="4"/>
  <c r="Z18" i="4"/>
  <c r="Z25" i="4"/>
  <c r="Z21" i="4"/>
  <c r="Z34" i="4"/>
  <c r="Z31" i="4"/>
  <c r="Z12" i="4"/>
  <c r="Z9" i="4"/>
  <c r="Z15" i="4"/>
  <c r="Z22" i="4"/>
  <c r="Z24" i="4"/>
  <c r="Z16" i="4"/>
  <c r="Z11" i="4"/>
  <c r="Z33" i="4"/>
  <c r="Z17" i="4"/>
  <c r="Z13" i="4"/>
  <c r="Z20" i="4"/>
  <c r="U26" i="3"/>
  <c r="U32" i="3"/>
  <c r="U23" i="3"/>
  <c r="U15" i="3"/>
  <c r="U31" i="3"/>
  <c r="U27" i="3"/>
  <c r="U22" i="3"/>
  <c r="U20" i="3"/>
  <c r="U34" i="3"/>
  <c r="U33" i="3"/>
  <c r="U25" i="3"/>
  <c r="U16" i="3"/>
  <c r="U30" i="3"/>
  <c r="U9" i="3"/>
  <c r="U29" i="3"/>
  <c r="U14" i="3"/>
  <c r="U13" i="3"/>
  <c r="U12" i="3"/>
  <c r="U35" i="3"/>
  <c r="U28" i="3"/>
  <c r="U21" i="3"/>
  <c r="U17" i="3"/>
  <c r="U24" i="3"/>
  <c r="V7" i="3"/>
  <c r="U19" i="3"/>
  <c r="U18" i="3"/>
  <c r="U11" i="3"/>
  <c r="V25" i="3" l="1"/>
  <c r="V27" i="3"/>
  <c r="V22" i="3"/>
  <c r="V14" i="3"/>
  <c r="V31" i="3"/>
  <c r="V20" i="3"/>
  <c r="V15" i="3"/>
  <c r="V11" i="3"/>
  <c r="V34" i="3"/>
  <c r="V19" i="3"/>
  <c r="V24" i="3"/>
  <c r="V33" i="3"/>
  <c r="V9" i="3"/>
  <c r="V32" i="3"/>
  <c r="V29" i="3"/>
  <c r="V26" i="3"/>
  <c r="V13" i="3"/>
  <c r="V12" i="3"/>
  <c r="V35" i="3"/>
  <c r="W7" i="3"/>
  <c r="V23" i="3"/>
  <c r="V30" i="3"/>
  <c r="V28" i="3"/>
  <c r="V18" i="3"/>
  <c r="V16" i="3"/>
  <c r="V17" i="3"/>
  <c r="V21" i="3"/>
  <c r="AA25" i="4"/>
  <c r="AA31" i="4"/>
  <c r="AA18" i="4"/>
  <c r="AA34" i="4"/>
  <c r="AA35" i="4"/>
  <c r="AA30" i="4"/>
  <c r="AA32" i="4"/>
  <c r="AA21" i="4"/>
  <c r="AA29" i="4"/>
  <c r="AA23" i="4"/>
  <c r="AA9" i="4"/>
  <c r="AA26" i="4"/>
  <c r="AA33" i="4"/>
  <c r="AA17" i="4"/>
  <c r="AA28" i="4"/>
  <c r="AA19" i="4"/>
  <c r="AA27" i="4"/>
  <c r="AA12" i="4"/>
  <c r="AA24" i="4"/>
  <c r="AA20" i="4"/>
  <c r="AA16" i="4"/>
  <c r="AA14" i="4"/>
  <c r="AB7" i="4"/>
  <c r="AA15" i="4"/>
  <c r="AA11" i="4"/>
  <c r="AA22" i="4"/>
  <c r="AA13" i="4"/>
  <c r="W24" i="3" l="1"/>
  <c r="W31" i="3"/>
  <c r="W13" i="3"/>
  <c r="W34" i="3"/>
  <c r="W22" i="3"/>
  <c r="W19" i="3"/>
  <c r="W9" i="3"/>
  <c r="X7" i="3"/>
  <c r="W14" i="3"/>
  <c r="W32" i="3"/>
  <c r="W29" i="3"/>
  <c r="W26" i="3"/>
  <c r="W27" i="3"/>
  <c r="W20" i="3"/>
  <c r="W15" i="3"/>
  <c r="W25" i="3"/>
  <c r="W12" i="3"/>
  <c r="W35" i="3"/>
  <c r="W6" i="3"/>
  <c r="W33" i="3"/>
  <c r="W23" i="3"/>
  <c r="W30" i="3"/>
  <c r="W28" i="3"/>
  <c r="W21" i="3"/>
  <c r="W17" i="3"/>
  <c r="W11" i="3"/>
  <c r="W18" i="3"/>
  <c r="W16" i="3"/>
  <c r="AB24" i="4"/>
  <c r="AB26" i="4"/>
  <c r="AB17" i="4"/>
  <c r="AB16" i="4"/>
  <c r="AB34" i="4"/>
  <c r="AB29" i="4"/>
  <c r="AB32" i="4"/>
  <c r="AB25" i="4"/>
  <c r="AB18" i="4"/>
  <c r="AB13" i="4"/>
  <c r="AB33" i="4"/>
  <c r="AB27" i="4"/>
  <c r="AB22" i="4"/>
  <c r="AB35" i="4"/>
  <c r="AB23" i="4"/>
  <c r="AB12" i="4"/>
  <c r="AB31" i="4"/>
  <c r="AB20" i="4"/>
  <c r="AB14" i="4"/>
  <c r="AB9" i="4"/>
  <c r="AC7" i="4"/>
  <c r="AB15" i="4"/>
  <c r="AB11" i="4"/>
  <c r="AB21" i="4"/>
  <c r="AB19" i="4"/>
  <c r="AB30" i="4"/>
  <c r="AB6" i="4"/>
  <c r="AB28" i="4"/>
  <c r="X35" i="3" l="1"/>
  <c r="X34" i="3"/>
  <c r="X33" i="3"/>
  <c r="X32" i="3"/>
  <c r="X23" i="3"/>
  <c r="X22" i="3"/>
  <c r="X26" i="3"/>
  <c r="X21" i="3"/>
  <c r="X12" i="3"/>
  <c r="Y7" i="3"/>
  <c r="X30" i="3"/>
  <c r="X14" i="3"/>
  <c r="X29" i="3"/>
  <c r="X24" i="3"/>
  <c r="X18" i="3"/>
  <c r="X28" i="3"/>
  <c r="X31" i="3"/>
  <c r="X19" i="3"/>
  <c r="X13" i="3"/>
  <c r="X27" i="3"/>
  <c r="X25" i="3"/>
  <c r="X20" i="3"/>
  <c r="X9" i="3"/>
  <c r="X16" i="3"/>
  <c r="X17" i="3"/>
  <c r="X15" i="3"/>
  <c r="X11" i="3"/>
  <c r="AC35" i="4"/>
  <c r="AC34" i="4"/>
  <c r="AC33" i="4"/>
  <c r="AC32" i="4"/>
  <c r="AC30" i="4"/>
  <c r="AC15" i="4"/>
  <c r="AC29" i="4"/>
  <c r="AC31" i="4"/>
  <c r="AC27" i="4"/>
  <c r="AC26" i="4"/>
  <c r="AC22" i="4"/>
  <c r="AC17" i="4"/>
  <c r="AC18" i="4"/>
  <c r="AC20" i="4"/>
  <c r="AC14" i="4"/>
  <c r="AC9" i="4"/>
  <c r="AD7" i="4"/>
  <c r="AC24" i="4"/>
  <c r="AC16" i="4"/>
  <c r="AC28" i="4"/>
  <c r="AC21" i="4"/>
  <c r="AC19" i="4"/>
  <c r="AC25" i="4"/>
  <c r="AC23" i="4"/>
  <c r="AC12" i="4"/>
  <c r="AC11" i="4"/>
  <c r="AC13" i="4"/>
  <c r="AD31" i="4" l="1"/>
  <c r="AD25" i="4"/>
  <c r="AD14" i="4"/>
  <c r="AD34" i="4"/>
  <c r="AD29" i="4"/>
  <c r="AD33" i="4"/>
  <c r="AD22" i="4"/>
  <c r="AD17" i="4"/>
  <c r="AD12" i="4"/>
  <c r="AD27" i="4"/>
  <c r="AD30" i="4"/>
  <c r="AD20" i="4"/>
  <c r="AD32" i="4"/>
  <c r="AD26" i="4"/>
  <c r="AD24" i="4"/>
  <c r="AD16" i="4"/>
  <c r="AD28" i="4"/>
  <c r="AD21" i="4"/>
  <c r="AD19" i="4"/>
  <c r="AD11" i="4"/>
  <c r="AD35" i="4"/>
  <c r="AD9" i="4"/>
  <c r="AE7" i="4"/>
  <c r="AD13" i="4"/>
  <c r="AD15" i="4"/>
  <c r="AD23" i="4"/>
  <c r="AD18" i="4"/>
  <c r="Y31" i="3"/>
  <c r="Y21" i="3"/>
  <c r="Y30" i="3"/>
  <c r="Y11" i="3"/>
  <c r="Y9" i="3"/>
  <c r="Y29" i="3"/>
  <c r="Y24" i="3"/>
  <c r="Y18" i="3"/>
  <c r="Y32" i="3"/>
  <c r="Y28" i="3"/>
  <c r="Y26" i="3"/>
  <c r="Y13" i="3"/>
  <c r="Y35" i="3"/>
  <c r="Y34" i="3"/>
  <c r="Y22" i="3"/>
  <c r="Y14" i="3"/>
  <c r="Z7" i="3"/>
  <c r="Y23" i="3"/>
  <c r="Y16" i="3"/>
  <c r="Y15" i="3"/>
  <c r="Y27" i="3"/>
  <c r="Y12" i="3"/>
  <c r="Y33" i="3"/>
  <c r="Y19" i="3"/>
  <c r="Y17" i="3"/>
  <c r="Y25" i="3"/>
  <c r="Y20" i="3"/>
  <c r="Z30" i="3" l="1"/>
  <c r="Z20" i="3"/>
  <c r="Z25" i="3"/>
  <c r="Z19" i="3"/>
  <c r="Z35" i="3"/>
  <c r="Z29" i="3"/>
  <c r="Z32" i="3"/>
  <c r="Z28" i="3"/>
  <c r="Z26" i="3"/>
  <c r="Z13" i="3"/>
  <c r="Z17" i="3"/>
  <c r="Z21" i="3"/>
  <c r="Z24" i="3"/>
  <c r="Z18" i="3"/>
  <c r="Z22" i="3"/>
  <c r="AA7" i="3"/>
  <c r="Z23" i="3"/>
  <c r="Z16" i="3"/>
  <c r="Z15" i="3"/>
  <c r="Z14" i="3"/>
  <c r="Z27" i="3"/>
  <c r="Z34" i="3"/>
  <c r="Z31" i="3"/>
  <c r="Z33" i="3"/>
  <c r="Z11" i="3"/>
  <c r="Z12" i="3"/>
  <c r="Z9" i="3"/>
  <c r="AE30" i="4"/>
  <c r="AE35" i="4"/>
  <c r="AE29" i="4"/>
  <c r="AE23" i="4"/>
  <c r="AE22" i="4"/>
  <c r="AE13" i="4"/>
  <c r="AE31" i="4"/>
  <c r="AE33" i="4"/>
  <c r="AE28" i="4"/>
  <c r="AE34" i="4"/>
  <c r="AE27" i="4"/>
  <c r="AE16" i="4"/>
  <c r="AE20" i="4"/>
  <c r="AE24" i="4"/>
  <c r="AE17" i="4"/>
  <c r="AE21" i="4"/>
  <c r="AE19" i="4"/>
  <c r="AE11" i="4"/>
  <c r="AE18" i="4"/>
  <c r="AE32" i="4"/>
  <c r="AE14" i="4"/>
  <c r="AE25" i="4"/>
  <c r="AE12" i="4"/>
  <c r="AF7" i="4"/>
  <c r="AE15" i="4"/>
  <c r="AE26" i="4"/>
  <c r="AE9" i="4"/>
  <c r="AA29" i="3" l="1"/>
  <c r="AA28" i="3"/>
  <c r="AA35" i="3"/>
  <c r="AA20" i="3"/>
  <c r="AA18" i="3"/>
  <c r="AA34" i="3"/>
  <c r="AA17" i="3"/>
  <c r="AA21" i="3"/>
  <c r="AA16" i="3"/>
  <c r="AA33" i="3"/>
  <c r="AA23" i="3"/>
  <c r="AA32" i="3"/>
  <c r="AA26" i="3"/>
  <c r="AA13" i="3"/>
  <c r="AA15" i="3"/>
  <c r="AA14" i="3"/>
  <c r="AA27" i="3"/>
  <c r="AA11" i="3"/>
  <c r="AA31" i="3"/>
  <c r="AA24" i="3"/>
  <c r="AA22" i="3"/>
  <c r="AB7" i="3"/>
  <c r="AA30" i="3"/>
  <c r="AA25" i="3"/>
  <c r="AA9" i="3"/>
  <c r="AA12" i="3"/>
  <c r="AA19" i="3"/>
  <c r="AF29" i="4"/>
  <c r="AF28" i="4"/>
  <c r="AF34" i="4"/>
  <c r="AF24" i="4"/>
  <c r="AF21" i="4"/>
  <c r="AF12" i="4"/>
  <c r="AF33" i="4"/>
  <c r="AF31" i="4"/>
  <c r="AF20" i="4"/>
  <c r="AF11" i="4"/>
  <c r="AF30" i="4"/>
  <c r="AF19" i="4"/>
  <c r="AF27" i="4"/>
  <c r="AF22" i="4"/>
  <c r="AF18" i="4"/>
  <c r="AF26" i="4"/>
  <c r="AF15" i="4"/>
  <c r="AF13" i="4"/>
  <c r="AF16" i="4"/>
  <c r="AF25" i="4"/>
  <c r="AF35" i="4"/>
  <c r="AF32" i="4"/>
  <c r="AF17" i="4"/>
  <c r="AF9" i="4"/>
  <c r="AG7" i="4"/>
  <c r="AF14" i="4"/>
  <c r="AF23" i="4"/>
  <c r="AB27" i="3" l="1"/>
  <c r="AB34" i="3"/>
  <c r="AB29" i="3"/>
  <c r="AB24" i="3"/>
  <c r="AB17" i="3"/>
  <c r="AB16" i="3"/>
  <c r="AB33" i="3"/>
  <c r="AB21" i="3"/>
  <c r="AB12" i="3"/>
  <c r="AB35" i="3"/>
  <c r="AB23" i="3"/>
  <c r="AB30" i="3"/>
  <c r="AB25" i="3"/>
  <c r="AB28" i="3"/>
  <c r="AB32" i="3"/>
  <c r="AB26" i="3"/>
  <c r="AB11" i="3"/>
  <c r="AB31" i="3"/>
  <c r="AB15" i="3"/>
  <c r="AB14" i="3"/>
  <c r="AB13" i="3"/>
  <c r="AB22" i="3"/>
  <c r="AB9" i="3"/>
  <c r="AB20" i="3"/>
  <c r="AB19" i="3"/>
  <c r="AB18" i="3"/>
  <c r="AC7" i="3"/>
  <c r="AG27" i="4"/>
  <c r="AG33" i="4"/>
  <c r="AG28" i="4"/>
  <c r="AG20" i="4"/>
  <c r="AG11" i="4"/>
  <c r="AG31" i="4"/>
  <c r="AG29" i="4"/>
  <c r="AG26" i="4"/>
  <c r="AG24" i="4"/>
  <c r="AG23" i="4"/>
  <c r="AG30" i="4"/>
  <c r="AG15" i="4"/>
  <c r="AG19" i="4"/>
  <c r="AG21" i="4"/>
  <c r="AG34" i="4"/>
  <c r="AG18" i="4"/>
  <c r="AG13" i="4"/>
  <c r="AG17" i="4"/>
  <c r="AG35" i="4"/>
  <c r="AG32" i="4"/>
  <c r="AG16" i="4"/>
  <c r="AG12" i="4"/>
  <c r="AG25" i="4"/>
  <c r="AG9" i="4"/>
  <c r="AG22" i="4"/>
  <c r="AG14" i="4"/>
  <c r="AH7" i="4"/>
  <c r="AH26" i="4" l="1"/>
  <c r="AH32" i="4"/>
  <c r="AH19" i="4"/>
  <c r="AH28" i="4"/>
  <c r="AH35" i="4"/>
  <c r="AH30" i="4"/>
  <c r="AH33" i="4"/>
  <c r="AH22" i="4"/>
  <c r="AI7" i="4"/>
  <c r="AH24" i="4"/>
  <c r="AH21" i="4"/>
  <c r="AH34" i="4"/>
  <c r="AH25" i="4"/>
  <c r="AH18" i="4"/>
  <c r="AH29" i="4"/>
  <c r="AH20" i="4"/>
  <c r="AH31" i="4"/>
  <c r="AH13" i="4"/>
  <c r="AH11" i="4"/>
  <c r="AH17" i="4"/>
  <c r="AH15" i="4"/>
  <c r="AH27" i="4"/>
  <c r="AH16" i="4"/>
  <c r="AH12" i="4"/>
  <c r="AH23" i="4"/>
  <c r="AH9" i="4"/>
  <c r="AH14" i="4"/>
  <c r="AC26" i="3"/>
  <c r="AC33" i="3"/>
  <c r="AC28" i="3"/>
  <c r="AC15" i="3"/>
  <c r="AC32" i="3"/>
  <c r="AC35" i="3"/>
  <c r="AC23" i="3"/>
  <c r="AC16" i="3"/>
  <c r="AC30" i="3"/>
  <c r="AC25" i="3"/>
  <c r="AC27" i="3"/>
  <c r="AC29" i="3"/>
  <c r="AC21" i="3"/>
  <c r="AC17" i="3"/>
  <c r="AC11" i="3"/>
  <c r="AC31" i="3"/>
  <c r="AC19" i="3"/>
  <c r="AC18" i="3"/>
  <c r="AC34" i="3"/>
  <c r="AC24" i="3"/>
  <c r="AC9" i="3"/>
  <c r="AD7" i="3"/>
  <c r="AC20" i="3"/>
  <c r="AC14" i="3"/>
  <c r="AC13" i="3"/>
  <c r="AC12" i="3"/>
  <c r="AC22" i="3"/>
  <c r="AD25" i="3" l="1"/>
  <c r="AD32" i="3"/>
  <c r="AD23" i="3"/>
  <c r="AD14" i="3"/>
  <c r="AD30" i="3"/>
  <c r="AD33" i="3"/>
  <c r="AD27" i="3"/>
  <c r="AD15" i="3"/>
  <c r="AD31" i="3"/>
  <c r="AD22" i="3"/>
  <c r="AD35" i="3"/>
  <c r="AD16" i="3"/>
  <c r="AD29" i="3"/>
  <c r="AD19" i="3"/>
  <c r="AD18" i="3"/>
  <c r="AD6" i="3"/>
  <c r="AD34" i="3"/>
  <c r="AD24" i="3"/>
  <c r="AD17" i="3"/>
  <c r="AD9" i="3"/>
  <c r="AD28" i="3"/>
  <c r="AD26" i="3"/>
  <c r="AD11" i="3"/>
  <c r="AD21" i="3"/>
  <c r="AD13" i="3"/>
  <c r="AD20" i="3"/>
  <c r="AD12" i="3"/>
  <c r="AE7" i="3"/>
  <c r="AI25" i="4"/>
  <c r="AI27" i="4"/>
  <c r="AI18" i="4"/>
  <c r="AI35" i="4"/>
  <c r="AI30" i="4"/>
  <c r="AI32" i="4"/>
  <c r="AI33" i="4"/>
  <c r="AI28" i="4"/>
  <c r="AI24" i="4"/>
  <c r="AI21" i="4"/>
  <c r="AI19" i="4"/>
  <c r="AI14" i="4"/>
  <c r="AI9" i="4"/>
  <c r="AI34" i="4"/>
  <c r="AI31" i="4"/>
  <c r="AI23" i="4"/>
  <c r="AI17" i="4"/>
  <c r="AI15" i="4"/>
  <c r="AI26" i="4"/>
  <c r="AI22" i="4"/>
  <c r="AI6" i="4"/>
  <c r="AI29" i="4"/>
  <c r="AI20" i="4"/>
  <c r="AI13" i="4"/>
  <c r="AI11" i="4"/>
  <c r="AI16" i="4"/>
  <c r="AI12" i="4"/>
  <c r="AJ7" i="4"/>
  <c r="AJ24" i="4" l="1"/>
  <c r="AJ31" i="4"/>
  <c r="AJ17" i="4"/>
  <c r="AJ16" i="4"/>
  <c r="AJ32" i="4"/>
  <c r="AJ28" i="4"/>
  <c r="AJ35" i="4"/>
  <c r="AJ30" i="4"/>
  <c r="AJ21" i="4"/>
  <c r="AJ34" i="4"/>
  <c r="AJ25" i="4"/>
  <c r="AJ23" i="4"/>
  <c r="AJ18" i="4"/>
  <c r="AJ33" i="4"/>
  <c r="AJ19" i="4"/>
  <c r="AJ26" i="4"/>
  <c r="AJ22" i="4"/>
  <c r="AJ12" i="4"/>
  <c r="AJ9" i="4"/>
  <c r="AK7" i="4"/>
  <c r="AJ15" i="4"/>
  <c r="AJ29" i="4"/>
  <c r="AJ13" i="4"/>
  <c r="AJ14" i="4"/>
  <c r="AJ27" i="4"/>
  <c r="AJ11" i="4"/>
  <c r="AJ20" i="4"/>
  <c r="AE24" i="3"/>
  <c r="AE27" i="3"/>
  <c r="AE22" i="3"/>
  <c r="AE13" i="3"/>
  <c r="AE31" i="3"/>
  <c r="AE33" i="3"/>
  <c r="AE25" i="3"/>
  <c r="AE15" i="3"/>
  <c r="AE11" i="3"/>
  <c r="AE20" i="3"/>
  <c r="AE19" i="3"/>
  <c r="AE30" i="3"/>
  <c r="AE23" i="3"/>
  <c r="AE35" i="3"/>
  <c r="AE18" i="3"/>
  <c r="AE16" i="3"/>
  <c r="AE34" i="3"/>
  <c r="AE17" i="3"/>
  <c r="AE9" i="3"/>
  <c r="AE12" i="3"/>
  <c r="AE28" i="3"/>
  <c r="AE32" i="3"/>
  <c r="AE29" i="3"/>
  <c r="AE21" i="3"/>
  <c r="AE14" i="3"/>
  <c r="AE26" i="3"/>
  <c r="AF7" i="3"/>
  <c r="AF35" i="3" l="1"/>
  <c r="AF34" i="3"/>
  <c r="AF33" i="3"/>
  <c r="AF32" i="3"/>
  <c r="AF23" i="3"/>
  <c r="AF22" i="3"/>
  <c r="AF31" i="3"/>
  <c r="AF12" i="3"/>
  <c r="AG7" i="3"/>
  <c r="AF27" i="3"/>
  <c r="AF20" i="3"/>
  <c r="AF19" i="3"/>
  <c r="AF9" i="3"/>
  <c r="AF14" i="3"/>
  <c r="AF25" i="3"/>
  <c r="AF15" i="3"/>
  <c r="AF17" i="3"/>
  <c r="AF24" i="3"/>
  <c r="AF28" i="3"/>
  <c r="AF21" i="3"/>
  <c r="AF30" i="3"/>
  <c r="AF18" i="3"/>
  <c r="AF16" i="3"/>
  <c r="AF13" i="3"/>
  <c r="AF29" i="3"/>
  <c r="AF26" i="3"/>
  <c r="AF11" i="3"/>
  <c r="AK35" i="4"/>
  <c r="AK34" i="4"/>
  <c r="AK33" i="4"/>
  <c r="AK32" i="4"/>
  <c r="AK26" i="4"/>
  <c r="AK15" i="4"/>
  <c r="AK30" i="4"/>
  <c r="AK25" i="4"/>
  <c r="AK23" i="4"/>
  <c r="AK18" i="4"/>
  <c r="AK13" i="4"/>
  <c r="AK31" i="4"/>
  <c r="AK17" i="4"/>
  <c r="AK24" i="4"/>
  <c r="AK21" i="4"/>
  <c r="AK28" i="4"/>
  <c r="AK22" i="4"/>
  <c r="AK12" i="4"/>
  <c r="AK9" i="4"/>
  <c r="AL7" i="4"/>
  <c r="AK14" i="4"/>
  <c r="AK19" i="4"/>
  <c r="AK29" i="4"/>
  <c r="AK20" i="4"/>
  <c r="AK27" i="4"/>
  <c r="AK11" i="4"/>
  <c r="AK16" i="4"/>
  <c r="AL31" i="4" l="1"/>
  <c r="AL30" i="4"/>
  <c r="AL14" i="4"/>
  <c r="AL34" i="4"/>
  <c r="AL29" i="4"/>
  <c r="AL35" i="4"/>
  <c r="AL32" i="4"/>
  <c r="AL25" i="4"/>
  <c r="AL17" i="4"/>
  <c r="AL28" i="4"/>
  <c r="AL26" i="4"/>
  <c r="AL22" i="4"/>
  <c r="AL23" i="4"/>
  <c r="AL18" i="4"/>
  <c r="AL12" i="4"/>
  <c r="AL9" i="4"/>
  <c r="AM7" i="4"/>
  <c r="AL16" i="4"/>
  <c r="AL24" i="4"/>
  <c r="AL21" i="4"/>
  <c r="AL13" i="4"/>
  <c r="AL19" i="4"/>
  <c r="AL33" i="4"/>
  <c r="AL27" i="4"/>
  <c r="AL20" i="4"/>
  <c r="AL15" i="4"/>
  <c r="AL11" i="4"/>
  <c r="AG31" i="3"/>
  <c r="AG21" i="3"/>
  <c r="AG26" i="3"/>
  <c r="AG11" i="3"/>
  <c r="AG9" i="3"/>
  <c r="AG30" i="3"/>
  <c r="AG14" i="3"/>
  <c r="AH7" i="3"/>
  <c r="AG22" i="3"/>
  <c r="AG18" i="3"/>
  <c r="AG34" i="3"/>
  <c r="AG24" i="3"/>
  <c r="AG33" i="3"/>
  <c r="AG27" i="3"/>
  <c r="AG20" i="3"/>
  <c r="AG19" i="3"/>
  <c r="AG23" i="3"/>
  <c r="AG28" i="3"/>
  <c r="AG12" i="3"/>
  <c r="AG25" i="3"/>
  <c r="AG35" i="3"/>
  <c r="AG17" i="3"/>
  <c r="AG13" i="3"/>
  <c r="AG29" i="3"/>
  <c r="AG15" i="3"/>
  <c r="AG32" i="3"/>
  <c r="AG16" i="3"/>
  <c r="AH30" i="3" l="1"/>
  <c r="AH20" i="3"/>
  <c r="AH21" i="3"/>
  <c r="AH19" i="3"/>
  <c r="AH22" i="3"/>
  <c r="AH18" i="3"/>
  <c r="AH34" i="3"/>
  <c r="AH31" i="3"/>
  <c r="AH24" i="3"/>
  <c r="AH13" i="3"/>
  <c r="AH29" i="3"/>
  <c r="AH28" i="3"/>
  <c r="AH26" i="3"/>
  <c r="AH14" i="3"/>
  <c r="AH27" i="3"/>
  <c r="AH12" i="3"/>
  <c r="AH9" i="3"/>
  <c r="AI7" i="3"/>
  <c r="AH25" i="3"/>
  <c r="AH33" i="3"/>
  <c r="AH23" i="3"/>
  <c r="AH35" i="3"/>
  <c r="AH16" i="3"/>
  <c r="AH15" i="3"/>
  <c r="AH11" i="3"/>
  <c r="AH32" i="3"/>
  <c r="AH17" i="3"/>
  <c r="AM30" i="4"/>
  <c r="AM25" i="4"/>
  <c r="AM23" i="4"/>
  <c r="AM22" i="4"/>
  <c r="AM13" i="4"/>
  <c r="AM34" i="4"/>
  <c r="AM29" i="4"/>
  <c r="AM32" i="4"/>
  <c r="AM27" i="4"/>
  <c r="AM31" i="4"/>
  <c r="AM17" i="4"/>
  <c r="AM12" i="4"/>
  <c r="AM28" i="4"/>
  <c r="AM26" i="4"/>
  <c r="AM16" i="4"/>
  <c r="AM20" i="4"/>
  <c r="AM14" i="4"/>
  <c r="AM33" i="4"/>
  <c r="AM35" i="4"/>
  <c r="AM18" i="4"/>
  <c r="AM9" i="4"/>
  <c r="AN7" i="4"/>
  <c r="AM19" i="4"/>
  <c r="AM24" i="4"/>
  <c r="AM21" i="4"/>
  <c r="AM15" i="4"/>
  <c r="AM11" i="4"/>
  <c r="AI29" i="3" l="1"/>
  <c r="AI28" i="3"/>
  <c r="AI30" i="3"/>
  <c r="AI25" i="3"/>
  <c r="AI18" i="3"/>
  <c r="AI35" i="3"/>
  <c r="AI34" i="3"/>
  <c r="AI31" i="3"/>
  <c r="AI24" i="3"/>
  <c r="AI13" i="3"/>
  <c r="AI26" i="3"/>
  <c r="AI17" i="3"/>
  <c r="AI32" i="3"/>
  <c r="AI22" i="3"/>
  <c r="AI19" i="3"/>
  <c r="AI21" i="3"/>
  <c r="AJ7" i="3"/>
  <c r="AI20" i="3"/>
  <c r="AI33" i="3"/>
  <c r="AI27" i="3"/>
  <c r="AI12" i="3"/>
  <c r="AI9" i="3"/>
  <c r="AI16" i="3"/>
  <c r="AI15" i="3"/>
  <c r="AI14" i="3"/>
  <c r="AI11" i="3"/>
  <c r="AI23" i="3"/>
  <c r="AN29" i="4"/>
  <c r="AN28" i="4"/>
  <c r="AN35" i="4"/>
  <c r="AN21" i="4"/>
  <c r="AN12" i="4"/>
  <c r="AN31" i="4"/>
  <c r="AN34" i="4"/>
  <c r="AN26" i="4"/>
  <c r="AN16" i="4"/>
  <c r="AN22" i="4"/>
  <c r="AN20" i="4"/>
  <c r="AN27" i="4"/>
  <c r="AN30" i="4"/>
  <c r="AN25" i="4"/>
  <c r="AN17" i="4"/>
  <c r="AN14" i="4"/>
  <c r="AN33" i="4"/>
  <c r="AN11" i="4"/>
  <c r="AN24" i="4"/>
  <c r="AN23" i="4"/>
  <c r="AN9" i="4"/>
  <c r="AO7" i="4"/>
  <c r="AN32" i="4"/>
  <c r="AN19" i="4"/>
  <c r="AN13" i="4"/>
  <c r="AN18" i="4"/>
  <c r="AN15" i="4"/>
  <c r="AO27" i="4" l="1"/>
  <c r="AO34" i="4"/>
  <c r="AO29" i="4"/>
  <c r="AO24" i="4"/>
  <c r="AO20" i="4"/>
  <c r="AO11" i="4"/>
  <c r="AO31" i="4"/>
  <c r="AO33" i="4"/>
  <c r="AO28" i="4"/>
  <c r="AO22" i="4"/>
  <c r="AO35" i="4"/>
  <c r="AO32" i="4"/>
  <c r="AO19" i="4"/>
  <c r="AO26" i="4"/>
  <c r="AO16" i="4"/>
  <c r="AO23" i="4"/>
  <c r="AO17" i="4"/>
  <c r="AO14" i="4"/>
  <c r="AO12" i="4"/>
  <c r="AO21" i="4"/>
  <c r="AO9" i="4"/>
  <c r="AP7" i="4"/>
  <c r="AO30" i="4"/>
  <c r="AO15" i="4"/>
  <c r="AO18" i="4"/>
  <c r="AO25" i="4"/>
  <c r="AO13" i="4"/>
  <c r="AJ27" i="3"/>
  <c r="AJ35" i="3"/>
  <c r="AJ20" i="3"/>
  <c r="AJ17" i="3"/>
  <c r="AJ16" i="3"/>
  <c r="AJ34" i="3"/>
  <c r="AJ29" i="3"/>
  <c r="AJ26" i="3"/>
  <c r="AJ32" i="3"/>
  <c r="AJ28" i="3"/>
  <c r="AJ21" i="3"/>
  <c r="AJ31" i="3"/>
  <c r="AJ24" i="3"/>
  <c r="AJ18" i="3"/>
  <c r="AJ13" i="3"/>
  <c r="AK7" i="3"/>
  <c r="AJ33" i="3"/>
  <c r="AJ25" i="3"/>
  <c r="AJ30" i="3"/>
  <c r="AJ22" i="3"/>
  <c r="AJ19" i="3"/>
  <c r="AJ15" i="3"/>
  <c r="AJ14" i="3"/>
  <c r="AJ11" i="3"/>
  <c r="AJ23" i="3"/>
  <c r="AJ9" i="3"/>
  <c r="AJ12" i="3"/>
  <c r="AP26" i="4" l="1"/>
  <c r="AP33" i="4"/>
  <c r="AP28" i="4"/>
  <c r="AP19" i="4"/>
  <c r="AP34" i="4"/>
  <c r="AP31" i="4"/>
  <c r="AP29" i="4"/>
  <c r="AP23" i="4"/>
  <c r="AP20" i="4"/>
  <c r="AP15" i="4"/>
  <c r="AP11" i="4"/>
  <c r="AQ7" i="4"/>
  <c r="AP35" i="4"/>
  <c r="AP32" i="4"/>
  <c r="AP27" i="4"/>
  <c r="AP22" i="4"/>
  <c r="AP16" i="4"/>
  <c r="AP6" i="4"/>
  <c r="AP30" i="4"/>
  <c r="AP25" i="4"/>
  <c r="AP13" i="4"/>
  <c r="AP9" i="4"/>
  <c r="AP17" i="4"/>
  <c r="AP14" i="4"/>
  <c r="AP18" i="4"/>
  <c r="AP24" i="4"/>
  <c r="AP21" i="4"/>
  <c r="AP12" i="4"/>
  <c r="AK26" i="3"/>
  <c r="AK34" i="3"/>
  <c r="AK29" i="3"/>
  <c r="AK24" i="3"/>
  <c r="AK15" i="3"/>
  <c r="AK33" i="3"/>
  <c r="AK32" i="3"/>
  <c r="AK28" i="3"/>
  <c r="AK17" i="3"/>
  <c r="AK12" i="3"/>
  <c r="AK21" i="3"/>
  <c r="AK16" i="3"/>
  <c r="AK23" i="3"/>
  <c r="AK31" i="3"/>
  <c r="AK6" i="3"/>
  <c r="AK25" i="3"/>
  <c r="AK20" i="3"/>
  <c r="AK30" i="3"/>
  <c r="AK14" i="3"/>
  <c r="AK13" i="3"/>
  <c r="AK11" i="3"/>
  <c r="AL7" i="3"/>
  <c r="AK35" i="3"/>
  <c r="AK22" i="3"/>
  <c r="AK9" i="3"/>
  <c r="AK27" i="3"/>
  <c r="AK19" i="3"/>
  <c r="AK18" i="3"/>
  <c r="AQ25" i="4" l="1"/>
  <c r="AQ32" i="4"/>
  <c r="AQ18" i="4"/>
  <c r="AQ33" i="4"/>
  <c r="AQ28" i="4"/>
  <c r="AQ31" i="4"/>
  <c r="AQ29" i="4"/>
  <c r="AQ24" i="4"/>
  <c r="AQ22" i="4"/>
  <c r="AQ35" i="4"/>
  <c r="AQ27" i="4"/>
  <c r="AQ9" i="4"/>
  <c r="AQ19" i="4"/>
  <c r="AQ21" i="4"/>
  <c r="AQ34" i="4"/>
  <c r="AQ20" i="4"/>
  <c r="AQ30" i="4"/>
  <c r="AQ23" i="4"/>
  <c r="AQ13" i="4"/>
  <c r="AQ11" i="4"/>
  <c r="AQ15" i="4"/>
  <c r="AQ26" i="4"/>
  <c r="AQ16" i="4"/>
  <c r="AQ17" i="4"/>
  <c r="AQ14" i="4"/>
  <c r="AR7" i="4"/>
  <c r="AQ12" i="4"/>
  <c r="AL25" i="3"/>
  <c r="AL33" i="3"/>
  <c r="AL28" i="3"/>
  <c r="AL14" i="3"/>
  <c r="AL32" i="3"/>
  <c r="AL21" i="3"/>
  <c r="AL16" i="3"/>
  <c r="AL29" i="3"/>
  <c r="AL23" i="3"/>
  <c r="AL35" i="3"/>
  <c r="AL34" i="3"/>
  <c r="AL26" i="3"/>
  <c r="AL17" i="3"/>
  <c r="AL24" i="3"/>
  <c r="AL20" i="3"/>
  <c r="AL30" i="3"/>
  <c r="AL13" i="3"/>
  <c r="AL11" i="3"/>
  <c r="AL22" i="3"/>
  <c r="AL15" i="3"/>
  <c r="AL31" i="3"/>
  <c r="AL19" i="3"/>
  <c r="AL18" i="3"/>
  <c r="AL12" i="3"/>
  <c r="AL27" i="3"/>
  <c r="AL9" i="3"/>
  <c r="AM7" i="3"/>
  <c r="AM24" i="3" l="1"/>
  <c r="AM32" i="3"/>
  <c r="AM23" i="3"/>
  <c r="AM13" i="3"/>
  <c r="AM29" i="3"/>
  <c r="AM35" i="3"/>
  <c r="AM15" i="3"/>
  <c r="AM30" i="3"/>
  <c r="AM27" i="3"/>
  <c r="AM25" i="3"/>
  <c r="AM28" i="3"/>
  <c r="AM21" i="3"/>
  <c r="AM16" i="3"/>
  <c r="AM34" i="3"/>
  <c r="AM11" i="3"/>
  <c r="AM33" i="3"/>
  <c r="AM22" i="3"/>
  <c r="AM14" i="3"/>
  <c r="AM26" i="3"/>
  <c r="AM20" i="3"/>
  <c r="AM19" i="3"/>
  <c r="AM18" i="3"/>
  <c r="AM12" i="3"/>
  <c r="AM17" i="3"/>
  <c r="AN7" i="3"/>
  <c r="AM31" i="3"/>
  <c r="AM9" i="3"/>
  <c r="AR24" i="4"/>
  <c r="AR27" i="4"/>
  <c r="AR17" i="4"/>
  <c r="AR16" i="4"/>
  <c r="AR28" i="4"/>
  <c r="AR35" i="4"/>
  <c r="AR30" i="4"/>
  <c r="AR33" i="4"/>
  <c r="AR26" i="4"/>
  <c r="AR32" i="4"/>
  <c r="AR19" i="4"/>
  <c r="AR14" i="4"/>
  <c r="AR21" i="4"/>
  <c r="AR18" i="4"/>
  <c r="AR31" i="4"/>
  <c r="AR23" i="4"/>
  <c r="AR13" i="4"/>
  <c r="AR11" i="4"/>
  <c r="AR25" i="4"/>
  <c r="AR15" i="4"/>
  <c r="AR34" i="4"/>
  <c r="AR22" i="4"/>
  <c r="AR20" i="4"/>
  <c r="AR29" i="4"/>
  <c r="AR9" i="4"/>
  <c r="AS7" i="4"/>
  <c r="AR12" i="4"/>
  <c r="AS35" i="4" l="1"/>
  <c r="AS34" i="4"/>
  <c r="AS33" i="4"/>
  <c r="AS32" i="4"/>
  <c r="AS31" i="4"/>
  <c r="AS15" i="4"/>
  <c r="AS30" i="4"/>
  <c r="AS28" i="4"/>
  <c r="AS21" i="4"/>
  <c r="AS18" i="4"/>
  <c r="AS29" i="4"/>
  <c r="AS24" i="4"/>
  <c r="AS23" i="4"/>
  <c r="AS27" i="4"/>
  <c r="AS19" i="4"/>
  <c r="AS25" i="4"/>
  <c r="AS20" i="4"/>
  <c r="AS9" i="4"/>
  <c r="AT7" i="4"/>
  <c r="AS13" i="4"/>
  <c r="AS11" i="4"/>
  <c r="AS17" i="4"/>
  <c r="AS14" i="4"/>
  <c r="AS12" i="4"/>
  <c r="AS22" i="4"/>
  <c r="AS26" i="4"/>
  <c r="AS16" i="4"/>
  <c r="AN35" i="3"/>
  <c r="AN34" i="3"/>
  <c r="AN33" i="3"/>
  <c r="AN32" i="3"/>
  <c r="AN23" i="3"/>
  <c r="AN22" i="3"/>
  <c r="AN27" i="3"/>
  <c r="AN12" i="3"/>
  <c r="AO7" i="3"/>
  <c r="AN31" i="3"/>
  <c r="AN15" i="3"/>
  <c r="AN11" i="3"/>
  <c r="AN30" i="3"/>
  <c r="AN25" i="3"/>
  <c r="AN19" i="3"/>
  <c r="AN29" i="3"/>
  <c r="AN28" i="3"/>
  <c r="AN21" i="3"/>
  <c r="AN14" i="3"/>
  <c r="AN13" i="3"/>
  <c r="AN9" i="3"/>
  <c r="AN26" i="3"/>
  <c r="AN24" i="3"/>
  <c r="AN18" i="3"/>
  <c r="AN16" i="3"/>
  <c r="AN17" i="3"/>
  <c r="AN20" i="3"/>
  <c r="AO31" i="3" l="1"/>
  <c r="AO21" i="3"/>
  <c r="AO22" i="3"/>
  <c r="AO11" i="3"/>
  <c r="AO9" i="3"/>
  <c r="AO35" i="3"/>
  <c r="AO30" i="3"/>
  <c r="AO25" i="3"/>
  <c r="AO23" i="3"/>
  <c r="AO19" i="3"/>
  <c r="AO27" i="3"/>
  <c r="AO20" i="3"/>
  <c r="AO14" i="3"/>
  <c r="AO33" i="3"/>
  <c r="AO32" i="3"/>
  <c r="AO15" i="3"/>
  <c r="AO26" i="3"/>
  <c r="AO18" i="3"/>
  <c r="AO16" i="3"/>
  <c r="AO29" i="3"/>
  <c r="AO34" i="3"/>
  <c r="AO28" i="3"/>
  <c r="AO13" i="3"/>
  <c r="AO17" i="3"/>
  <c r="AO12" i="3"/>
  <c r="AP7" i="3"/>
  <c r="AO24" i="3"/>
  <c r="AT31" i="4"/>
  <c r="AT26" i="4"/>
  <c r="AT14" i="4"/>
  <c r="AT35" i="4"/>
  <c r="AT32" i="4"/>
  <c r="AT33" i="4"/>
  <c r="AT28" i="4"/>
  <c r="AT30" i="4"/>
  <c r="AT21" i="4"/>
  <c r="AT18" i="4"/>
  <c r="AT13" i="4"/>
  <c r="AT29" i="4"/>
  <c r="AT24" i="4"/>
  <c r="AT23" i="4"/>
  <c r="AT25" i="4"/>
  <c r="AT17" i="4"/>
  <c r="AT15" i="4"/>
  <c r="AT20" i="4"/>
  <c r="AT9" i="4"/>
  <c r="AU7" i="4"/>
  <c r="AT12" i="4"/>
  <c r="AT27" i="4"/>
  <c r="AT11" i="4"/>
  <c r="AT34" i="4"/>
  <c r="AT22" i="4"/>
  <c r="AT16" i="4"/>
  <c r="AT19" i="4"/>
  <c r="AU30" i="4" l="1"/>
  <c r="AU23" i="4"/>
  <c r="AU22" i="4"/>
  <c r="AU13" i="4"/>
  <c r="AU32" i="4"/>
  <c r="AU35" i="4"/>
  <c r="AU29" i="4"/>
  <c r="AU24" i="4"/>
  <c r="AU25" i="4"/>
  <c r="AU17" i="4"/>
  <c r="AU28" i="4"/>
  <c r="AU21" i="4"/>
  <c r="AU18" i="4"/>
  <c r="AU33" i="4"/>
  <c r="AU20" i="4"/>
  <c r="AU9" i="4"/>
  <c r="AV7" i="4"/>
  <c r="AU12" i="4"/>
  <c r="AU27" i="4"/>
  <c r="AU19" i="4"/>
  <c r="AU31" i="4"/>
  <c r="AU15" i="4"/>
  <c r="AU11" i="4"/>
  <c r="AU16" i="4"/>
  <c r="AU34" i="4"/>
  <c r="AU26" i="4"/>
  <c r="AU14" i="4"/>
  <c r="AP30" i="3"/>
  <c r="AP20" i="3"/>
  <c r="AP31" i="3"/>
  <c r="AP26" i="3"/>
  <c r="AP19" i="3"/>
  <c r="AP27" i="3"/>
  <c r="AP14" i="3"/>
  <c r="AP9" i="3"/>
  <c r="AQ7" i="3"/>
  <c r="AP33" i="3"/>
  <c r="AP18" i="3"/>
  <c r="AP22" i="3"/>
  <c r="AP35" i="3"/>
  <c r="AP25" i="3"/>
  <c r="AP23" i="3"/>
  <c r="AP16" i="3"/>
  <c r="AP15" i="3"/>
  <c r="AP17" i="3"/>
  <c r="AP12" i="3"/>
  <c r="AP29" i="3"/>
  <c r="AP32" i="3"/>
  <c r="AP21" i="3"/>
  <c r="AP11" i="3"/>
  <c r="AP28" i="3"/>
  <c r="AP24" i="3"/>
  <c r="AP34" i="3"/>
  <c r="AP13" i="3"/>
  <c r="AQ29" i="3" l="1"/>
  <c r="AQ28" i="3"/>
  <c r="AQ21" i="3"/>
  <c r="AQ18" i="3"/>
  <c r="AQ30" i="3"/>
  <c r="AQ33" i="3"/>
  <c r="AQ20" i="3"/>
  <c r="AQ22" i="3"/>
  <c r="AQ13" i="3"/>
  <c r="AQ24" i="3"/>
  <c r="AQ27" i="3"/>
  <c r="AQ19" i="3"/>
  <c r="AQ14" i="3"/>
  <c r="AQ25" i="3"/>
  <c r="AQ16" i="3"/>
  <c r="AQ15" i="3"/>
  <c r="AQ26" i="3"/>
  <c r="AQ17" i="3"/>
  <c r="AQ12" i="3"/>
  <c r="AQ9" i="3"/>
  <c r="AQ32" i="3"/>
  <c r="AQ35" i="3"/>
  <c r="AQ23" i="3"/>
  <c r="AR7" i="3"/>
  <c r="AQ31" i="3"/>
  <c r="AQ11" i="3"/>
  <c r="AQ34" i="3"/>
  <c r="AV29" i="4"/>
  <c r="AV28" i="4"/>
  <c r="AV30" i="4"/>
  <c r="AV25" i="4"/>
  <c r="AV21" i="4"/>
  <c r="AV12" i="4"/>
  <c r="AV34" i="4"/>
  <c r="AV35" i="4"/>
  <c r="AV32" i="4"/>
  <c r="AV23" i="4"/>
  <c r="AV17" i="4"/>
  <c r="AV16" i="4"/>
  <c r="AV33" i="4"/>
  <c r="AV20" i="4"/>
  <c r="AV24" i="4"/>
  <c r="AV27" i="4"/>
  <c r="AV19" i="4"/>
  <c r="AV14" i="4"/>
  <c r="AV9" i="4"/>
  <c r="AW7" i="4"/>
  <c r="AV11" i="4"/>
  <c r="AV15" i="4"/>
  <c r="AV18" i="4"/>
  <c r="AV26" i="4"/>
  <c r="AV22" i="4"/>
  <c r="AV31" i="4"/>
  <c r="AV13" i="4"/>
  <c r="AW27" i="4" l="1"/>
  <c r="AW35" i="4"/>
  <c r="AW20" i="4"/>
  <c r="AW11" i="4"/>
  <c r="AW9" i="4"/>
  <c r="AW34" i="4"/>
  <c r="AW29" i="4"/>
  <c r="AW32" i="4"/>
  <c r="AW30" i="4"/>
  <c r="AW25" i="4"/>
  <c r="AW16" i="4"/>
  <c r="AW12" i="4"/>
  <c r="AW6" i="4"/>
  <c r="AW33" i="4"/>
  <c r="AW26" i="4"/>
  <c r="AW22" i="4"/>
  <c r="AW23" i="4"/>
  <c r="AW17" i="4"/>
  <c r="AW19" i="4"/>
  <c r="AW14" i="4"/>
  <c r="AW18" i="4"/>
  <c r="AW28" i="4"/>
  <c r="AW15" i="4"/>
  <c r="AW24" i="4"/>
  <c r="AW13" i="4"/>
  <c r="AX7" i="4"/>
  <c r="AW31" i="4"/>
  <c r="AW21" i="4"/>
  <c r="AR27" i="3"/>
  <c r="AR30" i="3"/>
  <c r="AR25" i="3"/>
  <c r="AR17" i="3"/>
  <c r="AR16" i="3"/>
  <c r="AR35" i="3"/>
  <c r="AR22" i="3"/>
  <c r="AR18" i="3"/>
  <c r="AR13" i="3"/>
  <c r="AR6" i="3"/>
  <c r="AR24" i="3"/>
  <c r="AR34" i="3"/>
  <c r="AR31" i="3"/>
  <c r="AR26" i="3"/>
  <c r="AR33" i="3"/>
  <c r="AR20" i="3"/>
  <c r="AR12" i="3"/>
  <c r="AR9" i="3"/>
  <c r="AR32" i="3"/>
  <c r="AR29" i="3"/>
  <c r="AS7" i="3"/>
  <c r="AR15" i="3"/>
  <c r="AR14" i="3"/>
  <c r="AR28" i="3"/>
  <c r="AR19" i="3"/>
  <c r="AR11" i="3"/>
  <c r="AR23" i="3"/>
  <c r="AR21" i="3"/>
  <c r="AX26" i="4" l="1"/>
  <c r="AX34" i="4"/>
  <c r="AX29" i="4"/>
  <c r="AX24" i="4"/>
  <c r="AX19" i="4"/>
  <c r="AX31" i="4"/>
  <c r="AX27" i="4"/>
  <c r="AX33" i="4"/>
  <c r="AX25" i="4"/>
  <c r="AY7" i="4"/>
  <c r="AX22" i="4"/>
  <c r="AX20" i="4"/>
  <c r="AX35" i="4"/>
  <c r="AX32" i="4"/>
  <c r="AX16" i="4"/>
  <c r="AX30" i="4"/>
  <c r="AX14" i="4"/>
  <c r="AX12" i="4"/>
  <c r="AX18" i="4"/>
  <c r="AX21" i="4"/>
  <c r="AX23" i="4"/>
  <c r="AX15" i="4"/>
  <c r="AX11" i="4"/>
  <c r="AX17" i="4"/>
  <c r="AX9" i="4"/>
  <c r="AX13" i="4"/>
  <c r="AX28" i="4"/>
  <c r="AS26" i="3"/>
  <c r="AS35" i="3"/>
  <c r="AS20" i="3"/>
  <c r="AS15" i="3"/>
  <c r="AS34" i="3"/>
  <c r="AS29" i="3"/>
  <c r="AS24" i="3"/>
  <c r="AS31" i="3"/>
  <c r="AS17" i="3"/>
  <c r="AS12" i="3"/>
  <c r="AS28" i="3"/>
  <c r="AS30" i="3"/>
  <c r="AS22" i="3"/>
  <c r="AS18" i="3"/>
  <c r="AS13" i="3"/>
  <c r="AS33" i="3"/>
  <c r="AS32" i="3"/>
  <c r="AT7" i="3"/>
  <c r="AS23" i="3"/>
  <c r="AS19" i="3"/>
  <c r="AS27" i="3"/>
  <c r="AS25" i="3"/>
  <c r="AS16" i="3"/>
  <c r="AS9" i="3"/>
  <c r="AS21" i="3"/>
  <c r="AS14" i="3"/>
  <c r="AS11" i="3"/>
  <c r="AT25" i="3" l="1"/>
  <c r="AT34" i="3"/>
  <c r="AT29" i="3"/>
  <c r="AT24" i="3"/>
  <c r="AT14" i="3"/>
  <c r="AT33" i="3"/>
  <c r="AT31" i="3"/>
  <c r="AT17" i="3"/>
  <c r="AT12" i="3"/>
  <c r="AT28" i="3"/>
  <c r="AT26" i="3"/>
  <c r="AT16" i="3"/>
  <c r="AT32" i="3"/>
  <c r="AT21" i="3"/>
  <c r="AT30" i="3"/>
  <c r="AT22" i="3"/>
  <c r="AU7" i="3"/>
  <c r="AT23" i="3"/>
  <c r="AT19" i="3"/>
  <c r="AT18" i="3"/>
  <c r="AT35" i="3"/>
  <c r="AT27" i="3"/>
  <c r="AT20" i="3"/>
  <c r="AT13" i="3"/>
  <c r="AT11" i="3"/>
  <c r="AT15" i="3"/>
  <c r="AT9" i="3"/>
  <c r="AY25" i="4"/>
  <c r="AY33" i="4"/>
  <c r="AY28" i="4"/>
  <c r="AY18" i="4"/>
  <c r="AY31" i="4"/>
  <c r="AY29" i="4"/>
  <c r="AY27" i="4"/>
  <c r="AY34" i="4"/>
  <c r="AY23" i="4"/>
  <c r="AY22" i="4"/>
  <c r="AY20" i="4"/>
  <c r="AY15" i="4"/>
  <c r="AY11" i="4"/>
  <c r="AY26" i="4"/>
  <c r="AY30" i="4"/>
  <c r="AY19" i="4"/>
  <c r="AY21" i="4"/>
  <c r="AY24" i="4"/>
  <c r="AY17" i="4"/>
  <c r="AY35" i="4"/>
  <c r="AY14" i="4"/>
  <c r="AY12" i="4"/>
  <c r="AY16" i="4"/>
  <c r="AY13" i="4"/>
  <c r="AZ7" i="4"/>
  <c r="AY32" i="4"/>
  <c r="AY9" i="4"/>
  <c r="AZ24" i="4" l="1"/>
  <c r="AZ32" i="4"/>
  <c r="AZ17" i="4"/>
  <c r="AZ16" i="4"/>
  <c r="AZ33" i="4"/>
  <c r="AZ34" i="4"/>
  <c r="AZ31" i="4"/>
  <c r="AZ29" i="4"/>
  <c r="AZ22" i="4"/>
  <c r="AZ26" i="4"/>
  <c r="AZ9" i="4"/>
  <c r="AZ30" i="4"/>
  <c r="AZ19" i="4"/>
  <c r="AZ25" i="4"/>
  <c r="AZ20" i="4"/>
  <c r="AZ27" i="4"/>
  <c r="AZ21" i="4"/>
  <c r="AZ18" i="4"/>
  <c r="AZ35" i="4"/>
  <c r="AZ13" i="4"/>
  <c r="AZ11" i="4"/>
  <c r="AZ23" i="4"/>
  <c r="AZ12" i="4"/>
  <c r="AZ14" i="4"/>
  <c r="BA7" i="4"/>
  <c r="AZ28" i="4"/>
  <c r="AZ15" i="4"/>
  <c r="AU24" i="3"/>
  <c r="AU33" i="3"/>
  <c r="AU28" i="3"/>
  <c r="AU13" i="3"/>
  <c r="AU32" i="3"/>
  <c r="AU26" i="3"/>
  <c r="AU16" i="3"/>
  <c r="AU34" i="3"/>
  <c r="AU21" i="3"/>
  <c r="AU23" i="3"/>
  <c r="AU31" i="3"/>
  <c r="AU17" i="3"/>
  <c r="AU19" i="3"/>
  <c r="AU18" i="3"/>
  <c r="AU29" i="3"/>
  <c r="AU35" i="3"/>
  <c r="AU27" i="3"/>
  <c r="AU11" i="3"/>
  <c r="AU30" i="3"/>
  <c r="AU22" i="3"/>
  <c r="AU12" i="3"/>
  <c r="AV7" i="3"/>
  <c r="AU25" i="3"/>
  <c r="AU20" i="3"/>
  <c r="AU9" i="3"/>
  <c r="AU15" i="3"/>
  <c r="AU14" i="3"/>
  <c r="AV35" i="3" l="1"/>
  <c r="AV34" i="3"/>
  <c r="AV33" i="3"/>
  <c r="AV32" i="3"/>
  <c r="AV23" i="3"/>
  <c r="AV22" i="3"/>
  <c r="AV12" i="3"/>
  <c r="AW7" i="3"/>
  <c r="AV28" i="3"/>
  <c r="AV21" i="3"/>
  <c r="AV15" i="3"/>
  <c r="AV29" i="3"/>
  <c r="AV26" i="3"/>
  <c r="AV24" i="3"/>
  <c r="AV16" i="3"/>
  <c r="AV17" i="3"/>
  <c r="AV27" i="3"/>
  <c r="AV11" i="3"/>
  <c r="AV31" i="3"/>
  <c r="AV19" i="3"/>
  <c r="AV18" i="3"/>
  <c r="AV25" i="3"/>
  <c r="AV20" i="3"/>
  <c r="AV9" i="3"/>
  <c r="AV13" i="3"/>
  <c r="AV14" i="3"/>
  <c r="AV30" i="3"/>
  <c r="BA35" i="4"/>
  <c r="BA34" i="4"/>
  <c r="BA33" i="4"/>
  <c r="BA32" i="4"/>
  <c r="BA27" i="4"/>
  <c r="BA15" i="4"/>
  <c r="BA28" i="4"/>
  <c r="BA31" i="4"/>
  <c r="BA29" i="4"/>
  <c r="BA30" i="4"/>
  <c r="BA19" i="4"/>
  <c r="BA14" i="4"/>
  <c r="BA21" i="4"/>
  <c r="BA18" i="4"/>
  <c r="BA26" i="4"/>
  <c r="BA22" i="4"/>
  <c r="BA24" i="4"/>
  <c r="BA17" i="4"/>
  <c r="BA13" i="4"/>
  <c r="BA11" i="4"/>
  <c r="BA16" i="4"/>
  <c r="BA25" i="4"/>
  <c r="BA20" i="4"/>
  <c r="BA23" i="4"/>
  <c r="BA12" i="4"/>
  <c r="BB7" i="4"/>
  <c r="BA9" i="4"/>
  <c r="AW31" i="3" l="1"/>
  <c r="AW21" i="3"/>
  <c r="AW32" i="3"/>
  <c r="AW27" i="3"/>
  <c r="AW23" i="3"/>
  <c r="AW11" i="3"/>
  <c r="AW9" i="3"/>
  <c r="AW34" i="3"/>
  <c r="AW15" i="3"/>
  <c r="AW29" i="3"/>
  <c r="AW19" i="3"/>
  <c r="AW25" i="3"/>
  <c r="AW28" i="3"/>
  <c r="AW26" i="3"/>
  <c r="AW35" i="3"/>
  <c r="AW20" i="3"/>
  <c r="AW24" i="3"/>
  <c r="AW33" i="3"/>
  <c r="AW17" i="3"/>
  <c r="AW30" i="3"/>
  <c r="AW12" i="3"/>
  <c r="AX7" i="3"/>
  <c r="AW22" i="3"/>
  <c r="AW18" i="3"/>
  <c r="AW16" i="3"/>
  <c r="AW14" i="3"/>
  <c r="AW13" i="3"/>
  <c r="BB31" i="4"/>
  <c r="BB14" i="4"/>
  <c r="BB33" i="4"/>
  <c r="BB28" i="4"/>
  <c r="BB30" i="4"/>
  <c r="BB26" i="4"/>
  <c r="BB24" i="4"/>
  <c r="BB21" i="4"/>
  <c r="BB18" i="4"/>
  <c r="BB27" i="4"/>
  <c r="BB29" i="4"/>
  <c r="BB19" i="4"/>
  <c r="BB17" i="4"/>
  <c r="BB13" i="4"/>
  <c r="BB11" i="4"/>
  <c r="BB35" i="4"/>
  <c r="BB16" i="4"/>
  <c r="BB32" i="4"/>
  <c r="BB15" i="4"/>
  <c r="BC7" i="4"/>
  <c r="BB12" i="4"/>
  <c r="BB20" i="4"/>
  <c r="BB22" i="4"/>
  <c r="BB34" i="4"/>
  <c r="BB23" i="4"/>
  <c r="BB9" i="4"/>
  <c r="BB25" i="4"/>
  <c r="BC30" i="4" l="1"/>
  <c r="BC31" i="4"/>
  <c r="BC26" i="4"/>
  <c r="BC23" i="4"/>
  <c r="BC22" i="4"/>
  <c r="BC13" i="4"/>
  <c r="BC35" i="4"/>
  <c r="BC33" i="4"/>
  <c r="BC28" i="4"/>
  <c r="BC18" i="4"/>
  <c r="BC27" i="4"/>
  <c r="BC21" i="4"/>
  <c r="BC34" i="4"/>
  <c r="BC17" i="4"/>
  <c r="BC24" i="4"/>
  <c r="BC16" i="4"/>
  <c r="BC32" i="4"/>
  <c r="BC15" i="4"/>
  <c r="BD7" i="4"/>
  <c r="BC9" i="4"/>
  <c r="BC19" i="4"/>
  <c r="BC11" i="4"/>
  <c r="BC20" i="4"/>
  <c r="BC12" i="4"/>
  <c r="BC14" i="4"/>
  <c r="BC29" i="4"/>
  <c r="BC25" i="4"/>
  <c r="AX30" i="3"/>
  <c r="AX20" i="3"/>
  <c r="AX22" i="3"/>
  <c r="AX19" i="3"/>
  <c r="AX31" i="3"/>
  <c r="AX29" i="3"/>
  <c r="AX11" i="3"/>
  <c r="AX32" i="3"/>
  <c r="AX25" i="3"/>
  <c r="AX23" i="3"/>
  <c r="AX14" i="3"/>
  <c r="AX35" i="3"/>
  <c r="AX27" i="3"/>
  <c r="AX34" i="3"/>
  <c r="AX21" i="3"/>
  <c r="AX15" i="3"/>
  <c r="AX13" i="3"/>
  <c r="AX24" i="3"/>
  <c r="AX28" i="3"/>
  <c r="AX26" i="3"/>
  <c r="AX9" i="3"/>
  <c r="AX33" i="3"/>
  <c r="AX18" i="3"/>
  <c r="AX16" i="3"/>
  <c r="AX12" i="3"/>
  <c r="AY7" i="3"/>
  <c r="AX17" i="3"/>
  <c r="AY29" i="3" l="1"/>
  <c r="AY28" i="3"/>
  <c r="AY31" i="3"/>
  <c r="AY26" i="3"/>
  <c r="AY18" i="3"/>
  <c r="AY32" i="3"/>
  <c r="AY25" i="3"/>
  <c r="AY23" i="3"/>
  <c r="AY19" i="3"/>
  <c r="AY14" i="3"/>
  <c r="AY9" i="3"/>
  <c r="AZ7" i="3"/>
  <c r="AY35" i="3"/>
  <c r="AY27" i="3"/>
  <c r="AY30" i="3"/>
  <c r="AY11" i="3"/>
  <c r="AY20" i="3"/>
  <c r="AY13" i="3"/>
  <c r="AY24" i="3"/>
  <c r="AY34" i="3"/>
  <c r="AY6" i="3"/>
  <c r="AY33" i="3"/>
  <c r="AY17" i="3"/>
  <c r="AY21" i="3"/>
  <c r="AY12" i="3"/>
  <c r="AY22" i="3"/>
  <c r="AY16" i="3"/>
  <c r="AY15" i="3"/>
  <c r="BD29" i="4"/>
  <c r="BD28" i="4"/>
  <c r="BD21" i="4"/>
  <c r="BD12" i="4"/>
  <c r="BD35" i="4"/>
  <c r="BD30" i="4"/>
  <c r="BD32" i="4"/>
  <c r="BD33" i="4"/>
  <c r="BD20" i="4"/>
  <c r="BD27" i="4"/>
  <c r="BD13" i="4"/>
  <c r="BD34" i="4"/>
  <c r="BD17" i="4"/>
  <c r="BD24" i="4"/>
  <c r="BD23" i="4"/>
  <c r="BD16" i="4"/>
  <c r="BD18" i="4"/>
  <c r="BD15" i="4"/>
  <c r="BE7" i="4"/>
  <c r="BD6" i="4"/>
  <c r="BD9" i="4"/>
  <c r="BD22" i="4"/>
  <c r="BD26" i="4"/>
  <c r="BD31" i="4"/>
  <c r="BD25" i="4"/>
  <c r="BD11" i="4"/>
  <c r="BD14" i="4"/>
  <c r="BD19" i="4"/>
  <c r="BE27" i="4" l="1"/>
  <c r="BE30" i="4"/>
  <c r="BE25" i="4"/>
  <c r="BE20" i="4"/>
  <c r="BE11" i="4"/>
  <c r="BE9" i="4"/>
  <c r="BE32" i="4"/>
  <c r="BE28" i="4"/>
  <c r="BE35" i="4"/>
  <c r="BE34" i="4"/>
  <c r="BE21" i="4"/>
  <c r="BE17" i="4"/>
  <c r="BE24" i="4"/>
  <c r="BE23" i="4"/>
  <c r="BE16" i="4"/>
  <c r="BE31" i="4"/>
  <c r="BE33" i="4"/>
  <c r="BE22" i="4"/>
  <c r="BE29" i="4"/>
  <c r="BE26" i="4"/>
  <c r="BE12" i="4"/>
  <c r="BE18" i="4"/>
  <c r="BE15" i="4"/>
  <c r="BE13" i="4"/>
  <c r="BF7" i="4"/>
  <c r="BE14" i="4"/>
  <c r="BE19" i="4"/>
  <c r="AZ27" i="3"/>
  <c r="AZ21" i="3"/>
  <c r="AZ17" i="3"/>
  <c r="AZ16" i="3"/>
  <c r="AZ30" i="3"/>
  <c r="AZ35" i="3"/>
  <c r="AZ20" i="3"/>
  <c r="AZ18" i="3"/>
  <c r="AZ13" i="3"/>
  <c r="AZ33" i="3"/>
  <c r="AZ22" i="3"/>
  <c r="AZ32" i="3"/>
  <c r="AZ29" i="3"/>
  <c r="AZ25" i="3"/>
  <c r="AZ23" i="3"/>
  <c r="AZ19" i="3"/>
  <c r="AZ14" i="3"/>
  <c r="AZ24" i="3"/>
  <c r="AZ9" i="3"/>
  <c r="AZ34" i="3"/>
  <c r="AZ31" i="3"/>
  <c r="AZ28" i="3"/>
  <c r="AZ11" i="3"/>
  <c r="AZ12" i="3"/>
  <c r="BA7" i="3"/>
  <c r="AZ15" i="3"/>
  <c r="AZ26" i="3"/>
  <c r="BA26" i="3" l="1"/>
  <c r="BA30" i="3"/>
  <c r="BA25" i="3"/>
  <c r="BA15" i="3"/>
  <c r="BA35" i="3"/>
  <c r="BA27" i="3"/>
  <c r="BA20" i="3"/>
  <c r="BA18" i="3"/>
  <c r="BA13" i="3"/>
  <c r="BA33" i="3"/>
  <c r="BA22" i="3"/>
  <c r="BA24" i="3"/>
  <c r="BA32" i="3"/>
  <c r="BA29" i="3"/>
  <c r="BA23" i="3"/>
  <c r="BA9" i="3"/>
  <c r="BA34" i="3"/>
  <c r="BA31" i="3"/>
  <c r="BA28" i="3"/>
  <c r="BA14" i="3"/>
  <c r="BA12" i="3"/>
  <c r="BA21" i="3"/>
  <c r="BB7" i="3"/>
  <c r="BA16" i="3"/>
  <c r="BA17" i="3"/>
  <c r="BA19" i="3"/>
  <c r="BA11" i="3"/>
  <c r="BF26" i="4"/>
  <c r="BF35" i="4"/>
  <c r="BF19" i="4"/>
  <c r="BF34" i="4"/>
  <c r="BF27" i="4"/>
  <c r="BF32" i="4"/>
  <c r="BF30" i="4"/>
  <c r="BF24" i="4"/>
  <c r="BF23" i="4"/>
  <c r="BF16" i="4"/>
  <c r="BF12" i="4"/>
  <c r="BG7" i="4"/>
  <c r="BF31" i="4"/>
  <c r="BF25" i="4"/>
  <c r="BF21" i="4"/>
  <c r="BF17" i="4"/>
  <c r="BF22" i="4"/>
  <c r="BF9" i="4"/>
  <c r="BF29" i="4"/>
  <c r="BF14" i="4"/>
  <c r="BF33" i="4"/>
  <c r="BF18" i="4"/>
  <c r="BF13" i="4"/>
  <c r="BF28" i="4"/>
  <c r="BF20" i="4"/>
  <c r="BF11" i="4"/>
  <c r="BF15" i="4"/>
  <c r="BB25" i="3" l="1"/>
  <c r="BB35" i="3"/>
  <c r="BB20" i="3"/>
  <c r="BB14" i="3"/>
  <c r="BB34" i="3"/>
  <c r="BB29" i="3"/>
  <c r="BB33" i="3"/>
  <c r="BB22" i="3"/>
  <c r="BB30" i="3"/>
  <c r="BB24" i="3"/>
  <c r="BB17" i="3"/>
  <c r="BB12" i="3"/>
  <c r="BB27" i="3"/>
  <c r="BB18" i="3"/>
  <c r="BB13" i="3"/>
  <c r="BB9" i="3"/>
  <c r="BB31" i="3"/>
  <c r="BB28" i="3"/>
  <c r="BB21" i="3"/>
  <c r="BB16" i="3"/>
  <c r="BB15" i="3"/>
  <c r="BC7" i="3"/>
  <c r="BB32" i="3"/>
  <c r="BB23" i="3"/>
  <c r="BB26" i="3"/>
  <c r="BB11" i="3"/>
  <c r="BB19" i="3"/>
  <c r="BG25" i="4"/>
  <c r="BG34" i="4"/>
  <c r="BG29" i="4"/>
  <c r="BG24" i="4"/>
  <c r="BG18" i="4"/>
  <c r="BG27" i="4"/>
  <c r="BG35" i="4"/>
  <c r="BG32" i="4"/>
  <c r="BG30" i="4"/>
  <c r="BG31" i="4"/>
  <c r="BG28" i="4"/>
  <c r="BG22" i="4"/>
  <c r="BG20" i="4"/>
  <c r="BG23" i="4"/>
  <c r="BG16" i="4"/>
  <c r="BG26" i="4"/>
  <c r="BG14" i="4"/>
  <c r="BG12" i="4"/>
  <c r="BG21" i="4"/>
  <c r="BG17" i="4"/>
  <c r="BG9" i="4"/>
  <c r="BG13" i="4"/>
  <c r="BG33" i="4"/>
  <c r="BH7" i="4"/>
  <c r="BG19" i="4"/>
  <c r="BG11" i="4"/>
  <c r="BG15" i="4"/>
  <c r="BC24" i="3" l="1"/>
  <c r="BC34" i="3"/>
  <c r="BC29" i="3"/>
  <c r="BC13" i="3"/>
  <c r="BC33" i="3"/>
  <c r="BC35" i="3"/>
  <c r="BC30" i="3"/>
  <c r="BC17" i="3"/>
  <c r="BC12" i="3"/>
  <c r="BC16" i="3"/>
  <c r="BC31" i="3"/>
  <c r="BC28" i="3"/>
  <c r="BC26" i="3"/>
  <c r="BC22" i="3"/>
  <c r="BC20" i="3"/>
  <c r="BC27" i="3"/>
  <c r="BC21" i="3"/>
  <c r="BC15" i="3"/>
  <c r="BC14" i="3"/>
  <c r="BD7" i="3"/>
  <c r="BC25" i="3"/>
  <c r="BC9" i="3"/>
  <c r="BC11" i="3"/>
  <c r="BC23" i="3"/>
  <c r="BC32" i="3"/>
  <c r="BC19" i="3"/>
  <c r="BC18" i="3"/>
  <c r="BH24" i="4"/>
  <c r="BH33" i="4"/>
  <c r="BH28" i="4"/>
  <c r="BH17" i="4"/>
  <c r="BH16" i="4"/>
  <c r="BH34" i="4"/>
  <c r="BH31" i="4"/>
  <c r="BH29" i="4"/>
  <c r="BH27" i="4"/>
  <c r="BH25" i="4"/>
  <c r="BH23" i="4"/>
  <c r="BH15" i="4"/>
  <c r="BH11" i="4"/>
  <c r="BH22" i="4"/>
  <c r="BH20" i="4"/>
  <c r="BH19" i="4"/>
  <c r="BH30" i="4"/>
  <c r="BH35" i="4"/>
  <c r="BH32" i="4"/>
  <c r="BH26" i="4"/>
  <c r="BH14" i="4"/>
  <c r="BH12" i="4"/>
  <c r="BH18" i="4"/>
  <c r="BI7" i="4"/>
  <c r="BH9" i="4"/>
  <c r="BH13" i="4"/>
  <c r="BH21" i="4"/>
  <c r="BD35" i="3" l="1"/>
  <c r="BD34" i="3"/>
  <c r="BD33" i="3"/>
  <c r="BD32" i="3"/>
  <c r="BD23" i="3"/>
  <c r="BD22" i="3"/>
  <c r="BD28" i="3"/>
  <c r="BD24" i="3"/>
  <c r="BD12" i="3"/>
  <c r="BE7" i="3"/>
  <c r="BD16" i="3"/>
  <c r="BD31" i="3"/>
  <c r="BD26" i="3"/>
  <c r="BD21" i="3"/>
  <c r="BD30" i="3"/>
  <c r="BD17" i="3"/>
  <c r="BD20" i="3"/>
  <c r="BD15" i="3"/>
  <c r="BD14" i="3"/>
  <c r="BD13" i="3"/>
  <c r="BD25" i="3"/>
  <c r="BD29" i="3"/>
  <c r="BD27" i="3"/>
  <c r="BD11" i="3"/>
  <c r="BD19" i="3"/>
  <c r="BD18" i="3"/>
  <c r="BD9" i="3"/>
  <c r="BI35" i="4"/>
  <c r="BI34" i="4"/>
  <c r="BI33" i="4"/>
  <c r="BI32" i="4"/>
  <c r="BI15" i="4"/>
  <c r="BI31" i="4"/>
  <c r="BI29" i="4"/>
  <c r="BI27" i="4"/>
  <c r="BI22" i="4"/>
  <c r="BI20" i="4"/>
  <c r="BI9" i="4"/>
  <c r="BI28" i="4"/>
  <c r="BI25" i="4"/>
  <c r="BI19" i="4"/>
  <c r="BI26" i="4"/>
  <c r="BI24" i="4"/>
  <c r="BI30" i="4"/>
  <c r="BI16" i="4"/>
  <c r="BI14" i="4"/>
  <c r="BI12" i="4"/>
  <c r="BJ7" i="4"/>
  <c r="BI18" i="4"/>
  <c r="BI11" i="4"/>
  <c r="BI13" i="4"/>
  <c r="BI21" i="4"/>
  <c r="BI17" i="4"/>
  <c r="BI23" i="4"/>
  <c r="BJ31" i="4" l="1"/>
  <c r="BJ32" i="4"/>
  <c r="BJ27" i="4"/>
  <c r="BJ14" i="4"/>
  <c r="BJ34" i="4"/>
  <c r="BJ29" i="4"/>
  <c r="BJ28" i="4"/>
  <c r="BJ25" i="4"/>
  <c r="BJ22" i="4"/>
  <c r="BJ19" i="4"/>
  <c r="BJ26" i="4"/>
  <c r="BJ35" i="4"/>
  <c r="BJ18" i="4"/>
  <c r="BJ20" i="4"/>
  <c r="BJ23" i="4"/>
  <c r="BJ13" i="4"/>
  <c r="BJ11" i="4"/>
  <c r="BJ24" i="4"/>
  <c r="BJ33" i="4"/>
  <c r="BJ30" i="4"/>
  <c r="BJ16" i="4"/>
  <c r="BJ9" i="4"/>
  <c r="BJ21" i="4"/>
  <c r="BK7" i="4"/>
  <c r="BJ15" i="4"/>
  <c r="BJ12" i="4"/>
  <c r="BJ17" i="4"/>
  <c r="BE31" i="3"/>
  <c r="BE21" i="3"/>
  <c r="BE33" i="3"/>
  <c r="BE11" i="3"/>
  <c r="BE9" i="3"/>
  <c r="BE32" i="3"/>
  <c r="BE26" i="3"/>
  <c r="BE24" i="3"/>
  <c r="BE28" i="3"/>
  <c r="BE15" i="3"/>
  <c r="BE35" i="3"/>
  <c r="BE16" i="3"/>
  <c r="BF7" i="3"/>
  <c r="BE34" i="3"/>
  <c r="BE12" i="3"/>
  <c r="BE25" i="3"/>
  <c r="BE19" i="3"/>
  <c r="BE18" i="3"/>
  <c r="BE30" i="3"/>
  <c r="BE22" i="3"/>
  <c r="BE20" i="3"/>
  <c r="BE14" i="3"/>
  <c r="BE13" i="3"/>
  <c r="BE29" i="3"/>
  <c r="BE27" i="3"/>
  <c r="BE17" i="3"/>
  <c r="BE23" i="3"/>
  <c r="BF30" i="3" l="1"/>
  <c r="BF20" i="3"/>
  <c r="BF32" i="3"/>
  <c r="BF27" i="3"/>
  <c r="BF23" i="3"/>
  <c r="BF19" i="3"/>
  <c r="BF31" i="3"/>
  <c r="BF28" i="3"/>
  <c r="BF15" i="3"/>
  <c r="BF21" i="3"/>
  <c r="BF34" i="3"/>
  <c r="BF33" i="3"/>
  <c r="BF26" i="3"/>
  <c r="BF24" i="3"/>
  <c r="BF35" i="3"/>
  <c r="BF12" i="3"/>
  <c r="BF25" i="3"/>
  <c r="BF18" i="3"/>
  <c r="BF16" i="3"/>
  <c r="BF17" i="3"/>
  <c r="BF11" i="3"/>
  <c r="BG7" i="3"/>
  <c r="BF29" i="3"/>
  <c r="BF9" i="3"/>
  <c r="BF6" i="3"/>
  <c r="BF22" i="3"/>
  <c r="BF14" i="3"/>
  <c r="BF13" i="3"/>
  <c r="BK30" i="4"/>
  <c r="BK23" i="4"/>
  <c r="BK22" i="4"/>
  <c r="BK13" i="4"/>
  <c r="BK33" i="4"/>
  <c r="BK28" i="4"/>
  <c r="BK34" i="4"/>
  <c r="BK29" i="4"/>
  <c r="BK31" i="4"/>
  <c r="BK21" i="4"/>
  <c r="BK26" i="4"/>
  <c r="BK14" i="4"/>
  <c r="BK35" i="4"/>
  <c r="BK18" i="4"/>
  <c r="BK32" i="4"/>
  <c r="BK27" i="4"/>
  <c r="BK25" i="4"/>
  <c r="BK19" i="4"/>
  <c r="BK11" i="4"/>
  <c r="BL7" i="4"/>
  <c r="BK6" i="4"/>
  <c r="BK16" i="4"/>
  <c r="BK9" i="4"/>
  <c r="BK15" i="4"/>
  <c r="BK17" i="4"/>
  <c r="BK24" i="4"/>
  <c r="BK20" i="4"/>
  <c r="BK12" i="4"/>
  <c r="BL29" i="4" l="1"/>
  <c r="BL28" i="4"/>
  <c r="BL31" i="4"/>
  <c r="BL26" i="4"/>
  <c r="BL21" i="4"/>
  <c r="BL12" i="4"/>
  <c r="BL33" i="4"/>
  <c r="BL24" i="4"/>
  <c r="BL35" i="4"/>
  <c r="BL18" i="4"/>
  <c r="BL32" i="4"/>
  <c r="BL17" i="4"/>
  <c r="BL34" i="4"/>
  <c r="BL22" i="4"/>
  <c r="BL11" i="4"/>
  <c r="BL23" i="4"/>
  <c r="BL13" i="4"/>
  <c r="BM7" i="4"/>
  <c r="BL20" i="4"/>
  <c r="BL15" i="4"/>
  <c r="BL27" i="4"/>
  <c r="BL30" i="4"/>
  <c r="BL14" i="4"/>
  <c r="BL25" i="4"/>
  <c r="BL19" i="4"/>
  <c r="BL16" i="4"/>
  <c r="BL9" i="4"/>
  <c r="BG29" i="3"/>
  <c r="BG28" i="3"/>
  <c r="BG22" i="3"/>
  <c r="BG18" i="3"/>
  <c r="BG31" i="3"/>
  <c r="BG21" i="3"/>
  <c r="BG11" i="3"/>
  <c r="BG34" i="3"/>
  <c r="BG19" i="3"/>
  <c r="BG14" i="3"/>
  <c r="BG25" i="3"/>
  <c r="BG23" i="3"/>
  <c r="BG15" i="3"/>
  <c r="BG24" i="3"/>
  <c r="BG16" i="3"/>
  <c r="BG17" i="3"/>
  <c r="BG30" i="3"/>
  <c r="BG33" i="3"/>
  <c r="BG26" i="3"/>
  <c r="BG35" i="3"/>
  <c r="BG12" i="3"/>
  <c r="BG13" i="3"/>
  <c r="BG32" i="3"/>
  <c r="BG27" i="3"/>
  <c r="BG20" i="3"/>
  <c r="BG9" i="3"/>
  <c r="BH7" i="3"/>
  <c r="BH27" i="3" l="1"/>
  <c r="BH31" i="3"/>
  <c r="BH26" i="3"/>
  <c r="BH17" i="3"/>
  <c r="BH16" i="3"/>
  <c r="BH34" i="3"/>
  <c r="BH19" i="3"/>
  <c r="BH14" i="3"/>
  <c r="BH9" i="3"/>
  <c r="BI7" i="3"/>
  <c r="BH25" i="3"/>
  <c r="BH23" i="3"/>
  <c r="BH32" i="3"/>
  <c r="BH29" i="3"/>
  <c r="BH28" i="3"/>
  <c r="BH21" i="3"/>
  <c r="BH18" i="3"/>
  <c r="BH11" i="3"/>
  <c r="BH30" i="3"/>
  <c r="BH22" i="3"/>
  <c r="BH33" i="3"/>
  <c r="BH24" i="3"/>
  <c r="BH15" i="3"/>
  <c r="BH13" i="3"/>
  <c r="BH20" i="3"/>
  <c r="BH35" i="3"/>
  <c r="BH12" i="3"/>
  <c r="BM27" i="4"/>
  <c r="BM20" i="4"/>
  <c r="BM11" i="4"/>
  <c r="BM9" i="4"/>
  <c r="BM28" i="4"/>
  <c r="BM35" i="4"/>
  <c r="BM30" i="4"/>
  <c r="BM31" i="4"/>
  <c r="BM33" i="4"/>
  <c r="BM26" i="4"/>
  <c r="BM32" i="4"/>
  <c r="BM13" i="4"/>
  <c r="BM17" i="4"/>
  <c r="BM21" i="4"/>
  <c r="BM16" i="4"/>
  <c r="BM18" i="4"/>
  <c r="BM29" i="4"/>
  <c r="BM23" i="4"/>
  <c r="BN7" i="4"/>
  <c r="BM15" i="4"/>
  <c r="BM25" i="4"/>
  <c r="BM19" i="4"/>
  <c r="BM22" i="4"/>
  <c r="BM14" i="4"/>
  <c r="BM34" i="4"/>
  <c r="BM24" i="4"/>
  <c r="BM12" i="4"/>
  <c r="BN26" i="4" l="1"/>
  <c r="BN30" i="4"/>
  <c r="BN25" i="4"/>
  <c r="BN19" i="4"/>
  <c r="BN35" i="4"/>
  <c r="BN32" i="4"/>
  <c r="BN33" i="4"/>
  <c r="BN28" i="4"/>
  <c r="BN20" i="4"/>
  <c r="BN17" i="4"/>
  <c r="BO7" i="4"/>
  <c r="BN21" i="4"/>
  <c r="BN16" i="4"/>
  <c r="BN29" i="4"/>
  <c r="BN23" i="4"/>
  <c r="BN31" i="4"/>
  <c r="BN15" i="4"/>
  <c r="BN13" i="4"/>
  <c r="BN34" i="4"/>
  <c r="BN9" i="4"/>
  <c r="BN11" i="4"/>
  <c r="BN27" i="4"/>
  <c r="BN22" i="4"/>
  <c r="BN24" i="4"/>
  <c r="BN14" i="4"/>
  <c r="BN18" i="4"/>
  <c r="BN12" i="4"/>
  <c r="BI26" i="3"/>
  <c r="BI21" i="3"/>
  <c r="BI15" i="3"/>
  <c r="BI30" i="3"/>
  <c r="BI25" i="3"/>
  <c r="BI23" i="3"/>
  <c r="BI32" i="3"/>
  <c r="BI29" i="3"/>
  <c r="BI18" i="3"/>
  <c r="BI13" i="3"/>
  <c r="BI27" i="3"/>
  <c r="BI20" i="3"/>
  <c r="BI34" i="3"/>
  <c r="BI31" i="3"/>
  <c r="BI19" i="3"/>
  <c r="BI14" i="3"/>
  <c r="BI28" i="3"/>
  <c r="BI17" i="3"/>
  <c r="BI11" i="3"/>
  <c r="BI22" i="3"/>
  <c r="BI33" i="3"/>
  <c r="BI16" i="3"/>
  <c r="BI12" i="3"/>
  <c r="BJ7" i="3"/>
  <c r="BI35" i="3"/>
  <c r="BI24" i="3"/>
  <c r="BI9" i="3"/>
  <c r="BJ25" i="3" l="1"/>
  <c r="BJ30" i="3"/>
  <c r="BJ14" i="3"/>
  <c r="BJ35" i="3"/>
  <c r="BJ32" i="3"/>
  <c r="BJ29" i="3"/>
  <c r="BJ18" i="3"/>
  <c r="BJ13" i="3"/>
  <c r="BJ27" i="3"/>
  <c r="BJ20" i="3"/>
  <c r="BJ22" i="3"/>
  <c r="BJ23" i="3"/>
  <c r="BJ34" i="3"/>
  <c r="BJ31" i="3"/>
  <c r="BJ21" i="3"/>
  <c r="BJ33" i="3"/>
  <c r="BJ19" i="3"/>
  <c r="BJ9" i="3"/>
  <c r="BJ26" i="3"/>
  <c r="BJ28" i="3"/>
  <c r="BJ17" i="3"/>
  <c r="BJ11" i="3"/>
  <c r="BJ12" i="3"/>
  <c r="BK7" i="3"/>
  <c r="BJ24" i="3"/>
  <c r="BJ16" i="3"/>
  <c r="BJ15" i="3"/>
  <c r="BO25" i="4"/>
  <c r="BO35" i="4"/>
  <c r="BO18" i="4"/>
  <c r="BO32" i="4"/>
  <c r="BO30" i="4"/>
  <c r="BO28" i="4"/>
  <c r="BO21" i="4"/>
  <c r="BO16" i="4"/>
  <c r="BO12" i="4"/>
  <c r="BO29" i="4"/>
  <c r="BO23" i="4"/>
  <c r="BO24" i="4"/>
  <c r="BO26" i="4"/>
  <c r="BO17" i="4"/>
  <c r="BO34" i="4"/>
  <c r="BO20" i="4"/>
  <c r="BO19" i="4"/>
  <c r="BO9" i="4"/>
  <c r="BO15" i="4"/>
  <c r="BO13" i="4"/>
  <c r="BP7" i="4"/>
  <c r="BO27" i="4"/>
  <c r="BO22" i="4"/>
  <c r="BO31" i="4"/>
  <c r="BO11" i="4"/>
  <c r="BO33" i="4"/>
  <c r="BO14" i="4"/>
  <c r="BP24" i="4" l="1"/>
  <c r="BP35" i="4"/>
  <c r="BP34" i="4"/>
  <c r="BP29" i="4"/>
  <c r="BP17" i="4"/>
  <c r="BP16" i="4"/>
  <c r="BP27" i="4"/>
  <c r="BP32" i="4"/>
  <c r="BP30" i="4"/>
  <c r="BP23" i="4"/>
  <c r="BP33" i="4"/>
  <c r="BP28" i="4"/>
  <c r="BP21" i="4"/>
  <c r="BP20" i="4"/>
  <c r="BP19" i="4"/>
  <c r="BP9" i="4"/>
  <c r="BP25" i="4"/>
  <c r="BP31" i="4"/>
  <c r="BP18" i="4"/>
  <c r="BP14" i="4"/>
  <c r="BP12" i="4"/>
  <c r="BP26" i="4"/>
  <c r="BP15" i="4"/>
  <c r="BP11" i="4"/>
  <c r="BP22" i="4"/>
  <c r="BQ7" i="4"/>
  <c r="BP13" i="4"/>
  <c r="BK24" i="3"/>
  <c r="BK35" i="3"/>
  <c r="BK25" i="3"/>
  <c r="BK20" i="3"/>
  <c r="BK13" i="3"/>
  <c r="BK34" i="3"/>
  <c r="BK29" i="3"/>
  <c r="BK27" i="3"/>
  <c r="BK22" i="3"/>
  <c r="BK17" i="3"/>
  <c r="BK12" i="3"/>
  <c r="BK33" i="3"/>
  <c r="BK32" i="3"/>
  <c r="BK18" i="3"/>
  <c r="BK19" i="3"/>
  <c r="BK30" i="3"/>
  <c r="BK9" i="3"/>
  <c r="BK26" i="3"/>
  <c r="BK23" i="3"/>
  <c r="BK31" i="3"/>
  <c r="BK21" i="3"/>
  <c r="BL7" i="3"/>
  <c r="BK16" i="3"/>
  <c r="BK15" i="3"/>
  <c r="BK14" i="3"/>
  <c r="BK28" i="3"/>
  <c r="BK11" i="3"/>
  <c r="BQ35" i="4" l="1"/>
  <c r="BQ34" i="4"/>
  <c r="BQ33" i="4"/>
  <c r="BQ32" i="4"/>
  <c r="BQ28" i="4"/>
  <c r="BQ24" i="4"/>
  <c r="BQ15" i="4"/>
  <c r="BQ27" i="4"/>
  <c r="BQ30" i="4"/>
  <c r="BQ23" i="4"/>
  <c r="BQ29" i="4"/>
  <c r="BQ11" i="4"/>
  <c r="BQ22" i="4"/>
  <c r="BQ20" i="4"/>
  <c r="BQ19" i="4"/>
  <c r="BQ16" i="4"/>
  <c r="BQ25" i="4"/>
  <c r="BQ31" i="4"/>
  <c r="BQ18" i="4"/>
  <c r="BQ14" i="4"/>
  <c r="BQ12" i="4"/>
  <c r="BQ9" i="4"/>
  <c r="BQ26" i="4"/>
  <c r="BQ21" i="4"/>
  <c r="BQ17" i="4"/>
  <c r="BQ13" i="4"/>
  <c r="BL35" i="3"/>
  <c r="BL34" i="3"/>
  <c r="BL33" i="3"/>
  <c r="BL32" i="3"/>
  <c r="BL23" i="3"/>
  <c r="BL22" i="3"/>
  <c r="BL29" i="3"/>
  <c r="BL12" i="3"/>
  <c r="BL28" i="3"/>
  <c r="BL20" i="3"/>
  <c r="BL17" i="3"/>
  <c r="BL16" i="3"/>
  <c r="BL30" i="3"/>
  <c r="BL24" i="3"/>
  <c r="BL27" i="3"/>
  <c r="BL25" i="3"/>
  <c r="BL13" i="3"/>
  <c r="BL9" i="3"/>
  <c r="BL26" i="3"/>
  <c r="BL19" i="3"/>
  <c r="BL18" i="3"/>
  <c r="BL31" i="3"/>
  <c r="BL15" i="3"/>
  <c r="BL14" i="3"/>
  <c r="BL11" i="3"/>
  <c r="BL21" i="3"/>
</calcChain>
</file>

<file path=xl/sharedStrings.xml><?xml version="1.0" encoding="utf-8"?>
<sst xmlns="http://schemas.openxmlformats.org/spreadsheetml/2006/main" count="178" uniqueCount="89">
  <si>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</si>
  <si>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</si>
  <si>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</si>
  <si>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USP Dependencies (By PI date)</t>
  </si>
  <si>
    <t>To do:</t>
  </si>
  <si>
    <t>USP Undertakers</t>
  </si>
  <si>
    <t>for testing pick pred/succ with different dates, bring together start and end date columns, put go live date before</t>
  </si>
  <si>
    <t xml:space="preserve">FA Legend:   </t>
  </si>
  <si>
    <t xml:space="preserve">Progress Legend:   </t>
  </si>
  <si>
    <t>On track</t>
  </si>
  <si>
    <t>At risk</t>
  </si>
  <si>
    <t>High Risk</t>
  </si>
  <si>
    <t>Completed</t>
  </si>
  <si>
    <t>Project lead: Chanita Sumar</t>
  </si>
  <si>
    <t>Filtering on feature area</t>
  </si>
  <si>
    <t>Project Start Date:</t>
  </si>
  <si>
    <t>Organize ST by  project connections - color grouping</t>
  </si>
  <si>
    <t xml:space="preserve">PI Start:   </t>
  </si>
  <si>
    <t xml:space="preserve">PI End:   </t>
  </si>
  <si>
    <t>Scrolling Increment:</t>
  </si>
  <si>
    <t>Feature Area first column, ST ID and then Name comes after ID</t>
  </si>
  <si>
    <t>Feature Area</t>
  </si>
  <si>
    <t>Strategic Theme ID</t>
  </si>
  <si>
    <t>Name</t>
  </si>
  <si>
    <t>Predecessors</t>
  </si>
  <si>
    <t>Successors</t>
  </si>
  <si>
    <t>Category</t>
  </si>
  <si>
    <t>Progress</t>
  </si>
  <si>
    <t>Start</t>
  </si>
  <si>
    <t>End Date</t>
  </si>
  <si>
    <t>Days</t>
  </si>
  <si>
    <t>GoLive</t>
  </si>
  <si>
    <t>PI40</t>
  </si>
  <si>
    <t>PI41</t>
  </si>
  <si>
    <t>PI42</t>
  </si>
  <si>
    <t>PI43</t>
  </si>
  <si>
    <t>PI44</t>
  </si>
  <si>
    <t>PI45</t>
  </si>
  <si>
    <t>PI46</t>
  </si>
  <si>
    <t>PI47</t>
  </si>
  <si>
    <t>PI48</t>
  </si>
  <si>
    <t>PI49</t>
  </si>
  <si>
    <t>PI50</t>
  </si>
  <si>
    <t>PROJECT TITLE</t>
  </si>
  <si>
    <t>Company name</t>
  </si>
  <si>
    <t>Legend:</t>
  </si>
  <si>
    <t>Low risk</t>
  </si>
  <si>
    <t>Med risk</t>
  </si>
  <si>
    <t>High risk</t>
  </si>
  <si>
    <t>Unassigned</t>
  </si>
  <si>
    <t>Project lead</t>
  </si>
  <si>
    <t>Milestone description</t>
  </si>
  <si>
    <t>Assigned to</t>
  </si>
  <si>
    <t>TITLE 1</t>
  </si>
  <si>
    <t>Task 1</t>
  </si>
  <si>
    <t>Goal</t>
  </si>
  <si>
    <t>Task 2</t>
  </si>
  <si>
    <t>Milestone</t>
  </si>
  <si>
    <t>Task 3</t>
  </si>
  <si>
    <t>Task 4</t>
  </si>
  <si>
    <t>Task 5</t>
  </si>
  <si>
    <t>Med Risk</t>
  </si>
  <si>
    <t>TITLE 2</t>
  </si>
  <si>
    <t>On Track</t>
  </si>
  <si>
    <t>Low Risk</t>
  </si>
  <si>
    <t>TITLE 3</t>
  </si>
  <si>
    <t>TITLE 4</t>
  </si>
  <si>
    <t>To add more data, Insert new rows ABOVE this one</t>
  </si>
  <si>
    <t>Column4</t>
  </si>
  <si>
    <t>Column5</t>
  </si>
  <si>
    <t>Column3</t>
  </si>
  <si>
    <t>Column2</t>
  </si>
  <si>
    <t>Column1</t>
  </si>
  <si>
    <t>Start Date</t>
  </si>
  <si>
    <t>Data Migration (DM)</t>
  </si>
  <si>
    <t>Quotes, Install and Bill (QIB)</t>
  </si>
  <si>
    <t>Specialty (SP)</t>
  </si>
  <si>
    <t>Commercial Medical Product (CMP)</t>
  </si>
  <si>
    <t>Broker and Employer Experience (BEE)</t>
  </si>
  <si>
    <t>Member Experience (ME)</t>
  </si>
  <si>
    <t>Provider Experience (PE)</t>
  </si>
  <si>
    <t xml:space="preserve">Provider Optimization Cybertron (POC) </t>
  </si>
  <si>
    <t>Ops Reporting (OR)</t>
  </si>
  <si>
    <t>Benefit and Config (BC)</t>
  </si>
  <si>
    <t>Data, Reporting and Analytics (RA)</t>
  </si>
  <si>
    <t>Provider &amp; Claim Payment+ (PCP)</t>
  </si>
  <si>
    <t>Scalability (SC)</t>
  </si>
  <si>
    <t>Consumer Engagement, Digital Therapeutic and Innovation Products   (CE DTI)</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</si>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</sst>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yyyy\-mm\-dd;@"/>
  </numFmts>
  <fonts count="5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4"/>
      <color theme="1"/>
      <name val="Calibri"/>
      <family val="2"/>
      <scheme val="minor"/>
    </font>
    <font>
      <sz val="22"/>
      <name val="Calibri"/>
      <family val="2"/>
      <scheme val="minor"/>
    </font>
    <font>
      <b/>
      <sz val="18"/>
      <name val="Calibri"/>
      <family val="2"/>
      <scheme val="minor"/>
    </font>
    <font>
      <sz val="11"/>
      <color theme="1"/>
      <name val="Calibri"/>
      <family val="2"/>
      <charset val="1"/>
      <scheme val="minor"/>
    </font>
    <font>
      <sz val="10"/>
      <color rgb="FFBFBFBF"/>
      <name val="Calibri"/>
      <family val="2"/>
      <scheme val="minor"/>
    </font>
    <font>
      <sz val="11"/>
      <color theme="1"/>
      <name val="Arial"/>
      <family val="2"/>
    </font>
    <font>
      <sz val="11"/>
      <name val="Arial"/>
      <family val="2"/>
    </font>
    <font>
      <b/>
      <sz val="11"/>
      <name val="Arial"/>
      <family val="2"/>
    </font>
    <font>
      <sz val="11"/>
      <color rgb="FF000000"/>
      <name val="Arial"/>
      <family val="2"/>
    </font>
    <font>
      <sz val="11"/>
      <color rgb="FF201F1E"/>
      <name val="Arial"/>
      <family val="2"/>
    </font>
    <font>
      <sz val="11"/>
      <color theme="0"/>
      <name val="Arial"/>
      <family val="2"/>
    </font>
    <font>
      <sz val="11"/>
      <color theme="0" tint="-0.499984740745262"/>
      <name val="Arial"/>
      <family val="2"/>
    </font>
    <font>
      <b/>
      <sz val="14"/>
      <color theme="0"/>
      <name val="Arial"/>
      <family val="2"/>
    </font>
    <font>
      <b/>
      <sz val="14"/>
      <color theme="1"/>
      <name val="Arial"/>
      <family val="2"/>
    </font>
    <font>
      <sz val="9"/>
      <name val="Arial"/>
      <family val="2"/>
    </font>
    <font>
      <sz val="10"/>
      <color theme="1"/>
      <name val="Arial"/>
      <family val="2"/>
    </font>
    <font>
      <sz val="9"/>
      <color theme="1"/>
      <name val="Arial"/>
      <family val="2"/>
    </font>
  </fonts>
  <fills count="4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2"/>
        <bgColor indexed="65"/>
      </patternFill>
    </fill>
    <fill>
      <patternFill patternType="solid">
        <fgColor rgb="FF00B0F0"/>
        <bgColor indexed="64"/>
      </patternFill>
    </fill>
    <fill>
      <patternFill patternType="solid">
        <fgColor theme="6" tint="0.39997558519241921"/>
        <bgColor indexed="65"/>
      </patternFill>
    </fill>
    <fill>
      <patternFill patternType="solid">
        <fgColor theme="7" tint="0.79998168889431442"/>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
      <patternFill patternType="solid">
        <fgColor rgb="FF60E6BB"/>
        <bgColor indexed="64"/>
      </patternFill>
    </fill>
    <fill>
      <patternFill patternType="solid">
        <fgColor rgb="FFE9DE7D"/>
        <bgColor indexed="64"/>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5">
    <xf numFmtId="0" fontId="0" fillId="0" borderId="0"/>
    <xf numFmtId="0" fontId="2" fillId="0" borderId="0">
      <alignment vertical="top"/>
      <protection locked="0"/>
    </xf>
    <xf numFmtId="9" fontId="4" fillId="0" borderId="0">
      <alignment horizontal="center" vertical="center"/>
    </xf>
    <xf numFmtId="0" fontId="10" fillId="0" borderId="0"/>
    <xf numFmtId="0" fontId="6" fillId="0" borderId="0"/>
    <xf numFmtId="0" fontId="5" fillId="0" borderId="0"/>
    <xf numFmtId="0" fontId="4" fillId="0" borderId="0">
      <alignment horizontal="right" vertical="center" indent="1"/>
    </xf>
    <xf numFmtId="14" fontId="4" fillId="0" borderId="0">
      <alignment horizontal="center" vertical="center"/>
    </xf>
    <xf numFmtId="37" fontId="4" fillId="0" borderId="0">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3">
    <xf numFmtId="0" fontId="0" fillId="0" borderId="0" xfId="0"/>
    <xf numFmtId="0" fontId="0" fillId="0" borderId="0" xfId="0" applyAlignment="1">
      <alignment vertic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Alignment="1">
      <alignment horizontal="center" vertical="center"/>
    </xf>
    <xf numFmtId="14" fontId="10" fillId="0" borderId="0" xfId="7" applyFont="1" applyAlignment="1">
      <alignment horizontal="center" vertical="center"/>
    </xf>
    <xf numFmtId="37" fontId="10" fillId="0" borderId="0" xfId="8" applyFont="1" applyAlignment="1">
      <alignment horizontal="center" vertical="center"/>
    </xf>
    <xf numFmtId="0" fontId="10" fillId="0" borderId="0" xfId="0" applyFont="1" applyAlignment="1">
      <alignment horizontal="left" vertical="center" wrapText="1" indent="2"/>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7" applyFont="1" applyFill="1" applyAlignment="1">
      <alignment horizontal="left" vertical="center"/>
    </xf>
    <xf numFmtId="0" fontId="10" fillId="10" borderId="0" xfId="0" applyFont="1" applyFill="1" applyAlignment="1">
      <alignment horizontal="lef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4" applyFont="1" applyFill="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6" applyFont="1" applyFill="1" applyAlignment="1">
      <alignment horizontal="left" vertical="center" indent="2"/>
    </xf>
    <xf numFmtId="0" fontId="19" fillId="10" borderId="0" xfId="5"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7" applyFont="1" applyFill="1" applyAlignment="1">
      <alignment horizontal="left" vertical="center" indent="2"/>
    </xf>
    <xf numFmtId="0" fontId="26" fillId="10" borderId="0" xfId="5"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7" applyFont="1" applyFill="1" applyAlignment="1">
      <alignment horizontal="center" vertical="center"/>
    </xf>
    <xf numFmtId="37" fontId="0" fillId="10" borderId="0" xfId="8" applyFont="1" applyFill="1" applyAlignment="1">
      <alignment horizontal="center" vertical="center"/>
    </xf>
    <xf numFmtId="9" fontId="16" fillId="0" borderId="0" xfId="2" applyFont="1" applyAlignment="1">
      <alignment horizontal="center" vertical="center"/>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4" applyFont="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5" applyFont="1" applyAlignment="1">
      <alignment horizontal="left" vertical="center" indent="2"/>
    </xf>
    <xf numFmtId="0" fontId="17" fillId="0" borderId="0" xfId="5" applyFont="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6" applyFont="1" applyAlignment="1">
      <alignment horizontal="left" vertical="center" indent="2"/>
    </xf>
    <xf numFmtId="14" fontId="3" fillId="0" borderId="0" xfId="7" applyFont="1" applyAlignment="1">
      <alignment horizontal="left" vertical="center"/>
    </xf>
    <xf numFmtId="14" fontId="3" fillId="0" borderId="0" xfId="7" applyFont="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7" applyFont="1"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5" applyFont="1" applyAlignment="1">
      <alignment vertical="center"/>
    </xf>
    <xf numFmtId="0" fontId="9" fillId="2" borderId="0" xfId="0" applyFont="1" applyFill="1"/>
    <xf numFmtId="0" fontId="31" fillId="2" borderId="0" xfId="0" applyFont="1" applyFill="1"/>
    <xf numFmtId="0" fontId="23" fillId="2" borderId="0" xfId="5"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5" fillId="14" borderId="1" xfId="0" applyFont="1" applyFill="1" applyBorder="1" applyAlignment="1">
      <alignment horizontal="center" vertical="center" shrinkToFit="1"/>
    </xf>
    <xf numFmtId="0" fontId="0" fillId="18" borderId="4" xfId="0" applyFill="1" applyBorder="1" applyAlignment="1">
      <alignment horizontal="center" vertical="center"/>
    </xf>
    <xf numFmtId="0" fontId="36" fillId="0" borderId="0" xfId="0" applyFont="1" applyAlignment="1">
      <alignment horizontal="right" vertical="center"/>
    </xf>
    <xf numFmtId="0" fontId="34" fillId="0" borderId="0" xfId="0" applyFont="1" applyAlignment="1">
      <alignment horizontal="right" vertical="center"/>
    </xf>
    <xf numFmtId="0" fontId="3" fillId="0" borderId="0" xfId="0" applyFont="1" applyAlignment="1">
      <alignment horizontal="left" wrapText="1" indent="3"/>
    </xf>
    <xf numFmtId="37" fontId="3" fillId="0" borderId="0" xfId="8" applyFont="1" applyAlignment="1">
      <alignment horizontal="center" vertical="center"/>
    </xf>
    <xf numFmtId="0" fontId="39" fillId="0" borderId="0" xfId="0" applyFont="1"/>
    <xf numFmtId="0" fontId="39" fillId="19" borderId="21" xfId="10" applyFont="1" applyBorder="1" applyAlignment="1">
      <alignment horizontal="center" vertical="center" wrapText="1"/>
    </xf>
    <xf numFmtId="0" fontId="42" fillId="27" borderId="21" xfId="0" applyFont="1" applyFill="1" applyBorder="1" applyAlignment="1">
      <alignment horizontal="center" vertical="center" wrapText="1"/>
    </xf>
    <xf numFmtId="0" fontId="39" fillId="34" borderId="21" xfId="12" applyFont="1" applyFill="1" applyBorder="1" applyAlignment="1">
      <alignment horizontal="center" vertical="center" wrapText="1"/>
    </xf>
    <xf numFmtId="0" fontId="46" fillId="0" borderId="0" xfId="9" applyFont="1" applyFill="1" applyAlignment="1">
      <alignment horizontal="center" vertical="center"/>
    </xf>
    <xf numFmtId="0" fontId="3" fillId="22" borderId="22" xfId="0" applyFont="1" applyFill="1" applyBorder="1" applyAlignment="1">
      <alignment vertical="center"/>
    </xf>
    <xf numFmtId="0" fontId="37" fillId="21" borderId="23" xfId="0" applyFont="1" applyFill="1" applyBorder="1" applyAlignment="1">
      <alignment horizontal="left" wrapText="1" indent="3"/>
    </xf>
    <xf numFmtId="0" fontId="3" fillId="21" borderId="23" xfId="0" applyFont="1" applyFill="1" applyBorder="1" applyAlignment="1">
      <alignment horizontal="left" vertical="center" wrapText="1" indent="3"/>
    </xf>
    <xf numFmtId="0" fontId="0" fillId="21" borderId="23" xfId="0" applyFill="1" applyBorder="1" applyAlignment="1">
      <alignment horizontal="left" wrapText="1" indent="3"/>
    </xf>
    <xf numFmtId="0" fontId="3" fillId="21" borderId="24" xfId="0" applyFont="1" applyFill="1" applyBorder="1" applyAlignment="1">
      <alignment horizontal="left" wrapText="1" indent="3"/>
    </xf>
    <xf numFmtId="164" fontId="38" fillId="14" borderId="2" xfId="0" applyNumberFormat="1" applyFont="1" applyFill="1" applyBorder="1" applyAlignment="1">
      <alignment horizontal="center" vertical="center"/>
    </xf>
    <xf numFmtId="164" fontId="38" fillId="14" borderId="0" xfId="0" applyNumberFormat="1" applyFont="1" applyFill="1" applyAlignment="1">
      <alignment horizontal="center" vertical="center"/>
    </xf>
    <xf numFmtId="0" fontId="27" fillId="0" borderId="26" xfId="0"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vertical="center"/>
    </xf>
    <xf numFmtId="164" fontId="27" fillId="0" borderId="29" xfId="0" applyNumberFormat="1" applyFont="1" applyBorder="1" applyAlignment="1">
      <alignment vertical="center"/>
    </xf>
    <xf numFmtId="164" fontId="27" fillId="0" borderId="30" xfId="0" applyNumberFormat="1" applyFont="1" applyBorder="1" applyAlignment="1">
      <alignment vertical="center"/>
    </xf>
    <xf numFmtId="164" fontId="27" fillId="0" borderId="31" xfId="0" applyNumberFormat="1" applyFont="1" applyBorder="1" applyAlignment="1">
      <alignment vertical="center"/>
    </xf>
    <xf numFmtId="0" fontId="39" fillId="29" borderId="25" xfId="14" applyFont="1" applyFill="1" applyBorder="1" applyAlignment="1">
      <alignment horizontal="center" vertical="center" wrapText="1"/>
    </xf>
    <xf numFmtId="0" fontId="39" fillId="36" borderId="21" xfId="11" applyFont="1" applyFill="1" applyBorder="1" applyAlignment="1">
      <alignment horizontal="center" vertical="center" wrapText="1"/>
    </xf>
    <xf numFmtId="0" fontId="39" fillId="37" borderId="21" xfId="12" applyFont="1" applyFill="1" applyBorder="1" applyAlignment="1">
      <alignment horizontal="center" vertical="center" wrapText="1"/>
    </xf>
    <xf numFmtId="0" fontId="0" fillId="38" borderId="32" xfId="14" applyFont="1" applyFill="1" applyBorder="1" applyAlignment="1">
      <alignment horizontal="center" vertical="center" wrapText="1"/>
    </xf>
    <xf numFmtId="0" fontId="39" fillId="35" borderId="21" xfId="13" applyFont="1" applyFill="1" applyBorder="1" applyAlignment="1">
      <alignment horizontal="center" vertical="center" wrapText="1"/>
    </xf>
    <xf numFmtId="0" fontId="50" fillId="0" borderId="0" xfId="1" applyFont="1" applyAlignment="1" applyProtection="1">
      <alignment horizontal="center" vertical="center" wrapText="1"/>
    </xf>
    <xf numFmtId="0" fontId="0" fillId="0" borderId="0" xfId="0" applyAlignment="1">
      <alignment horizontal="center" vertical="center" wrapText="1"/>
    </xf>
    <xf numFmtId="0" fontId="0" fillId="0" borderId="8" xfId="0" applyBorder="1" applyAlignment="1">
      <alignment vertical="center"/>
    </xf>
    <xf numFmtId="0" fontId="39" fillId="0" borderId="21" xfId="10" applyFont="1" applyFill="1" applyBorder="1" applyAlignment="1">
      <alignment horizontal="center" vertical="center" wrapText="1"/>
    </xf>
    <xf numFmtId="0" fontId="40" fillId="0" borderId="0" xfId="0" applyFont="1" applyAlignment="1">
      <alignment vertical="center" wrapText="1"/>
    </xf>
    <xf numFmtId="0" fontId="39" fillId="0" borderId="0" xfId="1" applyFont="1" applyAlignment="1" applyProtection="1">
      <alignment horizontal="center" vertical="center" wrapText="1"/>
    </xf>
    <xf numFmtId="0" fontId="0" fillId="0" borderId="4" xfId="0" applyBorder="1" applyAlignment="1">
      <alignment horizontal="center" vertical="center"/>
    </xf>
    <xf numFmtId="0" fontId="49" fillId="0" borderId="0" xfId="0" applyFont="1" applyAlignment="1">
      <alignment horizontal="center" vertical="center" wrapText="1"/>
    </xf>
    <xf numFmtId="0" fontId="40"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wrapText="1"/>
    </xf>
    <xf numFmtId="0" fontId="48" fillId="0" borderId="0" xfId="0" applyFont="1" applyAlignment="1">
      <alignment horizontal="center" vertical="center" wrapText="1"/>
    </xf>
    <xf numFmtId="0" fontId="3" fillId="0" borderId="0" xfId="0" applyFont="1" applyAlignment="1">
      <alignment horizontal="center" vertical="center"/>
    </xf>
    <xf numFmtId="14" fontId="0" fillId="0" borderId="0" xfId="7" applyFont="1" applyAlignment="1">
      <alignment horizontal="center" vertical="center"/>
    </xf>
    <xf numFmtId="37" fontId="0" fillId="0" borderId="0" xfId="8" applyFont="1" applyAlignment="1">
      <alignment horizontal="center" vertical="center"/>
    </xf>
    <xf numFmtId="9" fontId="0" fillId="0" borderId="0" xfId="2" applyFont="1" applyAlignment="1">
      <alignment horizontal="center" vertical="center"/>
    </xf>
    <xf numFmtId="0" fontId="0" fillId="0" borderId="0" xfId="0" applyAlignment="1">
      <alignment horizontal="center" vertical="center"/>
    </xf>
    <xf numFmtId="0" fontId="40"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0" fillId="0" borderId="0" xfId="0" applyAlignment="1">
      <alignment horizontal="left" wrapText="1" indent="2"/>
    </xf>
    <xf numFmtId="2" fontId="0" fillId="0" borderId="0" xfId="0" applyNumberFormat="1" applyAlignment="1">
      <alignment vertical="center"/>
    </xf>
    <xf numFmtId="2" fontId="21" fillId="9" borderId="0" xfId="0" applyNumberFormat="1" applyFont="1" applyFill="1" applyAlignment="1">
      <alignment horizontal="center" vertical="center" wrapText="1"/>
    </xf>
    <xf numFmtId="165" fontId="3" fillId="0" borderId="0" xfId="0" applyNumberFormat="1" applyFont="1" applyAlignment="1">
      <alignment vertical="center"/>
    </xf>
    <xf numFmtId="165" fontId="17" fillId="0" borderId="0" xfId="0" applyNumberFormat="1" applyFont="1" applyAlignment="1">
      <alignment vertical="center"/>
    </xf>
    <xf numFmtId="165" fontId="39" fillId="30" borderId="21" xfId="0" applyNumberFormat="1" applyFont="1" applyFill="1" applyBorder="1" applyAlignment="1">
      <alignment horizontal="center" vertical="center" wrapText="1"/>
    </xf>
    <xf numFmtId="165" fontId="3" fillId="0" borderId="0" xfId="0" applyNumberFormat="1" applyFont="1" applyAlignment="1">
      <alignment wrapText="1"/>
    </xf>
    <xf numFmtId="165" fontId="42" fillId="31" borderId="21" xfId="0" applyNumberFormat="1" applyFont="1" applyFill="1" applyBorder="1" applyAlignment="1">
      <alignment horizontal="center" vertical="center" wrapText="1"/>
    </xf>
    <xf numFmtId="165" fontId="42" fillId="32" borderId="21" xfId="0" applyNumberFormat="1" applyFont="1" applyFill="1" applyBorder="1" applyAlignment="1">
      <alignment horizontal="center" vertical="center"/>
    </xf>
    <xf numFmtId="165" fontId="39" fillId="33" borderId="21" xfId="13" applyNumberFormat="1" applyFont="1" applyFill="1" applyBorder="1" applyAlignment="1">
      <alignment horizontal="center" vertical="center" wrapText="1"/>
    </xf>
    <xf numFmtId="165" fontId="45" fillId="0" borderId="0" xfId="0" applyNumberFormat="1" applyFont="1" applyAlignment="1">
      <alignment horizontal="center" vertical="center" wrapText="1"/>
    </xf>
    <xf numFmtId="165" fontId="3" fillId="0" borderId="0" xfId="0" applyNumberFormat="1" applyFont="1"/>
    <xf numFmtId="165" fontId="21" fillId="9" borderId="0" xfId="0" applyNumberFormat="1" applyFont="1" applyFill="1" applyAlignment="1">
      <alignment horizontal="center" vertical="center" wrapText="1"/>
    </xf>
    <xf numFmtId="9" fontId="0" fillId="0" borderId="0" xfId="2" applyFont="1" applyAlignment="1">
      <alignment horizontal="center" vertical="center" wrapText="1"/>
    </xf>
    <xf numFmtId="0" fontId="0" fillId="0" borderId="0" xfId="0" applyAlignment="1">
      <alignment horizontal="left" wrapText="1"/>
    </xf>
    <xf numFmtId="165" fontId="0" fillId="0" borderId="0" xfId="7" applyNumberFormat="1" applyFont="1" applyAlignment="1">
      <alignment horizontal="center" vertical="center" wrapText="1"/>
    </xf>
    <xf numFmtId="165" fontId="0" fillId="0" borderId="0" xfId="8" applyNumberFormat="1" applyFont="1" applyAlignment="1">
      <alignment horizontal="center" vertical="center" wrapText="1"/>
    </xf>
    <xf numFmtId="2" fontId="0" fillId="0" borderId="0" xfId="8" applyNumberFormat="1" applyFont="1" applyAlignment="1">
      <alignment horizontal="center" vertical="center" wrapText="1"/>
    </xf>
    <xf numFmtId="37" fontId="0" fillId="0" borderId="0" xfId="8" applyFont="1" applyAlignment="1">
      <alignment horizontal="center" vertical="center" wrapText="1"/>
    </xf>
    <xf numFmtId="9" fontId="41" fillId="0" borderId="0" xfId="2" applyFont="1" applyAlignment="1">
      <alignment horizontal="center" vertical="center" wrapText="1"/>
    </xf>
    <xf numFmtId="165" fontId="40" fillId="0" borderId="0" xfId="7" applyNumberFormat="1" applyFont="1" applyAlignment="1">
      <alignment horizontal="center" vertical="center" wrapText="1"/>
    </xf>
    <xf numFmtId="165" fontId="40" fillId="0" borderId="0" xfId="8" applyNumberFormat="1" applyFont="1" applyAlignment="1">
      <alignment horizontal="center" vertical="center" wrapText="1"/>
    </xf>
    <xf numFmtId="2" fontId="40" fillId="0" borderId="0" xfId="8" applyNumberFormat="1" applyFont="1" applyAlignment="1">
      <alignment horizontal="center" vertical="center" wrapText="1"/>
    </xf>
    <xf numFmtId="14" fontId="3" fillId="0" borderId="0" xfId="8" applyNumberFormat="1" applyFont="1" applyAlignment="1">
      <alignment horizontal="center" vertical="center" wrapText="1"/>
    </xf>
    <xf numFmtId="37" fontId="3" fillId="0" borderId="0" xfId="8" applyFont="1" applyAlignment="1">
      <alignment horizontal="center" vertical="center" wrapText="1"/>
    </xf>
    <xf numFmtId="0" fontId="43" fillId="0" borderId="0" xfId="0" applyFont="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40" fillId="0" borderId="0" xfId="0" applyFont="1" applyAlignment="1">
      <alignment wrapText="1"/>
    </xf>
    <xf numFmtId="165" fontId="40" fillId="0" borderId="0" xfId="0" applyNumberFormat="1" applyFont="1" applyAlignment="1">
      <alignment horizontal="center" vertical="center" wrapText="1"/>
    </xf>
    <xf numFmtId="0" fontId="44" fillId="0" borderId="0" xfId="0" applyFont="1" applyAlignment="1">
      <alignment horizontal="center" wrapText="1"/>
    </xf>
    <xf numFmtId="0" fontId="3" fillId="0" borderId="0" xfId="1" applyFont="1" applyAlignment="1" applyProtection="1">
      <alignment horizontal="center" vertical="center" wrapText="1"/>
    </xf>
    <xf numFmtId="0" fontId="39" fillId="0" borderId="0" xfId="0" applyFont="1" applyAlignment="1">
      <alignment wrapText="1"/>
    </xf>
    <xf numFmtId="0" fontId="0" fillId="0" borderId="0" xfId="0" applyAlignment="1">
      <alignment wrapText="1"/>
    </xf>
    <xf numFmtId="165" fontId="3" fillId="0" borderId="0" xfId="8" applyNumberFormat="1" applyFont="1" applyAlignment="1">
      <alignment horizontal="center" vertical="center" wrapText="1"/>
    </xf>
    <xf numFmtId="2" fontId="3" fillId="0" borderId="0" xfId="8" applyNumberFormat="1" applyFont="1" applyAlignment="1">
      <alignment horizontal="center" vertical="center" wrapText="1"/>
    </xf>
    <xf numFmtId="165" fontId="3" fillId="39" borderId="0" xfId="8" applyNumberFormat="1" applyFont="1" applyFill="1" applyAlignment="1">
      <alignment horizontal="center" vertical="center" wrapText="1"/>
    </xf>
    <xf numFmtId="37" fontId="3" fillId="39" borderId="0" xfId="8" applyFont="1" applyFill="1" applyAlignment="1">
      <alignment horizontal="center" vertical="center" wrapText="1"/>
    </xf>
    <xf numFmtId="0" fontId="1" fillId="0" borderId="0" xfId="0" applyFont="1"/>
    <xf numFmtId="0" fontId="1" fillId="0" borderId="0" xfId="0" applyFont="1" applyAlignment="1">
      <alignment vertical="top"/>
    </xf>
    <xf numFmtId="0" fontId="0" fillId="0" borderId="0" xfId="0"/>
    <xf numFmtId="0" fontId="0" fillId="0" borderId="0" xfId="0" applyAlignment="1">
      <alignment horizontal="center"/>
    </xf>
    <xf numFmtId="165" fontId="0" fillId="0" borderId="0" xfId="0" applyNumberFormat="1"/>
    <xf numFmtId="2" fontId="0" fillId="0" borderId="0" xfId="0" applyNumberFormat="1"/>
    <xf numFmtId="0" fontId="39" fillId="40" borderId="21" xfId="14" applyFont="1" applyFill="1" applyBorder="1" applyAlignment="1">
      <alignment horizontal="center" vertical="center" wrapText="1"/>
    </xf>
    <xf numFmtId="0" fontId="39" fillId="41" borderId="21" xfId="14" applyFont="1" applyFill="1" applyBorder="1" applyAlignment="1">
      <alignment horizontal="center" vertical="center" wrapText="1"/>
    </xf>
    <xf numFmtId="2" fontId="0" fillId="0" borderId="0" xfId="0" applyNumberFormat="1"/>
    <xf numFmtId="0" fontId="32" fillId="13" borderId="0" xfId="5" applyFont="1" applyFill="1" applyAlignment="1">
      <alignment horizontal="left" vertical="center"/>
    </xf>
    <xf numFmtId="0" fontId="1" fillId="0" borderId="0" xfId="0" applyFont="1"/>
    <xf numFmtId="0" fontId="33" fillId="2" borderId="0" xfId="5" applyFont="1" applyFill="1" applyAlignment="1">
      <alignment horizontal="left" vertical="center" wrapText="1"/>
    </xf>
    <xf numFmtId="0" fontId="1" fillId="0" borderId="0" xfId="0" applyFont="1" applyAlignment="1">
      <alignment vertical="top"/>
    </xf>
    <xf numFmtId="0" fontId="46" fillId="24" borderId="21" xfId="0" applyFont="1" applyFill="1" applyBorder="1" applyAlignment="1">
      <alignment horizontal="center" vertical="center"/>
    </xf>
    <xf numFmtId="0" fontId="0" fillId="0" borderId="25" xfId="0" applyBorder="1"/>
    <xf numFmtId="0" fontId="46" fillId="17" borderId="21" xfId="9" applyFont="1" applyFill="1" applyBorder="1" applyAlignment="1">
      <alignment horizontal="center" vertical="center"/>
    </xf>
    <xf numFmtId="0" fontId="47" fillId="15" borderId="21" xfId="0" applyFont="1" applyFill="1" applyBorder="1" applyAlignment="1">
      <alignment horizontal="center" vertical="center"/>
    </xf>
    <xf numFmtId="0" fontId="28" fillId="2" borderId="0" xfId="4" applyFont="1" applyFill="1" applyAlignment="1">
      <alignment horizontal="left" vertical="center" indent="1"/>
    </xf>
    <xf numFmtId="0" fontId="0" fillId="0" borderId="0" xfId="0"/>
    <xf numFmtId="0" fontId="0" fillId="0" borderId="0" xfId="0" applyAlignment="1">
      <alignment horizontal="center"/>
    </xf>
    <xf numFmtId="165" fontId="0" fillId="0" borderId="0" xfId="0" applyNumberFormat="1"/>
    <xf numFmtId="0" fontId="17" fillId="2" borderId="0" xfId="0" applyFont="1" applyFill="1" applyAlignment="1">
      <alignment horizontal="center" vertical="center"/>
    </xf>
    <xf numFmtId="2" fontId="0" fillId="0" borderId="0" xfId="0" applyNumberFormat="1"/>
    <xf numFmtId="0" fontId="3" fillId="2" borderId="0" xfId="0" applyFont="1" applyFill="1" applyAlignment="1">
      <alignment horizontal="center" vertical="center"/>
    </xf>
    <xf numFmtId="0" fontId="46" fillId="16" borderId="21" xfId="0" applyFont="1" applyFill="1"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4"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14" fillId="5" borderId="0" xfId="9"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28" borderId="0" xfId="0" applyFont="1" applyFill="1" applyAlignment="1">
      <alignment horizontal="center" vertical="center"/>
    </xf>
    <xf numFmtId="0" fontId="25" fillId="13" borderId="0" xfId="4"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5">
    <cellStyle name="20% - Accent1" xfId="10" builtinId="30"/>
    <cellStyle name="20% - Accent2" xfId="11" builtinId="34"/>
    <cellStyle name="20% - Accent3" xfId="12" builtinId="38"/>
    <cellStyle name="20% - Accent4" xfId="14" builtinId="42"/>
    <cellStyle name="60% - Accent3" xfId="13" builtinId="40"/>
    <cellStyle name="Accent3" xfId="9" builtinId="37"/>
    <cellStyle name="Comma [0]" xfId="8" builtinId="6"/>
    <cellStyle name="Date" xfId="7" xr:uid="{00000000-0005-0000-0000-000007000000}"/>
    <cellStyle name="Heading 1" xfId="5" builtinId="16"/>
    <cellStyle name="Heading 3" xfId="6" builtinId="18"/>
    <cellStyle name="Hyperlink" xfId="1" builtinId="8"/>
    <cellStyle name="Normal" xfId="0" builtinId="0"/>
    <cellStyle name="Percent" xfId="2" builtinId="5"/>
    <cellStyle name="Title" xfId="4" builtinId="15"/>
    <cellStyle name="zHiddenText" xfId="3" xr:uid="{00000000-0005-0000-0000-000003000000}"/>
  </cellStyles>
  <dxfs count="118">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0.1498764000366222"/>
        </patternFill>
      </fill>
      <border>
        <left/>
        <right/>
        <top/>
        <bottom style="thin">
          <color theme="0" tint="-0.34998626667073579"/>
        </bottom>
      </border>
    </dxf>
    <dxf>
      <font>
        <b/>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color theme="0"/>
      </font>
      <border>
        <left style="thin">
          <color rgb="FFC00000"/>
        </left>
        <right style="thin">
          <color rgb="FFC00000"/>
        </right>
        <vertical/>
        <horizontal/>
      </border>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theme="0"/>
        <name val="Calibri"/>
        <family val="2"/>
        <scheme val="minor"/>
      </font>
      <fill>
        <patternFill patternType="solid">
          <fgColor indexed="64"/>
          <bgColor theme="9" tint="-0.499984740745262"/>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auto="1"/>
        <name val="Calibri"/>
        <family val="2"/>
        <scheme val="minor"/>
      </font>
      <fill>
        <patternFill patternType="solid">
          <fgColor indexed="64"/>
          <bgColor theme="0" tint="-0.14999847407452621"/>
        </patternFill>
      </fill>
    </dxf>
    <dxf>
      <font>
        <strike val="0"/>
        <condense val="0"/>
        <extend val="0"/>
        <outline val="0"/>
        <shadow val="0"/>
        <vertAlign val="baseline"/>
        <sz val="11"/>
        <color auto="1"/>
        <name val="Calibri"/>
        <family val="2"/>
        <scheme val="minor"/>
      </font>
      <fill>
        <patternFill>
          <fgColor indexed="64"/>
          <bgColor indexed="65"/>
        </patternFill>
      </fill>
      <alignment wrapText="1"/>
    </dxf>
    <dxf>
      <font>
        <strike val="0"/>
        <outline val="0"/>
        <shadow val="0"/>
        <vertAlign val="baseline"/>
        <sz val="11"/>
        <name val="Calibri"/>
        <family val="2"/>
        <scheme val="minor"/>
      </font>
      <numFmt numFmtId="2" formatCode="0.00"/>
      <alignment wrapText="1"/>
    </dxf>
    <dxf>
      <font>
        <strike val="0"/>
        <condense val="0"/>
        <extend val="0"/>
        <outline val="0"/>
        <shadow val="0"/>
        <vertAlign val="baseline"/>
        <sz val="11"/>
        <color auto="1"/>
        <name val="Calibri"/>
        <family val="2"/>
        <scheme val="minor"/>
      </font>
      <numFmt numFmtId="165" formatCode="yyyy\-mm\-dd;@"/>
      <fill>
        <patternFill>
          <fgColor indexed="64"/>
          <bgColor indexed="65"/>
        </patternFill>
      </fill>
      <alignment wrapText="1"/>
    </dxf>
    <dxf>
      <font>
        <strike val="0"/>
        <outline val="0"/>
        <shadow val="0"/>
        <vertAlign val="baseline"/>
        <sz val="11"/>
        <name val="Calibri"/>
        <family val="2"/>
        <scheme val="minor"/>
      </font>
      <numFmt numFmtId="165" formatCode="yyyy\-mm\-dd;@"/>
      <alignment wrapText="1"/>
    </dxf>
    <dxf>
      <font>
        <strike val="0"/>
        <outline val="0"/>
        <shadow val="0"/>
        <vertAlign val="baseline"/>
        <sz val="11"/>
        <name val="Calibri"/>
        <family val="2"/>
        <scheme val="minor"/>
      </font>
      <alignment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outline val="0"/>
        <shadow val="0"/>
        <vertAlign val="baseline"/>
        <sz val="11"/>
        <name val="Calibri"/>
        <family val="2"/>
        <scheme val="minor"/>
      </font>
      <fill>
        <patternFill>
          <fgColor indexed="64"/>
          <bgColor auto="1"/>
        </patternFill>
      </fill>
      <alignment horizontal="left" vertical="bottom" wrapText="1"/>
    </dxf>
    <dxf>
      <font>
        <strike val="0"/>
        <outline val="0"/>
        <shadow val="0"/>
        <vertAlign val="baseline"/>
        <sz val="11"/>
        <color auto="1"/>
        <name val="Calibri"/>
        <family val="2"/>
        <scheme val="minor"/>
      </font>
      <fill>
        <patternFill>
          <fgColor indexed="64"/>
          <bgColor auto="1"/>
        </patternFill>
      </fill>
      <alignment horizontal="center" vertical="center" wrapText="1"/>
    </dxf>
    <dxf>
      <font>
        <strike val="0"/>
        <outline val="0"/>
        <shadow val="0"/>
        <vertAlign val="baseline"/>
        <sz val="11"/>
        <name val="Calibri"/>
        <family val="2"/>
        <scheme val="minor"/>
      </font>
      <alignment wrapText="1"/>
    </dxf>
    <dxf>
      <font>
        <b/>
        <strike val="0"/>
        <outline val="0"/>
        <shadow val="0"/>
        <vertAlign val="baseline"/>
        <sz val="11"/>
        <color theme="0"/>
        <name val="Calibri"/>
        <family val="2"/>
        <scheme val="minor"/>
      </font>
      <fill>
        <patternFill patternType="solid">
          <fgColor indexed="64"/>
          <bgColor theme="1" tint="0.249977111117893"/>
        </patternFill>
      </fill>
    </dxf>
    <dxf>
      <border>
        <left/>
        <right/>
        <top/>
        <bottom/>
        <vertical/>
        <horizontal/>
      </border>
    </dxf>
    <dxf>
      <border>
        <left/>
        <right/>
        <top/>
        <bottom/>
        <vertical/>
        <horizontal/>
      </border>
    </dxf>
    <dxf>
      <border>
        <left/>
        <right/>
        <top/>
        <bottom/>
        <vertical/>
        <horizontal/>
      </border>
    </dxf>
    <dxf>
      <fill>
        <patternFill>
          <bgColor theme="0" tint="-4.9989318521683403E-2"/>
        </patternFill>
      </fill>
      <border>
        <left/>
        <right/>
        <top/>
        <bottom/>
        <vertical/>
        <horizontal/>
      </border>
    </dxf>
    <dxf>
      <font>
        <b/>
        <color theme="1"/>
      </font>
    </dxf>
    <dxf>
      <font>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01"/>
        </patternFill>
      </fill>
    </dxf>
    <dxf>
      <fill>
        <patternFill patternType="solid">
          <fgColor indexed="64"/>
          <bgColor theme="1" tint="0.34998626667073579"/>
        </patternFill>
      </fill>
      <border>
        <left/>
        <right/>
        <top/>
        <bottom/>
        <vertical/>
        <horizontal/>
      </border>
    </dxf>
    <dxf>
      <font>
        <color theme="0"/>
      </font>
      <fill>
        <patternFill>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117"/>
      <tableStyleElement type="headerRow" dxfId="116"/>
      <tableStyleElement type="firstRowStripe" dxfId="115"/>
      <tableStyleElement type="secondRowStripe" dxfId="114"/>
    </tableStyle>
    <tableStyle name="ToDoList" pivot="0" count="9" xr9:uid="{00000000-0011-0000-FFFF-FFFF01000000}">
      <tableStyleElement type="wholeTable" dxfId="113"/>
      <tableStyleElement type="headerRow" dxfId="112"/>
      <tableStyleElement type="totalRow" dxfId="111"/>
      <tableStyleElement type="firstColumn" dxfId="110"/>
      <tableStyleElement type="lastColumn" dxfId="109"/>
      <tableStyleElement type="firstRowStripe" dxfId="108"/>
      <tableStyleElement type="secondRowStripe" dxfId="107"/>
      <tableStyleElement type="firstColumnStripe" dxfId="106"/>
      <tableStyleElement type="secondColumnStripe" dxfId="10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73440" y="381000"/>
          <a:ext cx="586740" cy="58674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10:L314" totalsRowShown="0" headerRowDxfId="104" dataDxfId="103">
  <autoFilter ref="B10:L314" xr:uid="{00000000-0009-0000-0100-000001000000}"/>
  <tableColumns count="11">
    <tableColumn id="13" xr3:uid="{00000000-0010-0000-0000-00000D000000}" name="Feature Area" dataDxfId="102"/>
    <tableColumn id="1" xr3:uid="{00000000-0010-0000-0000-000001000000}" name="Strategic Theme ID" dataDxfId="101"/>
    <tableColumn id="14" xr3:uid="{00000000-0010-0000-0000-00000E000000}" name="Name" dataDxfId="100"/>
    <tableColumn id="10" xr3:uid="{00000000-0010-0000-0000-00000A000000}" name="Predecessors" dataDxfId="99"/>
    <tableColumn id="17" xr3:uid="{00000000-0010-0000-0000-000011000000}" name="Successors" dataDxfId="98"/>
    <tableColumn id="15" xr3:uid="{00000000-0010-0000-0000-00000F000000}" name="State" dataDxfId="97"/>
    <tableColumn id="4" xr3:uid="{00000000-0010-0000-0000-000004000000}" name="Progress" dataDxfId="96"/>
    <tableColumn id="5" xr3:uid="{00000000-0010-0000-0000-000005000000}" name="Start Date" dataDxfId="95" dataCellStyle="Date"/>
    <tableColumn id="12" xr3:uid="{00000000-0010-0000-0000-00000C000000}" name="End Date" dataDxfId="94" dataCellStyle="Comma [0]"/>
    <tableColumn id="6" xr3:uid="{00000000-0010-0000-0000-000006000000}" name="Days" dataDxfId="93" dataCellStyle="Comma [0]">
      <calculatedColumnFormula>Milestones4352[[#This Row],[End Date]]-Milestones4352[[#This Row],[Start Date]]</calculatedColumnFormula>
    </tableColumn>
    <tableColumn id="8" xr3:uid="{00000000-0010-0000-0000-000008000000}" name="GoLive" dataDxfId="92" dataCellStyle="Comma [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ilestones435" displayName="Milestones435" ref="B9:G36" totalsRowShown="0" headerRowDxfId="91">
  <autoFilter ref="B9:G36"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90"/>
    <tableColumn id="2" xr3:uid="{00000000-0010-0000-0100-000002000000}" name="Category" dataDxfId="89"/>
    <tableColumn id="3" xr3:uid="{00000000-0010-0000-0100-000003000000}" name="Assigned to" dataDxfId="88"/>
    <tableColumn id="4" xr3:uid="{00000000-0010-0000-0100-000004000000}" name="Progress"/>
    <tableColumn id="5" xr3:uid="{00000000-0010-0000-0100-000005000000}" name="Start" dataCellStyle="Date"/>
    <tableColumn id="6" xr3:uid="{00000000-0010-0000-0100-000006000000}" name="Days" dataCellStyle="Comma [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L36" totalsRowShown="0" headerRowDxfId="87">
  <autoFilter ref="B9:L3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Milestone description" dataDxfId="86"/>
    <tableColumn id="2" xr3:uid="{00000000-0010-0000-0200-000002000000}" name="Category" dataDxfId="85"/>
    <tableColumn id="3" xr3:uid="{00000000-0010-0000-0200-000003000000}" name="Assigned to" dataDxfId="84"/>
    <tableColumn id="4" xr3:uid="{00000000-0010-0000-0200-000004000000}" name="Progress"/>
    <tableColumn id="10" xr3:uid="{00000000-0010-0000-0200-00000A000000}" name="Column4" dataDxfId="83" dataCellStyle="Percent"/>
    <tableColumn id="11" xr3:uid="{00000000-0010-0000-0200-00000B000000}" name="Column5" dataDxfId="82" dataCellStyle="Percent"/>
    <tableColumn id="9" xr3:uid="{00000000-0010-0000-0200-000009000000}" name="Column3" dataDxfId="81" dataCellStyle="Percent"/>
    <tableColumn id="8" xr3:uid="{00000000-0010-0000-0200-000008000000}" name="Column2" dataDxfId="80" dataCellStyle="Percent"/>
    <tableColumn id="7" xr3:uid="{00000000-0010-0000-0200-000007000000}" name="Column1" dataDxfId="79" dataCellStyle="Percent"/>
    <tableColumn id="5" xr3:uid="{00000000-0010-0000-0200-000005000000}" name="Start" dataCellStyle="Date"/>
    <tableColumn id="6" xr3:uid="{00000000-0010-0000-0200-000006000000}"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baseColWidth="10" defaultColWidth="9.1640625" defaultRowHeight="14" x14ac:dyDescent="0.2"/>
  <cols>
    <col min="1" max="1" width="4.83203125" style="197" customWidth="1"/>
    <col min="2" max="2" width="2.83203125" style="197" customWidth="1"/>
    <col min="3" max="5" width="40.83203125" style="196" customWidth="1"/>
    <col min="6" max="6" width="2.83203125" style="196" customWidth="1"/>
    <col min="7" max="11" width="9.1640625" style="196" customWidth="1"/>
    <col min="12" max="16384" width="9.1640625" style="196"/>
  </cols>
  <sheetData>
    <row r="1" spans="1:13" s="5" customFormat="1" ht="33" customHeight="1" x14ac:dyDescent="0.3">
      <c r="D1" s="91"/>
    </row>
    <row r="2" spans="1:13" ht="50" customHeight="1" x14ac:dyDescent="0.3">
      <c r="A2" s="5"/>
      <c r="B2" s="97"/>
      <c r="C2" s="205" t="s">
        <v>0</v>
      </c>
      <c r="D2" s="206"/>
      <c r="E2" s="206"/>
      <c r="F2" s="97"/>
      <c r="G2" s="5"/>
      <c r="H2" s="5"/>
      <c r="I2" s="5"/>
      <c r="J2" s="5"/>
      <c r="K2" s="5"/>
      <c r="L2" s="5"/>
      <c r="M2" s="5"/>
    </row>
    <row r="3" spans="1:13" ht="14.5" customHeight="1" x14ac:dyDescent="0.3">
      <c r="A3" s="5"/>
      <c r="B3" s="92"/>
      <c r="C3" s="93"/>
      <c r="D3" s="94"/>
      <c r="E3" s="92"/>
      <c r="F3" s="92"/>
      <c r="G3" s="5"/>
      <c r="H3" s="5"/>
      <c r="I3" s="5"/>
      <c r="J3" s="5"/>
      <c r="K3" s="5"/>
      <c r="L3" s="5"/>
      <c r="M3" s="5"/>
    </row>
    <row r="4" spans="1:13" s="197" customFormat="1" ht="67" customHeight="1" x14ac:dyDescent="0.3">
      <c r="A4" s="5"/>
      <c r="B4" s="92"/>
      <c r="C4" s="207" t="s">
        <v>1</v>
      </c>
      <c r="D4" s="208"/>
      <c r="E4" s="208"/>
      <c r="F4" s="92"/>
      <c r="G4" s="5"/>
      <c r="H4" s="5"/>
      <c r="I4" s="5"/>
      <c r="J4" s="5"/>
      <c r="K4" s="5"/>
      <c r="L4" s="5"/>
      <c r="M4" s="5"/>
    </row>
    <row r="5" spans="1:13" s="197" customFormat="1" ht="67" customHeight="1" x14ac:dyDescent="0.3">
      <c r="A5" s="5"/>
      <c r="B5" s="92"/>
      <c r="C5" s="207" t="s">
        <v>2</v>
      </c>
      <c r="D5" s="208"/>
      <c r="E5" s="208"/>
      <c r="F5" s="92"/>
      <c r="G5" s="5"/>
      <c r="H5" s="5"/>
      <c r="I5" s="5"/>
      <c r="J5" s="5"/>
      <c r="K5" s="5"/>
      <c r="L5" s="5"/>
      <c r="M5" s="5"/>
    </row>
    <row r="6" spans="1:13" ht="15" customHeight="1" x14ac:dyDescent="0.2">
      <c r="A6" s="196"/>
      <c r="B6" s="95"/>
      <c r="C6" s="95"/>
      <c r="D6" s="96"/>
      <c r="E6" s="95"/>
      <c r="F6" s="95"/>
    </row>
    <row r="7" spans="1:13" ht="50" customHeight="1" x14ac:dyDescent="0.2">
      <c r="A7" s="196"/>
      <c r="B7" s="196"/>
    </row>
    <row r="8" spans="1:13" ht="14.5" customHeight="1" x14ac:dyDescent="0.2">
      <c r="A8" s="196"/>
      <c r="B8" s="196"/>
    </row>
    <row r="9" spans="1:13" ht="90" customHeight="1" x14ac:dyDescent="0.2">
      <c r="C9" s="197"/>
      <c r="D9" s="197"/>
      <c r="E9" s="197"/>
      <c r="F9" s="197"/>
      <c r="G9" s="197"/>
      <c r="H9" s="197"/>
    </row>
    <row r="10" spans="1:13" ht="14.5" customHeight="1" x14ac:dyDescent="0.2">
      <c r="A10" s="196"/>
      <c r="B10" s="196"/>
    </row>
    <row r="11" spans="1:13" x14ac:dyDescent="0.2">
      <c r="A11" s="196"/>
      <c r="B11" s="196"/>
      <c r="D11" s="197"/>
    </row>
    <row r="12" spans="1:13" x14ac:dyDescent="0.2">
      <c r="A12" s="196"/>
      <c r="B12" s="196"/>
      <c r="D12" s="197"/>
    </row>
    <row r="13" spans="1:13" x14ac:dyDescent="0.2">
      <c r="A13" s="196"/>
      <c r="B13" s="196"/>
      <c r="D13" s="197"/>
    </row>
    <row r="14" spans="1:13" x14ac:dyDescent="0.2">
      <c r="A14" s="196"/>
      <c r="B14" s="196"/>
      <c r="D14" s="197"/>
    </row>
    <row r="15" spans="1:13" x14ac:dyDescent="0.2">
      <c r="A15" s="196"/>
      <c r="B15" s="196"/>
      <c r="D15" s="197"/>
    </row>
    <row r="16" spans="1:13" x14ac:dyDescent="0.2">
      <c r="A16" s="196"/>
      <c r="B16" s="196"/>
      <c r="D16" s="197"/>
    </row>
    <row r="17" spans="1:4" x14ac:dyDescent="0.2">
      <c r="A17" s="196"/>
      <c r="B17" s="196"/>
      <c r="D17" s="197"/>
    </row>
    <row r="18" spans="1:4" x14ac:dyDescent="0.2">
      <c r="A18" s="196"/>
      <c r="B18" s="196"/>
      <c r="D18" s="197"/>
    </row>
    <row r="19" spans="1:4" x14ac:dyDescent="0.2">
      <c r="A19" s="196"/>
      <c r="B19" s="196"/>
      <c r="D19" s="197"/>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444"/>
  <sheetViews>
    <sheetView showGridLines="0" tabSelected="1" showRuler="0" zoomScale="50" zoomScaleNormal="69" zoomScalePageLayoutView="70" workbookViewId="0">
      <selection activeCell="U59" sqref="U59"/>
    </sheetView>
  </sheetViews>
  <sheetFormatPr baseColWidth="10" defaultColWidth="8.83203125" defaultRowHeight="30" customHeight="1" outlineLevelRow="1" outlineLevelCol="1" x14ac:dyDescent="0.2"/>
  <cols>
    <col min="1" max="1" width="4.83203125" style="6" customWidth="1"/>
    <col min="2" max="2" width="24.5" style="198" customWidth="1"/>
    <col min="3" max="3" width="13.33203125" style="198" bestFit="1" customWidth="1"/>
    <col min="4" max="4" width="38.33203125" style="198" customWidth="1"/>
    <col min="5" max="5" width="36.5" style="198" customWidth="1"/>
    <col min="6" max="6" width="40" style="199" bestFit="1" customWidth="1"/>
    <col min="7" max="7" width="29.1640625" style="198" customWidth="1"/>
    <col min="8" max="8" width="18.5" style="198" customWidth="1"/>
    <col min="9" max="9" width="19.6640625" style="200" customWidth="1"/>
    <col min="10" max="10" width="10.5" style="200" bestFit="1" customWidth="1"/>
    <col min="11" max="11" width="9.1640625" style="201" customWidth="1" outlineLevel="1"/>
    <col min="12" max="12" width="10.5" style="198" bestFit="1" customWidth="1"/>
    <col min="13" max="23" width="16.83203125" style="198" customWidth="1"/>
    <col min="24" max="24" width="10.1640625" style="204" bestFit="1" customWidth="1"/>
  </cols>
  <sheetData>
    <row r="1" spans="1:24" ht="25" customHeight="1" x14ac:dyDescent="0.2"/>
    <row r="2" spans="1:24" ht="50" customHeight="1" x14ac:dyDescent="0.2">
      <c r="A2" s="7"/>
      <c r="B2" s="213" t="s">
        <v>3</v>
      </c>
      <c r="C2" s="214"/>
      <c r="D2" s="214"/>
      <c r="E2" s="214"/>
      <c r="F2" s="215"/>
      <c r="G2" s="214"/>
      <c r="H2" s="214"/>
      <c r="I2" s="216"/>
      <c r="J2" s="217"/>
      <c r="K2" s="218"/>
      <c r="L2" s="214"/>
      <c r="M2" s="214"/>
      <c r="N2" s="214"/>
      <c r="O2" s="214"/>
      <c r="P2" s="219"/>
      <c r="Q2" s="214"/>
      <c r="R2" s="214"/>
      <c r="S2" s="214"/>
      <c r="T2" s="214"/>
      <c r="U2" s="214"/>
      <c r="V2" s="53"/>
      <c r="W2" s="53"/>
    </row>
    <row r="3" spans="1:24" ht="20" customHeight="1" x14ac:dyDescent="0.2">
      <c r="A3" s="7"/>
      <c r="B3" s="54"/>
      <c r="C3" s="55"/>
      <c r="D3" s="117" t="s">
        <v>4</v>
      </c>
      <c r="E3" s="56"/>
      <c r="F3" s="57"/>
      <c r="G3" s="68"/>
      <c r="H3" s="56"/>
      <c r="I3" s="160"/>
      <c r="J3" s="161"/>
      <c r="K3" s="158"/>
      <c r="L3" s="1"/>
      <c r="M3" s="1"/>
    </row>
    <row r="4" spans="1:24" ht="48" customHeight="1" x14ac:dyDescent="0.2">
      <c r="A4" s="7"/>
      <c r="B4" s="58" t="s">
        <v>5</v>
      </c>
      <c r="C4" s="59"/>
      <c r="D4" s="118" t="s">
        <v>6</v>
      </c>
      <c r="E4" s="108" t="s">
        <v>7</v>
      </c>
      <c r="F4" s="113" t="s">
        <v>74</v>
      </c>
      <c r="G4" s="114" t="s">
        <v>77</v>
      </c>
      <c r="H4" s="162" t="s">
        <v>84</v>
      </c>
      <c r="J4" s="163"/>
      <c r="L4" s="108" t="s">
        <v>8</v>
      </c>
      <c r="M4" s="211" t="s">
        <v>9</v>
      </c>
      <c r="N4" s="210"/>
      <c r="O4" s="116"/>
      <c r="P4" s="212" t="s">
        <v>10</v>
      </c>
      <c r="Q4" s="210"/>
      <c r="R4" s="112"/>
      <c r="S4" s="220" t="s">
        <v>11</v>
      </c>
      <c r="T4" s="210"/>
      <c r="U4" s="112"/>
      <c r="V4" s="209" t="s">
        <v>12</v>
      </c>
      <c r="W4" s="210"/>
    </row>
    <row r="5" spans="1:24" ht="45" customHeight="1" x14ac:dyDescent="0.2">
      <c r="A5" s="7"/>
      <c r="B5" s="64" t="s">
        <v>13</v>
      </c>
      <c r="C5" s="60"/>
      <c r="D5" s="119" t="s">
        <v>14</v>
      </c>
      <c r="E5" s="62"/>
      <c r="F5" s="131" t="s">
        <v>75</v>
      </c>
      <c r="G5" s="134" t="s">
        <v>78</v>
      </c>
      <c r="H5" s="164" t="s">
        <v>85</v>
      </c>
    </row>
    <row r="6" spans="1:24" ht="32" customHeight="1" x14ac:dyDescent="0.2">
      <c r="A6" s="7"/>
      <c r="B6" s="65" t="s">
        <v>15</v>
      </c>
      <c r="C6" s="66">
        <v>44712</v>
      </c>
      <c r="D6" s="120" t="s">
        <v>16</v>
      </c>
      <c r="E6" s="62"/>
      <c r="F6" s="132" t="s">
        <v>76</v>
      </c>
      <c r="G6" s="115" t="s">
        <v>79</v>
      </c>
      <c r="H6" s="165" t="s">
        <v>86</v>
      </c>
      <c r="L6" s="109" t="s">
        <v>17</v>
      </c>
      <c r="M6" s="124" t="str">
        <f t="shared" ref="M6:W6" ca="1" si="0">TEXT(M8,"mmm-dd-yy")</f>
        <v>May-31-22</v>
      </c>
      <c r="N6" s="125" t="str">
        <f t="shared" ca="1" si="0"/>
        <v>Aug-09-22</v>
      </c>
      <c r="O6" s="125" t="str">
        <f t="shared" ca="1" si="0"/>
        <v>Oct-18-22</v>
      </c>
      <c r="P6" s="125" t="str">
        <f t="shared" si="0"/>
        <v>Jan-10-23</v>
      </c>
      <c r="Q6" s="125" t="str">
        <f t="shared" si="0"/>
        <v>Mar-21-23</v>
      </c>
      <c r="R6" s="125" t="str">
        <f t="shared" si="0"/>
        <v>May-30-23</v>
      </c>
      <c r="S6" s="125" t="str">
        <f t="shared" si="0"/>
        <v>Aug-08-23</v>
      </c>
      <c r="T6" s="125" t="str">
        <f t="shared" si="0"/>
        <v>Oct-17-23</v>
      </c>
      <c r="U6" s="125" t="str">
        <f t="shared" si="0"/>
        <v>Jan-09-24</v>
      </c>
      <c r="V6" s="125" t="str">
        <f t="shared" si="0"/>
        <v>Mar-19-24</v>
      </c>
      <c r="W6" s="126" t="str">
        <f t="shared" si="0"/>
        <v>May-28-24</v>
      </c>
    </row>
    <row r="7" spans="1:24" ht="48" customHeight="1" x14ac:dyDescent="0.2">
      <c r="A7" s="7"/>
      <c r="B7" s="65"/>
      <c r="C7" s="66"/>
      <c r="D7" s="120"/>
      <c r="E7" s="62"/>
      <c r="F7" s="133" t="s">
        <v>87</v>
      </c>
      <c r="G7" s="130" t="s">
        <v>80</v>
      </c>
      <c r="H7" s="166" t="s">
        <v>83</v>
      </c>
      <c r="L7" s="109" t="s">
        <v>18</v>
      </c>
      <c r="M7" s="127" t="str">
        <f t="shared" ref="M7:W7" ca="1" si="1">TEXT(M8+69,"mmm-dd-yy")</f>
        <v>Aug-08-22</v>
      </c>
      <c r="N7" s="128" t="str">
        <f t="shared" ca="1" si="1"/>
        <v>Oct-17-22</v>
      </c>
      <c r="O7" s="128" t="str">
        <f t="shared" ca="1" si="1"/>
        <v>Dec-26-22</v>
      </c>
      <c r="P7" s="128" t="str">
        <f t="shared" si="1"/>
        <v>Mar-20-23</v>
      </c>
      <c r="Q7" s="128" t="str">
        <f t="shared" si="1"/>
        <v>May-29-23</v>
      </c>
      <c r="R7" s="128" t="str">
        <f t="shared" si="1"/>
        <v>Aug-07-23</v>
      </c>
      <c r="S7" s="128" t="str">
        <f t="shared" si="1"/>
        <v>Oct-16-23</v>
      </c>
      <c r="T7" s="128" t="str">
        <f t="shared" si="1"/>
        <v>Dec-25-23</v>
      </c>
      <c r="U7" s="128" t="str">
        <f t="shared" si="1"/>
        <v>Mar-18-24</v>
      </c>
      <c r="V7" s="128" t="str">
        <f t="shared" si="1"/>
        <v>May-27-24</v>
      </c>
      <c r="W7" s="129" t="str">
        <f t="shared" si="1"/>
        <v>Aug-05-24</v>
      </c>
    </row>
    <row r="8" spans="1:24" ht="36" customHeight="1" x14ac:dyDescent="0.2">
      <c r="A8" s="7"/>
      <c r="B8" s="65" t="s">
        <v>19</v>
      </c>
      <c r="C8" s="68">
        <v>0</v>
      </c>
      <c r="D8" s="121" t="s">
        <v>20</v>
      </c>
      <c r="E8" s="61"/>
      <c r="F8" s="202" t="s">
        <v>81</v>
      </c>
      <c r="G8" s="203" t="s">
        <v>82</v>
      </c>
      <c r="H8" s="167"/>
      <c r="M8" s="122">
        <f ca="1">IFERROR(Project_Start+Scrolling_Increment,TODAY())</f>
        <v>44712</v>
      </c>
      <c r="N8" s="123">
        <f ca="1">M8+70</f>
        <v>44782</v>
      </c>
      <c r="O8" s="123">
        <f ca="1">N8+70</f>
        <v>44852</v>
      </c>
      <c r="P8" s="123">
        <v>44936</v>
      </c>
      <c r="Q8" s="123">
        <f>P8+70</f>
        <v>45006</v>
      </c>
      <c r="R8" s="123">
        <f>Q8+70</f>
        <v>45076</v>
      </c>
      <c r="S8" s="123">
        <f>R8+70</f>
        <v>45146</v>
      </c>
      <c r="T8" s="123">
        <f>S8+70</f>
        <v>45216</v>
      </c>
      <c r="U8" s="123">
        <v>45300</v>
      </c>
      <c r="V8" s="123">
        <f>U8+70</f>
        <v>45370</v>
      </c>
      <c r="W8" s="123">
        <f>V8+70</f>
        <v>45440</v>
      </c>
    </row>
    <row r="9" spans="1:24" ht="34.5" customHeight="1" x14ac:dyDescent="0.2">
      <c r="A9" s="7"/>
      <c r="B9" s="60"/>
      <c r="C9" s="60"/>
      <c r="D9" s="110"/>
      <c r="E9" s="61"/>
      <c r="F9" s="61"/>
      <c r="G9" s="61"/>
      <c r="H9" s="61"/>
      <c r="I9" s="168"/>
      <c r="M9" s="85"/>
      <c r="N9" s="86"/>
      <c r="O9" s="86"/>
      <c r="P9" s="86"/>
      <c r="Q9" s="86"/>
      <c r="R9" s="86"/>
      <c r="S9" s="86"/>
      <c r="T9" s="87"/>
      <c r="U9" s="86"/>
      <c r="V9" s="86"/>
      <c r="W9" s="86"/>
    </row>
    <row r="10" spans="1:24" ht="40" customHeight="1" x14ac:dyDescent="0.2">
      <c r="A10" s="7"/>
      <c r="B10" s="99" t="s">
        <v>21</v>
      </c>
      <c r="C10" s="98" t="s">
        <v>22</v>
      </c>
      <c r="D10" s="99" t="s">
        <v>23</v>
      </c>
      <c r="E10" s="99" t="s">
        <v>24</v>
      </c>
      <c r="F10" s="99" t="s">
        <v>25</v>
      </c>
      <c r="G10" s="99" t="s">
        <v>88</v>
      </c>
      <c r="H10" s="99" t="s">
        <v>27</v>
      </c>
      <c r="I10" s="169" t="s">
        <v>73</v>
      </c>
      <c r="J10" s="169" t="s">
        <v>29</v>
      </c>
      <c r="K10" s="159" t="s">
        <v>30</v>
      </c>
      <c r="L10" s="99" t="s">
        <v>31</v>
      </c>
      <c r="M10" s="106" t="s">
        <v>32</v>
      </c>
      <c r="N10" s="106" t="s">
        <v>33</v>
      </c>
      <c r="O10" s="106" t="s">
        <v>34</v>
      </c>
      <c r="P10" s="106" t="s">
        <v>35</v>
      </c>
      <c r="Q10" s="106" t="s">
        <v>36</v>
      </c>
      <c r="R10" s="106" t="s">
        <v>37</v>
      </c>
      <c r="S10" s="106" t="s">
        <v>38</v>
      </c>
      <c r="T10" s="106" t="s">
        <v>39</v>
      </c>
      <c r="U10" s="106" t="s">
        <v>40</v>
      </c>
      <c r="V10" s="106" t="s">
        <v>41</v>
      </c>
      <c r="W10" s="106" t="s">
        <v>42</v>
      </c>
    </row>
    <row r="11" spans="1:24" ht="75" customHeight="1" x14ac:dyDescent="0.2">
      <c r="B11" s="138"/>
      <c r="C11" s="171"/>
      <c r="D11" s="136"/>
      <c r="E11" s="136"/>
      <c r="F11" s="136"/>
      <c r="G11" s="170"/>
      <c r="H11" s="170"/>
      <c r="I11" s="172"/>
      <c r="J11" s="173"/>
      <c r="K11" s="174">
        <f>Milestones4352[[#This Row],[End Date]]-Milestones4352[[#This Row],[Start Date]]</f>
        <v>0</v>
      </c>
      <c r="L11" s="175"/>
      <c r="M11" s="137"/>
      <c r="N11" s="137"/>
      <c r="O11" s="137"/>
      <c r="P11" s="137"/>
      <c r="Q11" s="137"/>
      <c r="R11" s="137"/>
      <c r="S11" s="137"/>
      <c r="T11" s="137"/>
      <c r="U11" s="137"/>
      <c r="V11" s="137"/>
      <c r="W11" s="137"/>
      <c r="X11" s="204">
        <f>Milestones4352[[#This Row],[GoLive]]-Milestones4352[[#This Row],[Start Date]]</f>
        <v>0</v>
      </c>
    </row>
    <row r="12" spans="1:24" s="1" customFormat="1" ht="75" customHeight="1" x14ac:dyDescent="0.2">
      <c r="A12" s="7"/>
      <c r="B12" s="138"/>
      <c r="C12" s="136"/>
      <c r="D12" s="139"/>
      <c r="E12" s="152"/>
      <c r="F12" s="140"/>
      <c r="G12" s="152"/>
      <c r="H12" s="176"/>
      <c r="I12" s="177"/>
      <c r="J12" s="178"/>
      <c r="K12" s="179">
        <f>Milestones4352[[#This Row],[End Date]]-Milestones4352[[#This Row],[Start Date]]</f>
        <v>0</v>
      </c>
      <c r="L12" s="180"/>
      <c r="M12" s="141"/>
      <c r="N12" s="141"/>
      <c r="O12" s="141"/>
      <c r="P12" s="141"/>
      <c r="Q12" s="141" t="str">
        <f t="shared" ref="Q12:W12" si="2">IF(AND($G12="Goal",Q$8&gt;=$I12,Q$8&lt;=$I12+$K12-1),2,IF(AND($G12="Milestone",Q$8&gt;=$I12,Q$8&lt;=$I12+$K12-1),1,""))</f>
        <v/>
      </c>
      <c r="R12" s="141" t="str">
        <f t="shared" si="2"/>
        <v/>
      </c>
      <c r="S12" s="141" t="str">
        <f t="shared" si="2"/>
        <v/>
      </c>
      <c r="T12" s="141" t="str">
        <f t="shared" si="2"/>
        <v/>
      </c>
      <c r="U12" s="141" t="str">
        <f t="shared" si="2"/>
        <v/>
      </c>
      <c r="V12" s="141" t="str">
        <f t="shared" si="2"/>
        <v/>
      </c>
      <c r="W12" s="141" t="str">
        <f t="shared" si="2"/>
        <v/>
      </c>
      <c r="X12" s="204">
        <f>Milestones4352[[#This Row],[GoLive]]-Milestones4352[[#This Row],[Start Date]]</f>
        <v>0</v>
      </c>
    </row>
    <row r="13" spans="1:24" s="1" customFormat="1" ht="75" customHeight="1" x14ac:dyDescent="0.2">
      <c r="A13" s="7"/>
      <c r="B13" s="138"/>
      <c r="C13" s="152"/>
      <c r="D13" s="139"/>
      <c r="E13" s="140"/>
      <c r="F13" s="152"/>
      <c r="G13" s="152"/>
      <c r="H13" s="176"/>
      <c r="I13" s="177"/>
      <c r="J13" s="178"/>
      <c r="K13" s="179">
        <f>Milestones4352[[#This Row],[End Date]]-Milestones4352[[#This Row],[Start Date]]</f>
        <v>0</v>
      </c>
      <c r="L13" s="180"/>
      <c r="M13" s="141"/>
      <c r="N13" s="141"/>
      <c r="O13" s="141"/>
      <c r="P13" s="141"/>
      <c r="Q13" s="141"/>
      <c r="R13" s="141"/>
      <c r="S13" s="141" t="str">
        <f t="shared" ref="S13:W14" si="3">IF(AND($G13="Goal",S$8&gt;=$I13,S$8&lt;=$I13+$K13-1),2,IF(AND($G13="Milestone",S$8&gt;=$I13,S$8&lt;=$I13+$K13-1),1,""))</f>
        <v/>
      </c>
      <c r="T13" s="141" t="str">
        <f t="shared" si="3"/>
        <v/>
      </c>
      <c r="U13" s="141" t="str">
        <f t="shared" si="3"/>
        <v/>
      </c>
      <c r="V13" s="141" t="str">
        <f t="shared" si="3"/>
        <v/>
      </c>
      <c r="W13" s="141" t="str">
        <f t="shared" si="3"/>
        <v/>
      </c>
      <c r="X13" s="204">
        <f>Milestones4352[[#This Row],[GoLive]]-Milestones4352[[#This Row],[Start Date]]</f>
        <v>0</v>
      </c>
    </row>
    <row r="14" spans="1:24" s="1" customFormat="1" ht="75" customHeight="1" outlineLevel="1" x14ac:dyDescent="0.2">
      <c r="A14" s="6"/>
      <c r="B14" s="138"/>
      <c r="C14" s="152"/>
      <c r="D14" s="139"/>
      <c r="E14" s="152"/>
      <c r="F14" s="142"/>
      <c r="G14" s="152"/>
      <c r="H14" s="176"/>
      <c r="I14" s="177"/>
      <c r="J14" s="178"/>
      <c r="K14" s="179">
        <f>Milestones4352[[#This Row],[End Date]]-Milestones4352[[#This Row],[Start Date]]</f>
        <v>0</v>
      </c>
      <c r="L14" s="180"/>
      <c r="M14" s="141"/>
      <c r="N14" s="141"/>
      <c r="O14" s="141"/>
      <c r="P14" s="141"/>
      <c r="Q14" s="141" t="str">
        <f t="shared" ref="Q14:R33" si="4">IF(AND($G14="Goal",Q$8&gt;=$I14,Q$8&lt;=$I14+$K14-1),2,IF(AND($G14="Milestone",Q$8&gt;=$I14,Q$8&lt;=$I14+$K14-1),1,""))</f>
        <v/>
      </c>
      <c r="R14" s="141" t="str">
        <f t="shared" si="4"/>
        <v/>
      </c>
      <c r="S14" s="141" t="str">
        <f t="shared" si="3"/>
        <v/>
      </c>
      <c r="T14" s="141" t="str">
        <f t="shared" si="3"/>
        <v/>
      </c>
      <c r="U14" s="141" t="str">
        <f t="shared" si="3"/>
        <v/>
      </c>
      <c r="V14" s="141" t="str">
        <f t="shared" si="3"/>
        <v/>
      </c>
      <c r="W14" s="141" t="str">
        <f t="shared" si="3"/>
        <v/>
      </c>
      <c r="X14" s="204">
        <f>Milestones4352[[#This Row],[GoLive]]-Milestones4352[[#This Row],[Start Date]]</f>
        <v>0</v>
      </c>
    </row>
    <row r="15" spans="1:24" s="1" customFormat="1" ht="75" customHeight="1" outlineLevel="1" x14ac:dyDescent="0.2">
      <c r="A15" s="6"/>
      <c r="B15" s="138"/>
      <c r="C15" s="152"/>
      <c r="D15" s="143"/>
      <c r="E15" s="135"/>
      <c r="F15" s="152"/>
      <c r="G15" s="152"/>
      <c r="H15" s="176"/>
      <c r="I15" s="177"/>
      <c r="J15" s="178"/>
      <c r="K15" s="179">
        <f>Milestones4352[[#This Row],[End Date]]-Milestones4352[[#This Row],[Start Date]]</f>
        <v>0</v>
      </c>
      <c r="L15" s="180"/>
      <c r="M15" s="141"/>
      <c r="N15" s="141"/>
      <c r="O15" s="141"/>
      <c r="P15" s="141"/>
      <c r="Q15" s="141" t="str">
        <f t="shared" si="4"/>
        <v/>
      </c>
      <c r="R15" s="141" t="str">
        <f t="shared" si="4"/>
        <v/>
      </c>
      <c r="S15" s="141" t="str">
        <f>IF(AND($G15="Goal",S$8&gt;=$I15,S$8&lt;=$I15+$K15-1),2,IF(AND($G15="Milestone",S$8&gt;=$I15,S$8&lt;=$I15+$K15-1),1,""))</f>
        <v/>
      </c>
      <c r="T15" s="141"/>
      <c r="U15" s="141" t="str">
        <f t="shared" ref="U15:W17" si="5">IF(AND($G15="Goal",U$8&gt;=$I15,U$8&lt;=$I15+$K15-1),2,IF(AND($G15="Milestone",U$8&gt;=$I15,U$8&lt;=$I15+$K15-1),1,""))</f>
        <v/>
      </c>
      <c r="V15" s="141" t="str">
        <f t="shared" si="5"/>
        <v/>
      </c>
      <c r="W15" s="141" t="str">
        <f t="shared" si="5"/>
        <v/>
      </c>
      <c r="X15" s="204">
        <f>Milestones4352[[#This Row],[GoLive]]-Milestones4352[[#This Row],[Start Date]]</f>
        <v>0</v>
      </c>
    </row>
    <row r="16" spans="1:24" s="1" customFormat="1" ht="75" customHeight="1" x14ac:dyDescent="0.2">
      <c r="A16" s="6"/>
      <c r="B16" s="138"/>
      <c r="C16" s="152"/>
      <c r="D16" s="139"/>
      <c r="E16" s="135"/>
      <c r="F16" s="152"/>
      <c r="G16" s="152"/>
      <c r="H16" s="176"/>
      <c r="I16" s="177"/>
      <c r="J16" s="178"/>
      <c r="K16" s="179">
        <f>Milestones4352[[#This Row],[End Date]]-Milestones4352[[#This Row],[Start Date]]</f>
        <v>0</v>
      </c>
      <c r="L16" s="180"/>
      <c r="M16" s="141"/>
      <c r="N16" s="141"/>
      <c r="O16" s="141"/>
      <c r="P16" s="141"/>
      <c r="Q16" s="141" t="str">
        <f t="shared" si="4"/>
        <v/>
      </c>
      <c r="R16" s="141" t="str">
        <f t="shared" si="4"/>
        <v/>
      </c>
      <c r="S16" s="141" t="str">
        <f>IF(AND($G16="Goal",S$8&gt;=$I16,S$8&lt;=$I16+$K16-1),2,IF(AND($G16="Milestone",S$8&gt;=$I16,S$8&lt;=$I16+$K16-1),1,""))</f>
        <v/>
      </c>
      <c r="T16" s="141" t="str">
        <f>IF(AND($G16="Goal",T$8&gt;=$I16,T$8&lt;=$I16+$K16-1),2,IF(AND($G16="Milestone",T$8&gt;=$I16,T$8&lt;=$I16+$K16-1),1,""))</f>
        <v/>
      </c>
      <c r="U16" s="141" t="str">
        <f t="shared" si="5"/>
        <v/>
      </c>
      <c r="V16" s="141" t="str">
        <f t="shared" si="5"/>
        <v/>
      </c>
      <c r="W16" s="141" t="str">
        <f t="shared" si="5"/>
        <v/>
      </c>
      <c r="X16" s="204">
        <f>Milestones4352[[#This Row],[GoLive]]-Milestones4352[[#This Row],[Start Date]]</f>
        <v>0</v>
      </c>
    </row>
    <row r="17" spans="1:24" s="1" customFormat="1" ht="75" customHeight="1" x14ac:dyDescent="0.2">
      <c r="A17" s="7"/>
      <c r="B17" s="138"/>
      <c r="C17" s="153"/>
      <c r="D17" s="152"/>
      <c r="E17" s="152"/>
      <c r="F17" s="152"/>
      <c r="G17" s="152"/>
      <c r="H17" s="176"/>
      <c r="I17" s="177"/>
      <c r="J17" s="178"/>
      <c r="K17" s="179">
        <f>Milestones4352[[#This Row],[End Date]]-Milestones4352[[#This Row],[Start Date]]</f>
        <v>0</v>
      </c>
      <c r="L17" s="181"/>
      <c r="M17" s="141"/>
      <c r="N17" s="141"/>
      <c r="O17" s="141"/>
      <c r="P17" s="141"/>
      <c r="Q17" s="141" t="str">
        <f t="shared" si="4"/>
        <v/>
      </c>
      <c r="R17" s="141" t="str">
        <f t="shared" si="4"/>
        <v/>
      </c>
      <c r="S17" s="141" t="str">
        <f>IF(AND($G17="Goal",S$8&gt;=$I17,S$8&lt;=$I17+$K17-1),2,IF(AND($G17="Milestone",S$8&gt;=$I17,S$8&lt;=$I17+$K17-1),1,""))</f>
        <v/>
      </c>
      <c r="T17" s="141" t="str">
        <f>IF(AND($G17="Goal",T$8&gt;=$I17,T$8&lt;=$I17+$K17-1),2,IF(AND($G17="Milestone",T$8&gt;=$I17,T$8&lt;=$I17+$K17-1),1,""))</f>
        <v/>
      </c>
      <c r="U17" s="141" t="str">
        <f t="shared" si="5"/>
        <v/>
      </c>
      <c r="V17" s="141" t="str">
        <f t="shared" si="5"/>
        <v/>
      </c>
      <c r="W17" s="141" t="str">
        <f t="shared" si="5"/>
        <v/>
      </c>
      <c r="X17" s="204">
        <f>Milestones4352[[#This Row],[GoLive]]-Milestones4352[[#This Row],[Start Date]]</f>
        <v>0</v>
      </c>
    </row>
    <row r="18" spans="1:24" s="1" customFormat="1" ht="75" customHeight="1" x14ac:dyDescent="0.2">
      <c r="A18" s="7"/>
      <c r="B18" s="138"/>
      <c r="C18" s="152"/>
      <c r="D18" s="144"/>
      <c r="E18" s="152"/>
      <c r="F18" s="182"/>
      <c r="G18" s="152"/>
      <c r="H18" s="176"/>
      <c r="I18" s="177"/>
      <c r="J18" s="178"/>
      <c r="K18" s="179">
        <f>Milestones4352[[#This Row],[End Date]]-Milestones4352[[#This Row],[Start Date]]</f>
        <v>0</v>
      </c>
      <c r="L18" s="181"/>
      <c r="M18" s="141"/>
      <c r="N18" s="141"/>
      <c r="O18" s="141"/>
      <c r="P18" s="141"/>
      <c r="Q18" s="141" t="str">
        <f t="shared" si="4"/>
        <v/>
      </c>
      <c r="R18" s="141" t="str">
        <f t="shared" si="4"/>
        <v/>
      </c>
      <c r="S18" s="107"/>
      <c r="T18" s="107"/>
      <c r="U18" s="107"/>
      <c r="V18" s="107"/>
      <c r="W18" s="107"/>
      <c r="X18" s="204">
        <f>Milestones4352[[#This Row],[GoLive]]-Milestones4352[[#This Row],[Start Date]]</f>
        <v>0</v>
      </c>
    </row>
    <row r="19" spans="1:24" s="1" customFormat="1" ht="75" customHeight="1" x14ac:dyDescent="0.2">
      <c r="A19" s="6"/>
      <c r="B19" s="138"/>
      <c r="C19" s="152"/>
      <c r="D19" s="145"/>
      <c r="E19" s="146"/>
      <c r="F19" s="152"/>
      <c r="G19" s="152"/>
      <c r="H19" s="176"/>
      <c r="I19" s="177"/>
      <c r="J19" s="178"/>
      <c r="K19" s="179">
        <f>Milestones4352[[#This Row],[End Date]]-Milestones4352[[#This Row],[Start Date]]</f>
        <v>0</v>
      </c>
      <c r="L19" s="181"/>
      <c r="M19" s="141"/>
      <c r="N19" s="141"/>
      <c r="O19" s="141"/>
      <c r="P19" s="141"/>
      <c r="Q19" s="141" t="str">
        <f t="shared" si="4"/>
        <v/>
      </c>
      <c r="R19" s="141" t="str">
        <f t="shared" si="4"/>
        <v/>
      </c>
      <c r="S19" s="141" t="str">
        <f t="shared" ref="S19:W28" si="6">IF(AND($G19="Goal",S$8&gt;=$I19,S$8&lt;=$I19+$K19-1),2,IF(AND($G19="Milestone",S$8&gt;=$I19,S$8&lt;=$I19+$K19-1),1,""))</f>
        <v/>
      </c>
      <c r="T19" s="141" t="str">
        <f t="shared" si="6"/>
        <v/>
      </c>
      <c r="U19" s="141" t="str">
        <f t="shared" si="6"/>
        <v/>
      </c>
      <c r="V19" s="141" t="str">
        <f t="shared" si="6"/>
        <v/>
      </c>
      <c r="W19" s="141" t="str">
        <f t="shared" si="6"/>
        <v/>
      </c>
      <c r="X19" s="204">
        <f>Milestones4352[[#This Row],[GoLive]]-Milestones4352[[#This Row],[Start Date]]</f>
        <v>0</v>
      </c>
    </row>
    <row r="20" spans="1:24" s="1" customFormat="1" ht="75" customHeight="1" x14ac:dyDescent="0.2">
      <c r="A20" s="6"/>
      <c r="B20" s="138"/>
      <c r="C20" s="152"/>
      <c r="D20" s="139"/>
      <c r="E20" s="152"/>
      <c r="F20" s="152"/>
      <c r="G20" s="152"/>
      <c r="H20" s="176"/>
      <c r="I20" s="177"/>
      <c r="J20" s="178"/>
      <c r="K20" s="179">
        <f>Milestones4352[[#This Row],[End Date]]-Milestones4352[[#This Row],[Start Date]]</f>
        <v>0</v>
      </c>
      <c r="L20" s="181"/>
      <c r="M20" s="141"/>
      <c r="N20" s="141"/>
      <c r="O20" s="141"/>
      <c r="P20" s="141"/>
      <c r="Q20" s="141" t="str">
        <f t="shared" si="4"/>
        <v/>
      </c>
      <c r="R20" s="141" t="str">
        <f t="shared" si="4"/>
        <v/>
      </c>
      <c r="S20" s="141" t="str">
        <f t="shared" si="6"/>
        <v/>
      </c>
      <c r="T20" s="141" t="str">
        <f t="shared" si="6"/>
        <v/>
      </c>
      <c r="U20" s="141" t="str">
        <f t="shared" si="6"/>
        <v/>
      </c>
      <c r="V20" s="141" t="str">
        <f t="shared" si="6"/>
        <v/>
      </c>
      <c r="W20" s="141" t="str">
        <f t="shared" si="6"/>
        <v/>
      </c>
      <c r="X20" s="204">
        <f>Milestones4352[[#This Row],[GoLive]]-Milestones4352[[#This Row],[Start Date]]</f>
        <v>0</v>
      </c>
    </row>
    <row r="21" spans="1:24" s="1" customFormat="1" ht="75" customHeight="1" x14ac:dyDescent="0.2">
      <c r="A21" s="6"/>
      <c r="B21" s="138"/>
      <c r="C21" s="152"/>
      <c r="D21" s="143"/>
      <c r="E21" s="152"/>
      <c r="F21" s="152"/>
      <c r="G21" s="152"/>
      <c r="H21" s="176"/>
      <c r="I21" s="177"/>
      <c r="J21" s="178"/>
      <c r="K21" s="179">
        <f>Milestones4352[[#This Row],[End Date]]-Milestones4352[[#This Row],[Start Date]]</f>
        <v>0</v>
      </c>
      <c r="L21" s="181"/>
      <c r="M21" s="141"/>
      <c r="N21" s="141"/>
      <c r="O21" s="141"/>
      <c r="P21" s="141"/>
      <c r="Q21" s="141" t="str">
        <f t="shared" si="4"/>
        <v/>
      </c>
      <c r="R21" s="141" t="str">
        <f t="shared" si="4"/>
        <v/>
      </c>
      <c r="S21" s="141" t="str">
        <f t="shared" si="6"/>
        <v/>
      </c>
      <c r="T21" s="141" t="str">
        <f t="shared" si="6"/>
        <v/>
      </c>
      <c r="U21" s="141" t="str">
        <f t="shared" si="6"/>
        <v/>
      </c>
      <c r="V21" s="141" t="str">
        <f t="shared" si="6"/>
        <v/>
      </c>
      <c r="W21" s="141" t="str">
        <f t="shared" si="6"/>
        <v/>
      </c>
      <c r="X21" s="204">
        <f>Milestones4352[[#This Row],[GoLive]]-Milestones4352[[#This Row],[Start Date]]</f>
        <v>0</v>
      </c>
    </row>
    <row r="22" spans="1:24" s="1" customFormat="1" ht="75" customHeight="1" x14ac:dyDescent="0.2">
      <c r="A22" s="6"/>
      <c r="B22" s="138"/>
      <c r="C22" s="152"/>
      <c r="D22" s="183"/>
      <c r="E22" s="152"/>
      <c r="F22" s="152"/>
      <c r="G22" s="152"/>
      <c r="H22" s="176"/>
      <c r="I22" s="177"/>
      <c r="J22" s="178"/>
      <c r="K22" s="179">
        <f>Milestones4352[[#This Row],[End Date]]-Milestones4352[[#This Row],[Start Date]]</f>
        <v>0</v>
      </c>
      <c r="L22" s="181"/>
      <c r="M22" s="141"/>
      <c r="N22" s="141"/>
      <c r="O22" s="141"/>
      <c r="P22" s="141"/>
      <c r="Q22" s="141" t="str">
        <f t="shared" si="4"/>
        <v/>
      </c>
      <c r="R22" s="141" t="str">
        <f t="shared" si="4"/>
        <v/>
      </c>
      <c r="S22" s="141" t="str">
        <f t="shared" si="6"/>
        <v/>
      </c>
      <c r="T22" s="141" t="str">
        <f t="shared" si="6"/>
        <v/>
      </c>
      <c r="U22" s="141" t="str">
        <f t="shared" si="6"/>
        <v/>
      </c>
      <c r="V22" s="141" t="str">
        <f t="shared" si="6"/>
        <v/>
      </c>
      <c r="W22" s="141" t="str">
        <f t="shared" si="6"/>
        <v/>
      </c>
      <c r="X22" s="204">
        <f>Milestones4352[[#This Row],[GoLive]]-Milestones4352[[#This Row],[Start Date]]</f>
        <v>0</v>
      </c>
    </row>
    <row r="23" spans="1:24" s="1" customFormat="1" ht="75" customHeight="1" x14ac:dyDescent="0.2">
      <c r="A23" s="6"/>
      <c r="B23" s="138"/>
      <c r="C23" s="184"/>
      <c r="D23" s="183"/>
      <c r="E23" s="183"/>
      <c r="F23" s="183"/>
      <c r="G23" s="152"/>
      <c r="H23" s="176"/>
      <c r="I23" s="177"/>
      <c r="J23" s="178"/>
      <c r="K23" s="179">
        <f>Milestones4352[[#This Row],[End Date]]-Milestones4352[[#This Row],[Start Date]]</f>
        <v>0</v>
      </c>
      <c r="L23" s="181"/>
      <c r="M23" s="141"/>
      <c r="N23" s="141"/>
      <c r="O23" s="141"/>
      <c r="P23" s="141"/>
      <c r="Q23" s="141" t="str">
        <f t="shared" si="4"/>
        <v/>
      </c>
      <c r="R23" s="141" t="str">
        <f t="shared" si="4"/>
        <v/>
      </c>
      <c r="S23" s="141" t="str">
        <f t="shared" si="6"/>
        <v/>
      </c>
      <c r="T23" s="141" t="str">
        <f t="shared" si="6"/>
        <v/>
      </c>
      <c r="U23" s="141" t="str">
        <f t="shared" si="6"/>
        <v/>
      </c>
      <c r="V23" s="141" t="str">
        <f t="shared" si="6"/>
        <v/>
      </c>
      <c r="W23" s="141" t="str">
        <f t="shared" si="6"/>
        <v/>
      </c>
      <c r="X23" s="204">
        <f>Milestones4352[[#This Row],[GoLive]]-Milestones4352[[#This Row],[Start Date]]</f>
        <v>0</v>
      </c>
    </row>
    <row r="24" spans="1:24" s="1" customFormat="1" ht="75" customHeight="1" x14ac:dyDescent="0.2">
      <c r="A24" s="6"/>
      <c r="B24" s="138"/>
      <c r="C24" s="185"/>
      <c r="D24" s="183"/>
      <c r="E24" s="183"/>
      <c r="F24" s="183"/>
      <c r="G24" s="152"/>
      <c r="H24" s="176"/>
      <c r="I24" s="177"/>
      <c r="J24" s="178"/>
      <c r="K24" s="179">
        <f>Milestones4352[[#This Row],[End Date]]-Milestones4352[[#This Row],[Start Date]]</f>
        <v>0</v>
      </c>
      <c r="L24" s="181"/>
      <c r="M24" s="141"/>
      <c r="N24" s="141"/>
      <c r="O24" s="141"/>
      <c r="P24" s="141"/>
      <c r="Q24" s="141" t="str">
        <f t="shared" si="4"/>
        <v/>
      </c>
      <c r="R24" s="141" t="str">
        <f t="shared" si="4"/>
        <v/>
      </c>
      <c r="S24" s="141" t="str">
        <f t="shared" si="6"/>
        <v/>
      </c>
      <c r="T24" s="141" t="str">
        <f t="shared" si="6"/>
        <v/>
      </c>
      <c r="U24" s="141" t="str">
        <f t="shared" si="6"/>
        <v/>
      </c>
      <c r="V24" s="141" t="str">
        <f t="shared" si="6"/>
        <v/>
      </c>
      <c r="W24" s="141" t="str">
        <f t="shared" si="6"/>
        <v/>
      </c>
      <c r="X24" s="204">
        <f>Milestones4352[[#This Row],[GoLive]]-Milestones4352[[#This Row],[Start Date]]</f>
        <v>0</v>
      </c>
    </row>
    <row r="25" spans="1:24" s="1" customFormat="1" ht="75" customHeight="1" x14ac:dyDescent="0.2">
      <c r="A25" s="6"/>
      <c r="B25" s="138"/>
      <c r="C25" s="185"/>
      <c r="D25" s="183"/>
      <c r="E25" s="183"/>
      <c r="F25" s="183"/>
      <c r="G25" s="152"/>
      <c r="H25" s="176"/>
      <c r="I25" s="177"/>
      <c r="J25" s="178"/>
      <c r="K25" s="179">
        <f>Milestones4352[[#This Row],[End Date]]-Milestones4352[[#This Row],[Start Date]]</f>
        <v>0</v>
      </c>
      <c r="L25" s="181"/>
      <c r="M25" s="141"/>
      <c r="N25" s="141"/>
      <c r="O25" s="141"/>
      <c r="P25" s="141"/>
      <c r="Q25" s="141" t="str">
        <f t="shared" si="4"/>
        <v/>
      </c>
      <c r="R25" s="141" t="str">
        <f t="shared" si="4"/>
        <v/>
      </c>
      <c r="S25" s="141" t="str">
        <f t="shared" si="6"/>
        <v/>
      </c>
      <c r="T25" s="141" t="str">
        <f t="shared" si="6"/>
        <v/>
      </c>
      <c r="U25" s="141" t="str">
        <f t="shared" si="6"/>
        <v/>
      </c>
      <c r="V25" s="141" t="str">
        <f t="shared" si="6"/>
        <v/>
      </c>
      <c r="W25" s="141" t="str">
        <f t="shared" si="6"/>
        <v/>
      </c>
      <c r="X25" s="204">
        <f>Milestones4352[[#This Row],[GoLive]]-Milestones4352[[#This Row],[Start Date]]</f>
        <v>0</v>
      </c>
    </row>
    <row r="26" spans="1:24" s="1" customFormat="1" ht="75" customHeight="1" x14ac:dyDescent="0.2">
      <c r="A26" s="6"/>
      <c r="B26" s="138"/>
      <c r="C26" s="185"/>
      <c r="D26" s="183"/>
      <c r="E26" s="183"/>
      <c r="F26" s="183"/>
      <c r="G26" s="152"/>
      <c r="H26" s="176"/>
      <c r="I26" s="177"/>
      <c r="J26" s="178"/>
      <c r="K26" s="179">
        <f>Milestones4352[[#This Row],[End Date]]-Milestones4352[[#This Row],[Start Date]]</f>
        <v>0</v>
      </c>
      <c r="L26" s="181"/>
      <c r="M26" s="141"/>
      <c r="N26" s="141"/>
      <c r="O26" s="141"/>
      <c r="P26" s="141"/>
      <c r="Q26" s="141" t="str">
        <f t="shared" si="4"/>
        <v/>
      </c>
      <c r="R26" s="141" t="str">
        <f t="shared" si="4"/>
        <v/>
      </c>
      <c r="S26" s="141" t="str">
        <f t="shared" si="6"/>
        <v/>
      </c>
      <c r="T26" s="141" t="str">
        <f t="shared" si="6"/>
        <v/>
      </c>
      <c r="U26" s="141" t="str">
        <f t="shared" si="6"/>
        <v/>
      </c>
      <c r="V26" s="141" t="str">
        <f t="shared" si="6"/>
        <v/>
      </c>
      <c r="W26" s="141" t="str">
        <f t="shared" si="6"/>
        <v/>
      </c>
      <c r="X26" s="204">
        <f>Milestones4352[[#This Row],[GoLive]]-Milestones4352[[#This Row],[Start Date]]</f>
        <v>0</v>
      </c>
    </row>
    <row r="27" spans="1:24" s="1" customFormat="1" ht="75" customHeight="1" x14ac:dyDescent="0.2">
      <c r="A27" s="6"/>
      <c r="B27" s="138"/>
      <c r="C27" s="185"/>
      <c r="D27" s="183"/>
      <c r="E27" s="183"/>
      <c r="F27" s="183"/>
      <c r="G27" s="152"/>
      <c r="H27" s="176"/>
      <c r="I27" s="177"/>
      <c r="J27" s="178"/>
      <c r="K27" s="179">
        <f>Milestones4352[[#This Row],[End Date]]-Milestones4352[[#This Row],[Start Date]]</f>
        <v>0</v>
      </c>
      <c r="L27" s="181"/>
      <c r="M27" s="141"/>
      <c r="N27" s="141"/>
      <c r="O27" s="141"/>
      <c r="P27" s="141"/>
      <c r="Q27" s="141" t="str">
        <f t="shared" si="4"/>
        <v/>
      </c>
      <c r="R27" s="141" t="str">
        <f t="shared" si="4"/>
        <v/>
      </c>
      <c r="S27" s="141" t="str">
        <f t="shared" si="6"/>
        <v/>
      </c>
      <c r="T27" s="141" t="str">
        <f t="shared" si="6"/>
        <v/>
      </c>
      <c r="U27" s="141" t="str">
        <f t="shared" si="6"/>
        <v/>
      </c>
      <c r="V27" s="141" t="str">
        <f t="shared" si="6"/>
        <v/>
      </c>
      <c r="W27" s="141" t="str">
        <f t="shared" si="6"/>
        <v/>
      </c>
      <c r="X27" s="204">
        <f>Milestones4352[[#This Row],[GoLive]]-Milestones4352[[#This Row],[Start Date]]</f>
        <v>0</v>
      </c>
    </row>
    <row r="28" spans="1:24" s="1" customFormat="1" ht="75" customHeight="1" x14ac:dyDescent="0.2">
      <c r="A28" s="6"/>
      <c r="B28" s="138"/>
      <c r="C28" s="185"/>
      <c r="D28" s="183"/>
      <c r="E28" s="183"/>
      <c r="F28" s="183"/>
      <c r="G28" s="152"/>
      <c r="H28" s="176"/>
      <c r="I28" s="177"/>
      <c r="J28" s="178"/>
      <c r="K28" s="179">
        <f>Milestones4352[[#This Row],[End Date]]-Milestones4352[[#This Row],[Start Date]]</f>
        <v>0</v>
      </c>
      <c r="L28" s="181"/>
      <c r="M28" s="141"/>
      <c r="N28" s="141"/>
      <c r="O28" s="141"/>
      <c r="P28" s="141"/>
      <c r="Q28" s="141" t="str">
        <f t="shared" si="4"/>
        <v/>
      </c>
      <c r="R28" s="141" t="str">
        <f t="shared" si="4"/>
        <v/>
      </c>
      <c r="S28" s="141" t="str">
        <f t="shared" si="6"/>
        <v/>
      </c>
      <c r="T28" s="141" t="str">
        <f t="shared" si="6"/>
        <v/>
      </c>
      <c r="U28" s="141" t="str">
        <f t="shared" si="6"/>
        <v/>
      </c>
      <c r="V28" s="141" t="str">
        <f t="shared" si="6"/>
        <v/>
      </c>
      <c r="W28" s="141" t="str">
        <f t="shared" si="6"/>
        <v/>
      </c>
      <c r="X28" s="204">
        <f>Milestones4352[[#This Row],[GoLive]]-Milestones4352[[#This Row],[Start Date]]</f>
        <v>0</v>
      </c>
    </row>
    <row r="29" spans="1:24" s="1" customFormat="1" ht="75" customHeight="1" x14ac:dyDescent="0.2">
      <c r="A29" s="6"/>
      <c r="B29" s="138"/>
      <c r="C29" s="184"/>
      <c r="D29" s="183"/>
      <c r="E29" s="183"/>
      <c r="F29" s="183"/>
      <c r="G29" s="152"/>
      <c r="H29" s="176"/>
      <c r="I29" s="177"/>
      <c r="J29" s="178"/>
      <c r="K29" s="179">
        <f>Milestones4352[[#This Row],[End Date]]-Milestones4352[[#This Row],[Start Date]]</f>
        <v>0</v>
      </c>
      <c r="L29" s="181"/>
      <c r="M29" s="141"/>
      <c r="N29" s="141"/>
      <c r="O29" s="141"/>
      <c r="P29" s="141"/>
      <c r="Q29" s="141" t="str">
        <f t="shared" si="4"/>
        <v/>
      </c>
      <c r="R29" s="141" t="str">
        <f t="shared" si="4"/>
        <v/>
      </c>
      <c r="S29" s="141" t="str">
        <f t="shared" ref="S29:W38" si="7">IF(AND($G29="Goal",S$8&gt;=$I29,S$8&lt;=$I29+$K29-1),2,IF(AND($G29="Milestone",S$8&gt;=$I29,S$8&lt;=$I29+$K29-1),1,""))</f>
        <v/>
      </c>
      <c r="T29" s="141" t="str">
        <f t="shared" si="7"/>
        <v/>
      </c>
      <c r="U29" s="141" t="str">
        <f t="shared" si="7"/>
        <v/>
      </c>
      <c r="V29" s="141" t="str">
        <f t="shared" si="7"/>
        <v/>
      </c>
      <c r="W29" s="141" t="str">
        <f t="shared" si="7"/>
        <v/>
      </c>
      <c r="X29" s="204">
        <f>Milestones4352[[#This Row],[GoLive]]-Milestones4352[[#This Row],[Start Date]]</f>
        <v>0</v>
      </c>
    </row>
    <row r="30" spans="1:24" s="1" customFormat="1" ht="75" customHeight="1" x14ac:dyDescent="0.2">
      <c r="A30" s="6"/>
      <c r="B30" s="138"/>
      <c r="C30" s="185"/>
      <c r="D30" s="183"/>
      <c r="E30" s="183"/>
      <c r="F30" s="183"/>
      <c r="G30" s="152"/>
      <c r="H30" s="176"/>
      <c r="I30" s="177"/>
      <c r="J30" s="178"/>
      <c r="K30" s="179">
        <f>Milestones4352[[#This Row],[End Date]]-Milestones4352[[#This Row],[Start Date]]</f>
        <v>0</v>
      </c>
      <c r="L30" s="181"/>
      <c r="M30" s="141"/>
      <c r="N30" s="141"/>
      <c r="O30" s="141"/>
      <c r="P30" s="141"/>
      <c r="Q30" s="141" t="str">
        <f t="shared" si="4"/>
        <v/>
      </c>
      <c r="R30" s="141" t="str">
        <f t="shared" si="4"/>
        <v/>
      </c>
      <c r="S30" s="141" t="str">
        <f t="shared" si="7"/>
        <v/>
      </c>
      <c r="T30" s="141" t="str">
        <f t="shared" si="7"/>
        <v/>
      </c>
      <c r="U30" s="141" t="str">
        <f t="shared" si="7"/>
        <v/>
      </c>
      <c r="V30" s="141" t="str">
        <f t="shared" si="7"/>
        <v/>
      </c>
      <c r="W30" s="141" t="str">
        <f t="shared" si="7"/>
        <v/>
      </c>
      <c r="X30" s="204">
        <f>Milestones4352[[#This Row],[GoLive]]-Milestones4352[[#This Row],[Start Date]]</f>
        <v>0</v>
      </c>
    </row>
    <row r="31" spans="1:24" s="1" customFormat="1" ht="75" customHeight="1" x14ac:dyDescent="0.2">
      <c r="A31" s="6"/>
      <c r="B31" s="138"/>
      <c r="C31" s="185"/>
      <c r="D31" s="183"/>
      <c r="E31" s="183"/>
      <c r="F31" s="183"/>
      <c r="G31" s="152"/>
      <c r="H31" s="176"/>
      <c r="I31" s="177"/>
      <c r="J31" s="178"/>
      <c r="K31" s="179">
        <f>Milestones4352[[#This Row],[End Date]]-Milestones4352[[#This Row],[Start Date]]</f>
        <v>0</v>
      </c>
      <c r="L31" s="181"/>
      <c r="M31" s="141"/>
      <c r="N31" s="141"/>
      <c r="O31" s="141"/>
      <c r="P31" s="141"/>
      <c r="Q31" s="141" t="str">
        <f t="shared" si="4"/>
        <v/>
      </c>
      <c r="R31" s="141" t="str">
        <f t="shared" si="4"/>
        <v/>
      </c>
      <c r="S31" s="141" t="str">
        <f t="shared" si="7"/>
        <v/>
      </c>
      <c r="T31" s="141" t="str">
        <f t="shared" si="7"/>
        <v/>
      </c>
      <c r="U31" s="141" t="str">
        <f t="shared" si="7"/>
        <v/>
      </c>
      <c r="V31" s="141" t="str">
        <f t="shared" si="7"/>
        <v/>
      </c>
      <c r="W31" s="141" t="str">
        <f t="shared" si="7"/>
        <v/>
      </c>
      <c r="X31" s="204">
        <f>Milestones4352[[#This Row],[GoLive]]-Milestones4352[[#This Row],[Start Date]]</f>
        <v>0</v>
      </c>
    </row>
    <row r="32" spans="1:24" s="1" customFormat="1" ht="75" customHeight="1" x14ac:dyDescent="0.2">
      <c r="A32" s="6"/>
      <c r="B32" s="138"/>
      <c r="C32" s="185"/>
      <c r="D32" s="183"/>
      <c r="E32" s="183"/>
      <c r="F32" s="183"/>
      <c r="G32" s="152"/>
      <c r="H32" s="176"/>
      <c r="I32" s="177"/>
      <c r="J32" s="178"/>
      <c r="K32" s="179">
        <f>Milestones4352[[#This Row],[End Date]]-Milestones4352[[#This Row],[Start Date]]</f>
        <v>0</v>
      </c>
      <c r="L32" s="181"/>
      <c r="M32" s="141"/>
      <c r="N32" s="141"/>
      <c r="O32" s="141"/>
      <c r="P32" s="141"/>
      <c r="Q32" s="141" t="str">
        <f t="shared" si="4"/>
        <v/>
      </c>
      <c r="R32" s="141" t="str">
        <f t="shared" si="4"/>
        <v/>
      </c>
      <c r="S32" s="141" t="str">
        <f t="shared" si="7"/>
        <v/>
      </c>
      <c r="T32" s="141" t="str">
        <f t="shared" si="7"/>
        <v/>
      </c>
      <c r="U32" s="141" t="str">
        <f t="shared" si="7"/>
        <v/>
      </c>
      <c r="V32" s="141" t="str">
        <f t="shared" si="7"/>
        <v/>
      </c>
      <c r="W32" s="141" t="str">
        <f t="shared" si="7"/>
        <v/>
      </c>
      <c r="X32" s="204">
        <f>Milestones4352[[#This Row],[GoLive]]-Milestones4352[[#This Row],[Start Date]]</f>
        <v>0</v>
      </c>
    </row>
    <row r="33" spans="1:24" s="1" customFormat="1" ht="75" customHeight="1" x14ac:dyDescent="0.2">
      <c r="A33" s="6"/>
      <c r="B33" s="138"/>
      <c r="C33" s="185"/>
      <c r="D33" s="183"/>
      <c r="E33" s="183"/>
      <c r="F33" s="183"/>
      <c r="G33" s="152"/>
      <c r="H33" s="176"/>
      <c r="I33" s="177"/>
      <c r="J33" s="178"/>
      <c r="K33" s="179">
        <f>Milestones4352[[#This Row],[End Date]]-Milestones4352[[#This Row],[Start Date]]</f>
        <v>0</v>
      </c>
      <c r="L33" s="181"/>
      <c r="M33" s="141"/>
      <c r="N33" s="141"/>
      <c r="O33" s="141"/>
      <c r="P33" s="141"/>
      <c r="Q33" s="141" t="str">
        <f t="shared" si="4"/>
        <v/>
      </c>
      <c r="R33" s="141" t="str">
        <f t="shared" si="4"/>
        <v/>
      </c>
      <c r="S33" s="141" t="str">
        <f t="shared" si="7"/>
        <v/>
      </c>
      <c r="T33" s="141" t="str">
        <f t="shared" si="7"/>
        <v/>
      </c>
      <c r="U33" s="141" t="str">
        <f t="shared" si="7"/>
        <v/>
      </c>
      <c r="V33" s="141" t="str">
        <f t="shared" si="7"/>
        <v/>
      </c>
      <c r="W33" s="141" t="str">
        <f t="shared" si="7"/>
        <v/>
      </c>
      <c r="X33" s="204">
        <f>Milestones4352[[#This Row],[GoLive]]-Milestones4352[[#This Row],[Start Date]]</f>
        <v>0</v>
      </c>
    </row>
    <row r="34" spans="1:24" s="1" customFormat="1" ht="75" customHeight="1" x14ac:dyDescent="0.2">
      <c r="A34" s="6"/>
      <c r="B34" s="138"/>
      <c r="C34" s="185"/>
      <c r="D34" s="183"/>
      <c r="E34" s="183"/>
      <c r="F34" s="183"/>
      <c r="G34" s="152"/>
      <c r="H34" s="176"/>
      <c r="I34" s="177"/>
      <c r="J34" s="178"/>
      <c r="K34" s="179">
        <f>Milestones4352[[#This Row],[End Date]]-Milestones4352[[#This Row],[Start Date]]</f>
        <v>0</v>
      </c>
      <c r="L34" s="181"/>
      <c r="M34" s="141"/>
      <c r="N34" s="141"/>
      <c r="O34" s="141"/>
      <c r="P34" s="141"/>
      <c r="Q34" s="141" t="str">
        <f t="shared" ref="Q34:R53" si="8">IF(AND($G34="Goal",Q$8&gt;=$I34,Q$8&lt;=$I34+$K34-1),2,IF(AND($G34="Milestone",Q$8&gt;=$I34,Q$8&lt;=$I34+$K34-1),1,""))</f>
        <v/>
      </c>
      <c r="R34" s="141" t="str">
        <f t="shared" si="8"/>
        <v/>
      </c>
      <c r="S34" s="141" t="str">
        <f t="shared" si="7"/>
        <v/>
      </c>
      <c r="T34" s="141" t="str">
        <f t="shared" si="7"/>
        <v/>
      </c>
      <c r="U34" s="141" t="str">
        <f t="shared" si="7"/>
        <v/>
      </c>
      <c r="V34" s="141" t="str">
        <f t="shared" si="7"/>
        <v/>
      </c>
      <c r="W34" s="141" t="str">
        <f t="shared" si="7"/>
        <v/>
      </c>
      <c r="X34" s="204">
        <f>Milestones4352[[#This Row],[GoLive]]-Milestones4352[[#This Row],[Start Date]]</f>
        <v>0</v>
      </c>
    </row>
    <row r="35" spans="1:24" s="1" customFormat="1" ht="75" customHeight="1" x14ac:dyDescent="0.2">
      <c r="A35" s="6"/>
      <c r="B35" s="138"/>
      <c r="C35" s="185"/>
      <c r="D35" s="183"/>
      <c r="E35" s="183"/>
      <c r="F35" s="183"/>
      <c r="G35" s="152"/>
      <c r="H35" s="176"/>
      <c r="I35" s="177"/>
      <c r="J35" s="178"/>
      <c r="K35" s="179">
        <f>Milestones4352[[#This Row],[End Date]]-Milestones4352[[#This Row],[Start Date]]</f>
        <v>0</v>
      </c>
      <c r="L35" s="181"/>
      <c r="M35" s="141"/>
      <c r="N35" s="141"/>
      <c r="O35" s="141"/>
      <c r="P35" s="141"/>
      <c r="Q35" s="141" t="str">
        <f t="shared" si="8"/>
        <v/>
      </c>
      <c r="R35" s="141" t="str">
        <f t="shared" si="8"/>
        <v/>
      </c>
      <c r="S35" s="141" t="str">
        <f t="shared" si="7"/>
        <v/>
      </c>
      <c r="T35" s="141" t="str">
        <f t="shared" si="7"/>
        <v/>
      </c>
      <c r="U35" s="141" t="str">
        <f t="shared" si="7"/>
        <v/>
      </c>
      <c r="V35" s="141" t="str">
        <f t="shared" si="7"/>
        <v/>
      </c>
      <c r="W35" s="141" t="str">
        <f t="shared" si="7"/>
        <v/>
      </c>
      <c r="X35" s="204">
        <f>Milestones4352[[#This Row],[GoLive]]-Milestones4352[[#This Row],[Start Date]]</f>
        <v>0</v>
      </c>
    </row>
    <row r="36" spans="1:24" s="1" customFormat="1" ht="75" customHeight="1" x14ac:dyDescent="0.2">
      <c r="A36" s="7"/>
      <c r="B36" s="138"/>
      <c r="C36" s="185"/>
      <c r="D36" s="183"/>
      <c r="E36" s="183"/>
      <c r="F36" s="183"/>
      <c r="G36" s="183"/>
      <c r="H36" s="186"/>
      <c r="I36" s="177"/>
      <c r="J36" s="187"/>
      <c r="K36" s="179">
        <f>Milestones4352[[#This Row],[End Date]]-Milestones4352[[#This Row],[Start Date]]</f>
        <v>0</v>
      </c>
      <c r="L36" s="181"/>
      <c r="M36" s="141"/>
      <c r="N36" s="141"/>
      <c r="O36" s="141"/>
      <c r="P36" s="141"/>
      <c r="Q36" s="141" t="str">
        <f t="shared" si="8"/>
        <v/>
      </c>
      <c r="R36" s="141" t="str">
        <f t="shared" si="8"/>
        <v/>
      </c>
      <c r="S36" s="141" t="str">
        <f t="shared" si="7"/>
        <v/>
      </c>
      <c r="T36" s="141" t="str">
        <f t="shared" si="7"/>
        <v/>
      </c>
      <c r="U36" s="141" t="str">
        <f t="shared" si="7"/>
        <v/>
      </c>
      <c r="V36" s="141" t="str">
        <f t="shared" si="7"/>
        <v/>
      </c>
      <c r="W36" s="141" t="str">
        <f t="shared" si="7"/>
        <v/>
      </c>
      <c r="X36" s="204">
        <f>Milestones4352[[#This Row],[GoLive]]-Milestones4352[[#This Row],[Start Date]]</f>
        <v>0</v>
      </c>
    </row>
    <row r="37" spans="1:24" ht="75" customHeight="1" x14ac:dyDescent="0.2">
      <c r="B37" s="138"/>
      <c r="C37" s="171"/>
      <c r="D37" s="183"/>
      <c r="E37" s="183"/>
      <c r="F37" s="183"/>
      <c r="G37" s="183"/>
      <c r="H37" s="188"/>
      <c r="I37" s="177"/>
      <c r="J37" s="178"/>
      <c r="K37" s="179">
        <f>Milestones4352[[#This Row],[End Date]]-Milestones4352[[#This Row],[Start Date]]</f>
        <v>0</v>
      </c>
      <c r="L37" s="181"/>
      <c r="M37" s="141"/>
      <c r="N37" s="141"/>
      <c r="O37" s="141"/>
      <c r="P37" s="141"/>
      <c r="Q37" s="141" t="str">
        <f t="shared" si="8"/>
        <v/>
      </c>
      <c r="R37" s="141" t="str">
        <f t="shared" si="8"/>
        <v/>
      </c>
      <c r="S37" s="141" t="str">
        <f t="shared" si="7"/>
        <v/>
      </c>
      <c r="T37" s="141" t="str">
        <f t="shared" si="7"/>
        <v/>
      </c>
      <c r="U37" s="141" t="str">
        <f t="shared" si="7"/>
        <v/>
      </c>
      <c r="V37" s="141" t="str">
        <f t="shared" si="7"/>
        <v/>
      </c>
      <c r="W37" s="141" t="str">
        <f t="shared" si="7"/>
        <v/>
      </c>
      <c r="X37" s="204">
        <f>Milestones4352[[#This Row],[GoLive]]-Milestones4352[[#This Row],[Start Date]]</f>
        <v>0</v>
      </c>
    </row>
    <row r="38" spans="1:24" ht="75" customHeight="1" x14ac:dyDescent="0.2">
      <c r="B38" s="138"/>
      <c r="C38" s="171"/>
      <c r="D38" s="189"/>
      <c r="E38" s="183"/>
      <c r="F38" s="183"/>
      <c r="G38" s="183"/>
      <c r="H38" s="190"/>
      <c r="I38" s="177"/>
      <c r="J38" s="178"/>
      <c r="K38" s="179">
        <f>Milestones4352[[#This Row],[End Date]]-Milestones4352[[#This Row],[Start Date]]</f>
        <v>0</v>
      </c>
      <c r="L38" s="181"/>
      <c r="M38" s="141"/>
      <c r="N38" s="141"/>
      <c r="O38" s="141"/>
      <c r="P38" s="141"/>
      <c r="Q38" s="141" t="str">
        <f t="shared" si="8"/>
        <v/>
      </c>
      <c r="R38" s="141" t="str">
        <f t="shared" si="8"/>
        <v/>
      </c>
      <c r="S38" s="141" t="str">
        <f t="shared" si="7"/>
        <v/>
      </c>
      <c r="T38" s="141" t="str">
        <f t="shared" si="7"/>
        <v/>
      </c>
      <c r="U38" s="141" t="str">
        <f t="shared" si="7"/>
        <v/>
      </c>
      <c r="V38" s="141" t="str">
        <f t="shared" si="7"/>
        <v/>
      </c>
      <c r="W38" s="141" t="str">
        <f t="shared" si="7"/>
        <v/>
      </c>
      <c r="X38" s="204">
        <f>Milestones4352[[#This Row],[GoLive]]-Milestones4352[[#This Row],[Start Date]]</f>
        <v>0</v>
      </c>
    </row>
    <row r="39" spans="1:24" ht="75" customHeight="1" x14ac:dyDescent="0.2">
      <c r="B39" s="138"/>
      <c r="C39" s="171"/>
      <c r="D39" s="183"/>
      <c r="E39" s="183"/>
      <c r="F39" s="183"/>
      <c r="G39" s="183"/>
      <c r="H39" s="190"/>
      <c r="I39" s="177"/>
      <c r="J39" s="178"/>
      <c r="K39" s="179">
        <f>Milestones4352[[#This Row],[End Date]]-Milestones4352[[#This Row],[Start Date]]</f>
        <v>0</v>
      </c>
      <c r="L39" s="181"/>
      <c r="M39" s="141"/>
      <c r="N39" s="141"/>
      <c r="O39" s="141"/>
      <c r="P39" s="141"/>
      <c r="Q39" s="141" t="str">
        <f t="shared" si="8"/>
        <v/>
      </c>
      <c r="R39" s="141" t="str">
        <f t="shared" si="8"/>
        <v/>
      </c>
      <c r="S39" s="141" t="str">
        <f t="shared" ref="S39:W48" si="9">IF(AND($G39="Goal",S$8&gt;=$I39,S$8&lt;=$I39+$K39-1),2,IF(AND($G39="Milestone",S$8&gt;=$I39,S$8&lt;=$I39+$K39-1),1,""))</f>
        <v/>
      </c>
      <c r="T39" s="141" t="str">
        <f t="shared" si="9"/>
        <v/>
      </c>
      <c r="U39" s="141" t="str">
        <f t="shared" si="9"/>
        <v/>
      </c>
      <c r="V39" s="141" t="str">
        <f t="shared" si="9"/>
        <v/>
      </c>
      <c r="W39" s="141" t="str">
        <f t="shared" si="9"/>
        <v/>
      </c>
      <c r="X39" s="204">
        <f>Milestones4352[[#This Row],[GoLive]]-Milestones4352[[#This Row],[Start Date]]</f>
        <v>0</v>
      </c>
    </row>
    <row r="40" spans="1:24" ht="75" customHeight="1" x14ac:dyDescent="0.2">
      <c r="B40" s="138"/>
      <c r="C40" s="171"/>
      <c r="D40" s="183"/>
      <c r="E40" s="183"/>
      <c r="F40" s="183"/>
      <c r="G40" s="183"/>
      <c r="H40" s="190"/>
      <c r="I40" s="177"/>
      <c r="J40" s="178"/>
      <c r="K40" s="179">
        <f>Milestones4352[[#This Row],[End Date]]-Milestones4352[[#This Row],[Start Date]]</f>
        <v>0</v>
      </c>
      <c r="L40" s="181"/>
      <c r="M40" s="141"/>
      <c r="N40" s="141"/>
      <c r="O40" s="141"/>
      <c r="P40" s="141"/>
      <c r="Q40" s="141" t="str">
        <f t="shared" si="8"/>
        <v/>
      </c>
      <c r="R40" s="141" t="str">
        <f t="shared" si="8"/>
        <v/>
      </c>
      <c r="S40" s="141" t="str">
        <f t="shared" si="9"/>
        <v/>
      </c>
      <c r="T40" s="141" t="str">
        <f t="shared" si="9"/>
        <v/>
      </c>
      <c r="U40" s="141" t="str">
        <f t="shared" si="9"/>
        <v/>
      </c>
      <c r="V40" s="141" t="str">
        <f t="shared" si="9"/>
        <v/>
      </c>
      <c r="W40" s="141" t="str">
        <f t="shared" si="9"/>
        <v/>
      </c>
      <c r="X40" s="204">
        <f>Milestones4352[[#This Row],[GoLive]]-Milestones4352[[#This Row],[Start Date]]</f>
        <v>0</v>
      </c>
    </row>
    <row r="41" spans="1:24" ht="75" customHeight="1" x14ac:dyDescent="0.2">
      <c r="B41" s="138"/>
      <c r="C41" s="171"/>
      <c r="D41" s="183"/>
      <c r="E41" s="183"/>
      <c r="F41" s="183"/>
      <c r="G41" s="183"/>
      <c r="H41" s="191"/>
      <c r="I41" s="177"/>
      <c r="J41" s="192"/>
      <c r="K41" s="193">
        <f>Milestones4352[[#This Row],[End Date]]-Milestones4352[[#This Row],[Start Date]]</f>
        <v>0</v>
      </c>
      <c r="L41" s="181"/>
      <c r="M41" s="141"/>
      <c r="N41" s="141"/>
      <c r="O41" s="141"/>
      <c r="P41" s="141"/>
      <c r="Q41" s="141" t="str">
        <f t="shared" si="8"/>
        <v/>
      </c>
      <c r="R41" s="141" t="str">
        <f t="shared" si="8"/>
        <v/>
      </c>
      <c r="S41" s="141" t="str">
        <f t="shared" si="9"/>
        <v/>
      </c>
      <c r="T41" s="141" t="str">
        <f t="shared" si="9"/>
        <v/>
      </c>
      <c r="U41" s="141" t="str">
        <f t="shared" si="9"/>
        <v/>
      </c>
      <c r="V41" s="141" t="str">
        <f t="shared" si="9"/>
        <v/>
      </c>
      <c r="W41" s="141" t="str">
        <f t="shared" si="9"/>
        <v/>
      </c>
      <c r="X41" s="204">
        <f>Milestones4352[[#This Row],[GoLive]]-Milestones4352[[#This Row],[Start Date]]</f>
        <v>0</v>
      </c>
    </row>
    <row r="42" spans="1:24" ht="75" customHeight="1" x14ac:dyDescent="0.2">
      <c r="B42" s="138"/>
      <c r="C42" s="171"/>
      <c r="D42" s="183"/>
      <c r="E42" s="183"/>
      <c r="F42" s="183"/>
      <c r="G42" s="183"/>
      <c r="H42" s="191"/>
      <c r="I42" s="177"/>
      <c r="J42" s="192"/>
      <c r="K42" s="193">
        <f>Milestones4352[[#This Row],[End Date]]-Milestones4352[[#This Row],[Start Date]]</f>
        <v>0</v>
      </c>
      <c r="L42" s="181"/>
      <c r="M42" s="141"/>
      <c r="N42" s="141"/>
      <c r="O42" s="141"/>
      <c r="P42" s="141"/>
      <c r="Q42" s="141" t="str">
        <f t="shared" si="8"/>
        <v/>
      </c>
      <c r="R42" s="141" t="str">
        <f t="shared" si="8"/>
        <v/>
      </c>
      <c r="S42" s="141" t="str">
        <f t="shared" si="9"/>
        <v/>
      </c>
      <c r="T42" s="141" t="str">
        <f t="shared" si="9"/>
        <v/>
      </c>
      <c r="U42" s="141" t="str">
        <f t="shared" si="9"/>
        <v/>
      </c>
      <c r="V42" s="141" t="str">
        <f t="shared" si="9"/>
        <v/>
      </c>
      <c r="W42" s="141" t="str">
        <f t="shared" si="9"/>
        <v/>
      </c>
      <c r="X42" s="204">
        <f>Milestones4352[[#This Row],[GoLive]]-Milestones4352[[#This Row],[Start Date]]</f>
        <v>0</v>
      </c>
    </row>
    <row r="43" spans="1:24" ht="75" customHeight="1" x14ac:dyDescent="0.2">
      <c r="B43" s="138"/>
      <c r="C43" s="171"/>
      <c r="D43" s="183"/>
      <c r="E43" s="183"/>
      <c r="F43" s="183"/>
      <c r="G43" s="183"/>
      <c r="H43" s="191"/>
      <c r="I43" s="177"/>
      <c r="J43" s="192"/>
      <c r="K43" s="193">
        <f>Milestones4352[[#This Row],[End Date]]-Milestones4352[[#This Row],[Start Date]]</f>
        <v>0</v>
      </c>
      <c r="L43" s="181"/>
      <c r="M43" s="141"/>
      <c r="N43" s="141"/>
      <c r="O43" s="141"/>
      <c r="P43" s="141"/>
      <c r="Q43" s="141" t="str">
        <f t="shared" si="8"/>
        <v/>
      </c>
      <c r="R43" s="141" t="str">
        <f t="shared" si="8"/>
        <v/>
      </c>
      <c r="S43" s="141" t="str">
        <f t="shared" si="9"/>
        <v/>
      </c>
      <c r="T43" s="141" t="str">
        <f t="shared" si="9"/>
        <v/>
      </c>
      <c r="U43" s="141" t="str">
        <f t="shared" si="9"/>
        <v/>
      </c>
      <c r="V43" s="141" t="str">
        <f t="shared" si="9"/>
        <v/>
      </c>
      <c r="W43" s="141" t="str">
        <f t="shared" si="9"/>
        <v/>
      </c>
      <c r="X43" s="204">
        <f>Milestones4352[[#This Row],[GoLive]]-Milestones4352[[#This Row],[Start Date]]</f>
        <v>0</v>
      </c>
    </row>
    <row r="44" spans="1:24" ht="75" customHeight="1" x14ac:dyDescent="0.2">
      <c r="B44" s="138"/>
      <c r="C44" s="171"/>
      <c r="D44" s="183"/>
      <c r="E44" s="183"/>
      <c r="F44" s="183"/>
      <c r="G44" s="183"/>
      <c r="H44" s="191"/>
      <c r="I44" s="177"/>
      <c r="J44" s="192"/>
      <c r="K44" s="193">
        <f>Milestones4352[[#This Row],[End Date]]-Milestones4352[[#This Row],[Start Date]]</f>
        <v>0</v>
      </c>
      <c r="L44" s="181"/>
      <c r="M44" s="141"/>
      <c r="N44" s="141"/>
      <c r="O44" s="141"/>
      <c r="P44" s="141"/>
      <c r="Q44" s="141" t="str">
        <f t="shared" si="8"/>
        <v/>
      </c>
      <c r="R44" s="141" t="str">
        <f t="shared" si="8"/>
        <v/>
      </c>
      <c r="S44" s="141" t="str">
        <f t="shared" si="9"/>
        <v/>
      </c>
      <c r="T44" s="141" t="str">
        <f t="shared" si="9"/>
        <v/>
      </c>
      <c r="U44" s="141" t="str">
        <f t="shared" si="9"/>
        <v/>
      </c>
      <c r="V44" s="141" t="str">
        <f t="shared" si="9"/>
        <v/>
      </c>
      <c r="W44" s="141" t="str">
        <f t="shared" si="9"/>
        <v/>
      </c>
      <c r="X44" s="204">
        <f>Milestones4352[[#This Row],[GoLive]]-Milestones4352[[#This Row],[Start Date]]</f>
        <v>0</v>
      </c>
    </row>
    <row r="45" spans="1:24" ht="75" customHeight="1" x14ac:dyDescent="0.2">
      <c r="B45" s="138"/>
      <c r="C45" s="171"/>
      <c r="D45" s="183"/>
      <c r="E45" s="183"/>
      <c r="F45" s="183"/>
      <c r="G45" s="183"/>
      <c r="H45" s="191"/>
      <c r="I45" s="177"/>
      <c r="J45" s="192"/>
      <c r="K45" s="193">
        <f>Milestones4352[[#This Row],[End Date]]-Milestones4352[[#This Row],[Start Date]]</f>
        <v>0</v>
      </c>
      <c r="L45" s="181"/>
      <c r="M45" s="141"/>
      <c r="N45" s="141"/>
      <c r="O45" s="141"/>
      <c r="P45" s="141"/>
      <c r="Q45" s="141" t="str">
        <f t="shared" si="8"/>
        <v/>
      </c>
      <c r="R45" s="141" t="str">
        <f t="shared" si="8"/>
        <v/>
      </c>
      <c r="S45" s="141" t="str">
        <f t="shared" si="9"/>
        <v/>
      </c>
      <c r="T45" s="141" t="str">
        <f t="shared" si="9"/>
        <v/>
      </c>
      <c r="U45" s="141" t="str">
        <f t="shared" si="9"/>
        <v/>
      </c>
      <c r="V45" s="141" t="str">
        <f t="shared" si="9"/>
        <v/>
      </c>
      <c r="W45" s="141" t="str">
        <f t="shared" si="9"/>
        <v/>
      </c>
      <c r="X45" s="204">
        <f>Milestones4352[[#This Row],[GoLive]]-Milestones4352[[#This Row],[Start Date]]</f>
        <v>0</v>
      </c>
    </row>
    <row r="46" spans="1:24" ht="75" customHeight="1" x14ac:dyDescent="0.2">
      <c r="B46" s="138"/>
      <c r="C46" s="171"/>
      <c r="D46" s="183"/>
      <c r="E46" s="183"/>
      <c r="F46" s="183"/>
      <c r="G46" s="183"/>
      <c r="H46" s="191"/>
      <c r="I46" s="177"/>
      <c r="J46" s="192"/>
      <c r="K46" s="193">
        <f>Milestones4352[[#This Row],[End Date]]-Milestones4352[[#This Row],[Start Date]]</f>
        <v>0</v>
      </c>
      <c r="L46" s="181"/>
      <c r="M46" s="141"/>
      <c r="N46" s="141"/>
      <c r="O46" s="141"/>
      <c r="P46" s="141"/>
      <c r="Q46" s="141" t="str">
        <f t="shared" si="8"/>
        <v/>
      </c>
      <c r="R46" s="141" t="str">
        <f t="shared" si="8"/>
        <v/>
      </c>
      <c r="S46" s="141" t="str">
        <f t="shared" si="9"/>
        <v/>
      </c>
      <c r="T46" s="141" t="str">
        <f t="shared" si="9"/>
        <v/>
      </c>
      <c r="U46" s="141" t="str">
        <f t="shared" si="9"/>
        <v/>
      </c>
      <c r="V46" s="141" t="str">
        <f t="shared" si="9"/>
        <v/>
      </c>
      <c r="W46" s="141" t="str">
        <f t="shared" si="9"/>
        <v/>
      </c>
      <c r="X46" s="204">
        <f>Milestones4352[[#This Row],[GoLive]]-Milestones4352[[#This Row],[Start Date]]</f>
        <v>0</v>
      </c>
    </row>
    <row r="47" spans="1:24" ht="75" customHeight="1" x14ac:dyDescent="0.2">
      <c r="B47" s="138"/>
      <c r="C47" s="171"/>
      <c r="D47" s="183"/>
      <c r="E47" s="183"/>
      <c r="F47" s="183"/>
      <c r="G47" s="183"/>
      <c r="H47" s="191"/>
      <c r="I47" s="177"/>
      <c r="J47" s="192"/>
      <c r="K47" s="193">
        <f>Milestones4352[[#This Row],[End Date]]-Milestones4352[[#This Row],[Start Date]]</f>
        <v>0</v>
      </c>
      <c r="L47" s="181"/>
      <c r="M47" s="141"/>
      <c r="N47" s="141"/>
      <c r="O47" s="141"/>
      <c r="P47" s="141"/>
      <c r="Q47" s="141" t="str">
        <f t="shared" si="8"/>
        <v/>
      </c>
      <c r="R47" s="141" t="str">
        <f t="shared" si="8"/>
        <v/>
      </c>
      <c r="S47" s="141" t="str">
        <f t="shared" si="9"/>
        <v/>
      </c>
      <c r="T47" s="141" t="str">
        <f t="shared" si="9"/>
        <v/>
      </c>
      <c r="U47" s="141" t="str">
        <f t="shared" si="9"/>
        <v/>
      </c>
      <c r="V47" s="141" t="str">
        <f t="shared" si="9"/>
        <v/>
      </c>
      <c r="W47" s="141" t="str">
        <f t="shared" si="9"/>
        <v/>
      </c>
      <c r="X47" s="204">
        <f>Milestones4352[[#This Row],[GoLive]]-Milestones4352[[#This Row],[Start Date]]</f>
        <v>0</v>
      </c>
    </row>
    <row r="48" spans="1:24" ht="75" customHeight="1" x14ac:dyDescent="0.2">
      <c r="B48" s="138"/>
      <c r="C48" s="171"/>
      <c r="D48" s="183"/>
      <c r="E48" s="183"/>
      <c r="F48" s="183"/>
      <c r="G48" s="183"/>
      <c r="H48" s="191"/>
      <c r="I48" s="177"/>
      <c r="J48" s="192"/>
      <c r="K48" s="193">
        <f>Milestones4352[[#This Row],[End Date]]-Milestones4352[[#This Row],[Start Date]]</f>
        <v>0</v>
      </c>
      <c r="L48" s="181"/>
      <c r="M48" s="141"/>
      <c r="N48" s="141"/>
      <c r="O48" s="141"/>
      <c r="P48" s="141"/>
      <c r="Q48" s="141" t="str">
        <f t="shared" si="8"/>
        <v/>
      </c>
      <c r="R48" s="141" t="str">
        <f t="shared" si="8"/>
        <v/>
      </c>
      <c r="S48" s="141" t="str">
        <f t="shared" si="9"/>
        <v/>
      </c>
      <c r="T48" s="141" t="str">
        <f t="shared" si="9"/>
        <v/>
      </c>
      <c r="U48" s="141" t="str">
        <f t="shared" si="9"/>
        <v/>
      </c>
      <c r="V48" s="141" t="str">
        <f t="shared" si="9"/>
        <v/>
      </c>
      <c r="W48" s="141" t="str">
        <f t="shared" si="9"/>
        <v/>
      </c>
      <c r="X48" s="204">
        <f>Milestones4352[[#This Row],[GoLive]]-Milestones4352[[#This Row],[Start Date]]</f>
        <v>0</v>
      </c>
    </row>
    <row r="49" spans="2:24" ht="75" customHeight="1" x14ac:dyDescent="0.2">
      <c r="B49" s="138"/>
      <c r="C49" s="171"/>
      <c r="D49" s="183"/>
      <c r="E49" s="183"/>
      <c r="F49" s="183"/>
      <c r="G49" s="183"/>
      <c r="H49" s="191"/>
      <c r="I49" s="177"/>
      <c r="J49" s="192"/>
      <c r="K49" s="193">
        <f>Milestones4352[[#This Row],[End Date]]-Milestones4352[[#This Row],[Start Date]]</f>
        <v>0</v>
      </c>
      <c r="L49" s="181"/>
      <c r="M49" s="141"/>
      <c r="N49" s="141"/>
      <c r="O49" s="141"/>
      <c r="P49" s="141"/>
      <c r="Q49" s="141" t="str">
        <f t="shared" si="8"/>
        <v/>
      </c>
      <c r="R49" s="141" t="str">
        <f t="shared" si="8"/>
        <v/>
      </c>
      <c r="S49" s="141" t="str">
        <f t="shared" ref="S49:W62" si="10">IF(AND($G49="Goal",S$8&gt;=$I49,S$8&lt;=$I49+$K49-1),2,IF(AND($G49="Milestone",S$8&gt;=$I49,S$8&lt;=$I49+$K49-1),1,""))</f>
        <v/>
      </c>
      <c r="T49" s="141" t="str">
        <f t="shared" si="10"/>
        <v/>
      </c>
      <c r="U49" s="141" t="str">
        <f t="shared" si="10"/>
        <v/>
      </c>
      <c r="V49" s="141" t="str">
        <f t="shared" si="10"/>
        <v/>
      </c>
      <c r="W49" s="141" t="str">
        <f t="shared" si="10"/>
        <v/>
      </c>
      <c r="X49" s="204">
        <f>Milestones4352[[#This Row],[GoLive]]-Milestones4352[[#This Row],[Start Date]]</f>
        <v>0</v>
      </c>
    </row>
    <row r="50" spans="2:24" ht="75" customHeight="1" x14ac:dyDescent="0.2">
      <c r="B50" s="138"/>
      <c r="C50" s="171"/>
      <c r="D50" s="183"/>
      <c r="E50" s="183"/>
      <c r="F50" s="183"/>
      <c r="G50" s="183"/>
      <c r="H50" s="191"/>
      <c r="I50" s="177"/>
      <c r="J50" s="192"/>
      <c r="K50" s="193">
        <f>Milestones4352[[#This Row],[End Date]]-Milestones4352[[#This Row],[Start Date]]</f>
        <v>0</v>
      </c>
      <c r="L50" s="181"/>
      <c r="M50" s="141"/>
      <c r="N50" s="141"/>
      <c r="O50" s="141"/>
      <c r="P50" s="141"/>
      <c r="Q50" s="141" t="str">
        <f t="shared" si="8"/>
        <v/>
      </c>
      <c r="R50" s="141" t="str">
        <f t="shared" si="8"/>
        <v/>
      </c>
      <c r="S50" s="141" t="str">
        <f t="shared" si="10"/>
        <v/>
      </c>
      <c r="T50" s="141" t="str">
        <f t="shared" si="10"/>
        <v/>
      </c>
      <c r="U50" s="141" t="str">
        <f t="shared" si="10"/>
        <v/>
      </c>
      <c r="V50" s="141" t="str">
        <f t="shared" si="10"/>
        <v/>
      </c>
      <c r="W50" s="141" t="str">
        <f t="shared" si="10"/>
        <v/>
      </c>
      <c r="X50" s="204">
        <f>Milestones4352[[#This Row],[GoLive]]-Milestones4352[[#This Row],[Start Date]]</f>
        <v>0</v>
      </c>
    </row>
    <row r="51" spans="2:24" ht="75" customHeight="1" x14ac:dyDescent="0.2">
      <c r="B51" s="138"/>
      <c r="C51" s="171"/>
      <c r="D51" s="183"/>
      <c r="E51" s="183"/>
      <c r="F51" s="183"/>
      <c r="G51" s="183"/>
      <c r="H51" s="191"/>
      <c r="I51" s="177"/>
      <c r="J51" s="192"/>
      <c r="K51" s="193">
        <f>Milestones4352[[#This Row],[End Date]]-Milestones4352[[#This Row],[Start Date]]</f>
        <v>0</v>
      </c>
      <c r="L51" s="181"/>
      <c r="M51" s="141"/>
      <c r="N51" s="141"/>
      <c r="O51" s="141"/>
      <c r="P51" s="141"/>
      <c r="Q51" s="141" t="str">
        <f t="shared" si="8"/>
        <v/>
      </c>
      <c r="R51" s="141" t="str">
        <f t="shared" si="8"/>
        <v/>
      </c>
      <c r="S51" s="141" t="str">
        <f t="shared" si="10"/>
        <v/>
      </c>
      <c r="T51" s="141" t="str">
        <f t="shared" si="10"/>
        <v/>
      </c>
      <c r="U51" s="141" t="str">
        <f t="shared" si="10"/>
        <v/>
      </c>
      <c r="V51" s="141" t="str">
        <f t="shared" si="10"/>
        <v/>
      </c>
      <c r="W51" s="141" t="str">
        <f t="shared" si="10"/>
        <v/>
      </c>
      <c r="X51" s="204">
        <f>Milestones4352[[#This Row],[GoLive]]-Milestones4352[[#This Row],[Start Date]]</f>
        <v>0</v>
      </c>
    </row>
    <row r="52" spans="2:24" ht="75" customHeight="1" x14ac:dyDescent="0.2">
      <c r="B52" s="138"/>
      <c r="C52" s="171"/>
      <c r="D52" s="183"/>
      <c r="E52" s="183"/>
      <c r="F52" s="183"/>
      <c r="G52" s="183"/>
      <c r="H52" s="191"/>
      <c r="I52" s="177"/>
      <c r="J52" s="192"/>
      <c r="K52" s="193">
        <f>Milestones4352[[#This Row],[End Date]]-Milestones4352[[#This Row],[Start Date]]</f>
        <v>0</v>
      </c>
      <c r="L52" s="181"/>
      <c r="M52" s="141"/>
      <c r="N52" s="141"/>
      <c r="O52" s="141"/>
      <c r="P52" s="141"/>
      <c r="Q52" s="141" t="str">
        <f t="shared" si="8"/>
        <v/>
      </c>
      <c r="R52" s="141" t="str">
        <f t="shared" si="8"/>
        <v/>
      </c>
      <c r="S52" s="141" t="str">
        <f t="shared" si="10"/>
        <v/>
      </c>
      <c r="T52" s="141" t="str">
        <f t="shared" si="10"/>
        <v/>
      </c>
      <c r="U52" s="141" t="str">
        <f t="shared" si="10"/>
        <v/>
      </c>
      <c r="V52" s="141" t="str">
        <f t="shared" si="10"/>
        <v/>
      </c>
      <c r="W52" s="141" t="str">
        <f t="shared" si="10"/>
        <v/>
      </c>
      <c r="X52" s="204">
        <f>Milestones4352[[#This Row],[GoLive]]-Milestones4352[[#This Row],[Start Date]]</f>
        <v>0</v>
      </c>
    </row>
    <row r="53" spans="2:24" ht="75" customHeight="1" x14ac:dyDescent="0.2">
      <c r="B53" s="138"/>
      <c r="C53" s="171"/>
      <c r="D53" s="183"/>
      <c r="E53" s="183"/>
      <c r="F53" s="183"/>
      <c r="G53" s="183"/>
      <c r="H53" s="191"/>
      <c r="I53" s="177"/>
      <c r="J53" s="192"/>
      <c r="K53" s="174">
        <f>Milestones4352[[#This Row],[End Date]]-Milestones4352[[#This Row],[Start Date]]</f>
        <v>0</v>
      </c>
      <c r="L53" s="181"/>
      <c r="M53" s="141"/>
      <c r="N53" s="141"/>
      <c r="O53" s="141"/>
      <c r="P53" s="141"/>
      <c r="Q53" s="141" t="str">
        <f t="shared" si="8"/>
        <v/>
      </c>
      <c r="R53" s="141" t="str">
        <f t="shared" si="8"/>
        <v/>
      </c>
      <c r="S53" s="141" t="str">
        <f t="shared" si="10"/>
        <v/>
      </c>
      <c r="T53" s="141" t="str">
        <f t="shared" si="10"/>
        <v/>
      </c>
      <c r="U53" s="141" t="str">
        <f t="shared" si="10"/>
        <v/>
      </c>
      <c r="V53" s="141" t="str">
        <f t="shared" si="10"/>
        <v/>
      </c>
      <c r="W53" s="141" t="str">
        <f t="shared" si="10"/>
        <v/>
      </c>
      <c r="X53" s="204">
        <f>Milestones4352[[#This Row],[GoLive]]-Milestones4352[[#This Row],[Start Date]]</f>
        <v>0</v>
      </c>
    </row>
    <row r="54" spans="2:24" ht="75" customHeight="1" x14ac:dyDescent="0.2">
      <c r="B54" s="138"/>
      <c r="C54" s="171"/>
      <c r="D54" s="183"/>
      <c r="E54" s="183"/>
      <c r="F54" s="183"/>
      <c r="G54" s="183"/>
      <c r="H54" s="191"/>
      <c r="I54" s="177"/>
      <c r="J54" s="192"/>
      <c r="K54" s="174">
        <f>Milestones4352[[#This Row],[End Date]]-Milestones4352[[#This Row],[Start Date]]</f>
        <v>0</v>
      </c>
      <c r="L54" s="181"/>
      <c r="M54" s="141"/>
      <c r="N54" s="141"/>
      <c r="O54" s="141"/>
      <c r="P54" s="141"/>
      <c r="Q54" s="141" t="str">
        <f t="shared" ref="Q54:R62" si="11">IF(AND($G54="Goal",Q$8&gt;=$I54,Q$8&lt;=$I54+$K54-1),2,IF(AND($G54="Milestone",Q$8&gt;=$I54,Q$8&lt;=$I54+$K54-1),1,""))</f>
        <v/>
      </c>
      <c r="R54" s="141" t="str">
        <f t="shared" si="11"/>
        <v/>
      </c>
      <c r="S54" s="141" t="str">
        <f t="shared" si="10"/>
        <v/>
      </c>
      <c r="T54" s="141" t="str">
        <f t="shared" si="10"/>
        <v/>
      </c>
      <c r="U54" s="141" t="str">
        <f t="shared" si="10"/>
        <v/>
      </c>
      <c r="V54" s="141" t="str">
        <f t="shared" si="10"/>
        <v/>
      </c>
      <c r="W54" s="141" t="str">
        <f t="shared" si="10"/>
        <v/>
      </c>
      <c r="X54" s="204">
        <f>Milestones4352[[#This Row],[GoLive]]-Milestones4352[[#This Row],[Start Date]]</f>
        <v>0</v>
      </c>
    </row>
    <row r="55" spans="2:24" ht="75" customHeight="1" x14ac:dyDescent="0.2">
      <c r="B55" s="138"/>
      <c r="C55" s="171"/>
      <c r="D55" s="183"/>
      <c r="E55" s="183"/>
      <c r="F55" s="183"/>
      <c r="G55" s="183"/>
      <c r="H55" s="191"/>
      <c r="I55" s="177"/>
      <c r="J55" s="192"/>
      <c r="K55" s="174">
        <f>Milestones4352[[#This Row],[End Date]]-Milestones4352[[#This Row],[Start Date]]</f>
        <v>0</v>
      </c>
      <c r="L55" s="181"/>
      <c r="M55" s="141"/>
      <c r="N55" s="141"/>
      <c r="O55" s="141"/>
      <c r="P55" s="141"/>
      <c r="Q55" s="141" t="str">
        <f t="shared" si="11"/>
        <v/>
      </c>
      <c r="R55" s="141" t="str">
        <f t="shared" si="11"/>
        <v/>
      </c>
      <c r="S55" s="141" t="str">
        <f t="shared" si="10"/>
        <v/>
      </c>
      <c r="T55" s="141" t="str">
        <f t="shared" si="10"/>
        <v/>
      </c>
      <c r="U55" s="141" t="str">
        <f t="shared" si="10"/>
        <v/>
      </c>
      <c r="V55" s="141" t="str">
        <f t="shared" si="10"/>
        <v/>
      </c>
      <c r="W55" s="141" t="str">
        <f t="shared" si="10"/>
        <v/>
      </c>
      <c r="X55" s="204">
        <f>Milestones4352[[#This Row],[GoLive]]-Milestones4352[[#This Row],[Start Date]]</f>
        <v>0</v>
      </c>
    </row>
    <row r="56" spans="2:24" ht="75" customHeight="1" x14ac:dyDescent="0.2">
      <c r="B56" s="138"/>
      <c r="C56" s="171"/>
      <c r="D56" s="183"/>
      <c r="E56" s="183"/>
      <c r="F56" s="183"/>
      <c r="G56" s="183"/>
      <c r="H56" s="191"/>
      <c r="I56" s="177"/>
      <c r="J56" s="192"/>
      <c r="K56" s="174">
        <f>Milestones4352[[#This Row],[End Date]]-Milestones4352[[#This Row],[Start Date]]</f>
        <v>0</v>
      </c>
      <c r="L56" s="181"/>
      <c r="M56" s="141"/>
      <c r="N56" s="141"/>
      <c r="O56" s="141"/>
      <c r="P56" s="141"/>
      <c r="Q56" s="141" t="str">
        <f t="shared" si="11"/>
        <v/>
      </c>
      <c r="R56" s="141" t="str">
        <f t="shared" si="11"/>
        <v/>
      </c>
      <c r="S56" s="141" t="str">
        <f t="shared" si="10"/>
        <v/>
      </c>
      <c r="T56" s="141" t="str">
        <f t="shared" si="10"/>
        <v/>
      </c>
      <c r="U56" s="141" t="str">
        <f t="shared" si="10"/>
        <v/>
      </c>
      <c r="V56" s="141" t="str">
        <f t="shared" si="10"/>
        <v/>
      </c>
      <c r="W56" s="141" t="str">
        <f t="shared" si="10"/>
        <v/>
      </c>
      <c r="X56" s="204">
        <f>Milestones4352[[#This Row],[GoLive]]-Milestones4352[[#This Row],[Start Date]]</f>
        <v>0</v>
      </c>
    </row>
    <row r="57" spans="2:24" ht="75" customHeight="1" x14ac:dyDescent="0.2">
      <c r="B57" s="138"/>
      <c r="C57" s="171"/>
      <c r="D57" s="183"/>
      <c r="E57" s="183"/>
      <c r="F57" s="183"/>
      <c r="G57" s="183"/>
      <c r="H57" s="191"/>
      <c r="I57" s="177"/>
      <c r="J57" s="192"/>
      <c r="K57" s="174">
        <f>Milestones4352[[#This Row],[End Date]]-Milestones4352[[#This Row],[Start Date]]</f>
        <v>0</v>
      </c>
      <c r="L57" s="181"/>
      <c r="M57" s="141"/>
      <c r="N57" s="141"/>
      <c r="O57" s="141"/>
      <c r="P57" s="141"/>
      <c r="Q57" s="141" t="str">
        <f t="shared" si="11"/>
        <v/>
      </c>
      <c r="R57" s="141" t="str">
        <f t="shared" si="11"/>
        <v/>
      </c>
      <c r="S57" s="141" t="str">
        <f t="shared" si="10"/>
        <v/>
      </c>
      <c r="T57" s="141" t="str">
        <f t="shared" si="10"/>
        <v/>
      </c>
      <c r="U57" s="141" t="str">
        <f t="shared" si="10"/>
        <v/>
      </c>
      <c r="V57" s="141" t="str">
        <f t="shared" si="10"/>
        <v/>
      </c>
      <c r="W57" s="141" t="str">
        <f t="shared" si="10"/>
        <v/>
      </c>
      <c r="X57" s="204">
        <f>Milestones4352[[#This Row],[GoLive]]-Milestones4352[[#This Row],[Start Date]]</f>
        <v>0</v>
      </c>
    </row>
    <row r="58" spans="2:24" ht="75" customHeight="1" x14ac:dyDescent="0.2">
      <c r="B58" s="138"/>
      <c r="C58" s="171"/>
      <c r="D58" s="183"/>
      <c r="E58" s="183"/>
      <c r="F58" s="183"/>
      <c r="G58" s="183"/>
      <c r="H58" s="191"/>
      <c r="I58" s="177"/>
      <c r="J58" s="192"/>
      <c r="K58" s="174">
        <f>Milestones4352[[#This Row],[End Date]]-Milestones4352[[#This Row],[Start Date]]</f>
        <v>0</v>
      </c>
      <c r="L58" s="181"/>
      <c r="M58" s="141"/>
      <c r="N58" s="141"/>
      <c r="O58" s="141"/>
      <c r="P58" s="141"/>
      <c r="Q58" s="141" t="str">
        <f t="shared" si="11"/>
        <v/>
      </c>
      <c r="R58" s="141" t="str">
        <f t="shared" si="11"/>
        <v/>
      </c>
      <c r="S58" s="141" t="str">
        <f t="shared" si="10"/>
        <v/>
      </c>
      <c r="T58" s="141" t="str">
        <f t="shared" si="10"/>
        <v/>
      </c>
      <c r="U58" s="141" t="str">
        <f t="shared" si="10"/>
        <v/>
      </c>
      <c r="V58" s="141" t="str">
        <f t="shared" si="10"/>
        <v/>
      </c>
      <c r="W58" s="141" t="str">
        <f t="shared" si="10"/>
        <v/>
      </c>
      <c r="X58" s="204">
        <f>Milestones4352[[#This Row],[GoLive]]-Milestones4352[[#This Row],[Start Date]]</f>
        <v>0</v>
      </c>
    </row>
    <row r="59" spans="2:24" ht="75" customHeight="1" x14ac:dyDescent="0.2">
      <c r="B59" s="138"/>
      <c r="C59" s="171"/>
      <c r="D59" s="183"/>
      <c r="E59" s="183"/>
      <c r="F59" s="183"/>
      <c r="G59" s="183"/>
      <c r="H59" s="191"/>
      <c r="I59" s="177"/>
      <c r="J59" s="192"/>
      <c r="K59" s="174">
        <f>Milestones4352[[#This Row],[End Date]]-Milestones4352[[#This Row],[Start Date]]</f>
        <v>0</v>
      </c>
      <c r="L59" s="181"/>
      <c r="M59" s="141"/>
      <c r="N59" s="141"/>
      <c r="O59" s="141"/>
      <c r="P59" s="141"/>
      <c r="Q59" s="141" t="str">
        <f t="shared" si="11"/>
        <v/>
      </c>
      <c r="R59" s="141" t="str">
        <f t="shared" si="11"/>
        <v/>
      </c>
      <c r="S59" s="141" t="str">
        <f t="shared" si="10"/>
        <v/>
      </c>
      <c r="T59" s="141" t="str">
        <f t="shared" si="10"/>
        <v/>
      </c>
      <c r="U59" s="141" t="str">
        <f t="shared" si="10"/>
        <v/>
      </c>
      <c r="V59" s="141" t="str">
        <f t="shared" si="10"/>
        <v/>
      </c>
      <c r="W59" s="141" t="str">
        <f t="shared" si="10"/>
        <v/>
      </c>
      <c r="X59" s="204">
        <f>Milestones4352[[#This Row],[GoLive]]-Milestones4352[[#This Row],[Start Date]]</f>
        <v>0</v>
      </c>
    </row>
    <row r="60" spans="2:24" ht="75" customHeight="1" x14ac:dyDescent="0.2">
      <c r="B60" s="138"/>
      <c r="C60" s="171"/>
      <c r="D60" s="183"/>
      <c r="E60" s="183"/>
      <c r="F60" s="183"/>
      <c r="G60" s="183"/>
      <c r="H60" s="191"/>
      <c r="I60" s="177"/>
      <c r="J60" s="192"/>
      <c r="K60" s="174">
        <f>Milestones4352[[#This Row],[End Date]]-Milestones4352[[#This Row],[Start Date]]</f>
        <v>0</v>
      </c>
      <c r="L60" s="181"/>
      <c r="M60" s="141"/>
      <c r="N60" s="141"/>
      <c r="O60" s="141"/>
      <c r="P60" s="141"/>
      <c r="Q60" s="141" t="str">
        <f t="shared" si="11"/>
        <v/>
      </c>
      <c r="R60" s="141" t="str">
        <f t="shared" si="11"/>
        <v/>
      </c>
      <c r="S60" s="141" t="str">
        <f t="shared" si="10"/>
        <v/>
      </c>
      <c r="T60" s="141" t="str">
        <f t="shared" si="10"/>
        <v/>
      </c>
      <c r="U60" s="141" t="str">
        <f t="shared" si="10"/>
        <v/>
      </c>
      <c r="V60" s="141" t="str">
        <f t="shared" si="10"/>
        <v/>
      </c>
      <c r="W60" s="141" t="str">
        <f t="shared" si="10"/>
        <v/>
      </c>
      <c r="X60" s="204">
        <f>Milestones4352[[#This Row],[GoLive]]-Milestones4352[[#This Row],[Start Date]]</f>
        <v>0</v>
      </c>
    </row>
    <row r="61" spans="2:24" ht="75" customHeight="1" x14ac:dyDescent="0.2">
      <c r="B61" s="138"/>
      <c r="C61" s="171"/>
      <c r="D61" s="183"/>
      <c r="E61" s="183"/>
      <c r="F61" s="183"/>
      <c r="G61" s="183"/>
      <c r="H61" s="191"/>
      <c r="I61" s="177"/>
      <c r="J61" s="192"/>
      <c r="K61" s="174">
        <f>Milestones4352[[#This Row],[End Date]]-Milestones4352[[#This Row],[Start Date]]</f>
        <v>0</v>
      </c>
      <c r="L61" s="181"/>
      <c r="M61" s="141"/>
      <c r="N61" s="141"/>
      <c r="O61" s="141"/>
      <c r="P61" s="141"/>
      <c r="Q61" s="141" t="str">
        <f t="shared" si="11"/>
        <v/>
      </c>
      <c r="R61" s="141" t="str">
        <f t="shared" si="11"/>
        <v/>
      </c>
      <c r="S61" s="141" t="str">
        <f t="shared" si="10"/>
        <v/>
      </c>
      <c r="T61" s="141" t="str">
        <f t="shared" si="10"/>
        <v/>
      </c>
      <c r="U61" s="141" t="str">
        <f t="shared" si="10"/>
        <v/>
      </c>
      <c r="V61" s="141" t="str">
        <f t="shared" si="10"/>
        <v/>
      </c>
      <c r="W61" s="141" t="str">
        <f t="shared" si="10"/>
        <v/>
      </c>
      <c r="X61" s="204">
        <f>Milestones4352[[#This Row],[GoLive]]-Milestones4352[[#This Row],[Start Date]]</f>
        <v>0</v>
      </c>
    </row>
    <row r="62" spans="2:24" ht="75" customHeight="1" x14ac:dyDescent="0.2">
      <c r="B62" s="138"/>
      <c r="C62" s="171"/>
      <c r="D62" s="183"/>
      <c r="E62" s="183"/>
      <c r="F62" s="183"/>
      <c r="G62" s="183"/>
      <c r="H62" s="191"/>
      <c r="I62" s="177"/>
      <c r="J62" s="192"/>
      <c r="K62" s="174">
        <f>Milestones4352[[#This Row],[End Date]]-Milestones4352[[#This Row],[Start Date]]</f>
        <v>0</v>
      </c>
      <c r="L62" s="181"/>
      <c r="M62" s="141"/>
      <c r="N62" s="141"/>
      <c r="O62" s="141"/>
      <c r="P62" s="141"/>
      <c r="Q62" s="141" t="str">
        <f t="shared" si="11"/>
        <v/>
      </c>
      <c r="R62" s="141" t="str">
        <f t="shared" si="11"/>
        <v/>
      </c>
      <c r="S62" s="141" t="str">
        <f t="shared" si="10"/>
        <v/>
      </c>
      <c r="T62" s="141" t="str">
        <f t="shared" si="10"/>
        <v/>
      </c>
      <c r="U62" s="141" t="str">
        <f t="shared" si="10"/>
        <v/>
      </c>
      <c r="V62" s="141" t="str">
        <f t="shared" si="10"/>
        <v/>
      </c>
      <c r="W62" s="141" t="str">
        <f t="shared" si="10"/>
        <v/>
      </c>
      <c r="X62" s="204">
        <f>Milestones4352[[#This Row],[GoLive]]-Milestones4352[[#This Row],[Start Date]]</f>
        <v>0</v>
      </c>
    </row>
    <row r="63" spans="2:24" ht="75" customHeight="1" x14ac:dyDescent="0.2">
      <c r="B63" s="138"/>
      <c r="C63" s="171"/>
      <c r="D63" s="183"/>
      <c r="E63" s="183"/>
      <c r="F63" s="183"/>
      <c r="G63" s="183"/>
      <c r="H63" s="191"/>
      <c r="I63" s="177"/>
      <c r="J63" s="192"/>
      <c r="K63" s="174">
        <f>Milestones4352[[#This Row],[End Date]]-Milestones4352[[#This Row],[Start Date]]</f>
        <v>0</v>
      </c>
      <c r="L63" s="181"/>
      <c r="M63" s="141"/>
      <c r="N63" s="141"/>
      <c r="O63" s="141"/>
      <c r="P63" s="141"/>
      <c r="Q63" s="141" t="str">
        <f t="shared" ref="Q63:W72" si="12">IF(AND($G315="Goal",Q$8&gt;=$I315,Q$8&lt;=$I315+$K315-1),2,IF(AND($G315="Milestone",Q$8&gt;=$I315,Q$8&lt;=$I315+$K315-1),1,""))</f>
        <v/>
      </c>
      <c r="R63" s="141" t="str">
        <f t="shared" si="12"/>
        <v/>
      </c>
      <c r="S63" s="141" t="str">
        <f t="shared" si="12"/>
        <v/>
      </c>
      <c r="T63" s="141" t="str">
        <f t="shared" si="12"/>
        <v/>
      </c>
      <c r="U63" s="141" t="str">
        <f t="shared" si="12"/>
        <v/>
      </c>
      <c r="V63" s="141" t="str">
        <f t="shared" si="12"/>
        <v/>
      </c>
      <c r="W63" s="141" t="str">
        <f t="shared" si="12"/>
        <v/>
      </c>
      <c r="X63" s="204">
        <f>Milestones4352[[#This Row],[GoLive]]-Milestones4352[[#This Row],[Start Date]]</f>
        <v>0</v>
      </c>
    </row>
    <row r="64" spans="2:24" ht="75" customHeight="1" x14ac:dyDescent="0.2">
      <c r="B64" s="138"/>
      <c r="C64" s="171"/>
      <c r="D64" s="183"/>
      <c r="E64" s="183"/>
      <c r="F64" s="183"/>
      <c r="G64" s="183"/>
      <c r="H64" s="191"/>
      <c r="I64" s="177"/>
      <c r="J64" s="192"/>
      <c r="K64" s="174">
        <f>Milestones4352[[#This Row],[End Date]]-Milestones4352[[#This Row],[Start Date]]</f>
        <v>0</v>
      </c>
      <c r="L64" s="181"/>
      <c r="M64" s="141"/>
      <c r="N64" s="141"/>
      <c r="O64" s="141"/>
      <c r="P64" s="141"/>
      <c r="Q64" s="141" t="str">
        <f t="shared" si="12"/>
        <v/>
      </c>
      <c r="R64" s="141" t="str">
        <f t="shared" si="12"/>
        <v/>
      </c>
      <c r="S64" s="141" t="str">
        <f t="shared" si="12"/>
        <v/>
      </c>
      <c r="T64" s="141" t="str">
        <f t="shared" si="12"/>
        <v/>
      </c>
      <c r="U64" s="141" t="str">
        <f t="shared" si="12"/>
        <v/>
      </c>
      <c r="V64" s="141" t="str">
        <f t="shared" si="12"/>
        <v/>
      </c>
      <c r="W64" s="141" t="str">
        <f t="shared" si="12"/>
        <v/>
      </c>
      <c r="X64" s="204">
        <f>Milestones4352[[#This Row],[GoLive]]-Milestones4352[[#This Row],[Start Date]]</f>
        <v>0</v>
      </c>
    </row>
    <row r="65" spans="2:24" ht="75" customHeight="1" x14ac:dyDescent="0.2">
      <c r="B65" s="138"/>
      <c r="C65" s="171"/>
      <c r="D65" s="183"/>
      <c r="E65" s="183"/>
      <c r="F65" s="183"/>
      <c r="G65" s="183"/>
      <c r="H65" s="191"/>
      <c r="I65" s="177"/>
      <c r="J65" s="192"/>
      <c r="K65" s="174">
        <f>Milestones4352[[#This Row],[End Date]]-Milestones4352[[#This Row],[Start Date]]</f>
        <v>0</v>
      </c>
      <c r="L65" s="181"/>
      <c r="M65" s="141"/>
      <c r="N65" s="141"/>
      <c r="O65" s="141"/>
      <c r="P65" s="141"/>
      <c r="Q65" s="141" t="str">
        <f t="shared" si="12"/>
        <v/>
      </c>
      <c r="R65" s="141" t="str">
        <f t="shared" si="12"/>
        <v/>
      </c>
      <c r="S65" s="141" t="str">
        <f t="shared" si="12"/>
        <v/>
      </c>
      <c r="T65" s="141" t="str">
        <f t="shared" si="12"/>
        <v/>
      </c>
      <c r="U65" s="141" t="str">
        <f t="shared" si="12"/>
        <v/>
      </c>
      <c r="V65" s="141" t="str">
        <f t="shared" si="12"/>
        <v/>
      </c>
      <c r="W65" s="141" t="str">
        <f t="shared" si="12"/>
        <v/>
      </c>
      <c r="X65" s="204">
        <f>Milestones4352[[#This Row],[GoLive]]-Milestones4352[[#This Row],[Start Date]]</f>
        <v>0</v>
      </c>
    </row>
    <row r="66" spans="2:24" ht="75" customHeight="1" x14ac:dyDescent="0.2">
      <c r="B66" s="138"/>
      <c r="C66" s="171"/>
      <c r="D66" s="183"/>
      <c r="E66" s="183"/>
      <c r="F66" s="183"/>
      <c r="G66" s="183"/>
      <c r="H66" s="191"/>
      <c r="I66" s="177"/>
      <c r="J66" s="192"/>
      <c r="K66" s="174">
        <f>Milestones4352[[#This Row],[End Date]]-Milestones4352[[#This Row],[Start Date]]</f>
        <v>0</v>
      </c>
      <c r="L66" s="181"/>
      <c r="M66" s="141"/>
      <c r="N66" s="141"/>
      <c r="O66" s="141"/>
      <c r="P66" s="141"/>
      <c r="Q66" s="141" t="str">
        <f t="shared" si="12"/>
        <v/>
      </c>
      <c r="R66" s="141" t="str">
        <f t="shared" si="12"/>
        <v/>
      </c>
      <c r="S66" s="141" t="str">
        <f t="shared" si="12"/>
        <v/>
      </c>
      <c r="T66" s="141" t="str">
        <f t="shared" si="12"/>
        <v/>
      </c>
      <c r="U66" s="141" t="str">
        <f t="shared" si="12"/>
        <v/>
      </c>
      <c r="V66" s="141" t="str">
        <f t="shared" si="12"/>
        <v/>
      </c>
      <c r="W66" s="141" t="str">
        <f t="shared" si="12"/>
        <v/>
      </c>
      <c r="X66" s="204">
        <f>Milestones4352[[#This Row],[GoLive]]-Milestones4352[[#This Row],[Start Date]]</f>
        <v>0</v>
      </c>
    </row>
    <row r="67" spans="2:24" ht="75" customHeight="1" x14ac:dyDescent="0.2">
      <c r="B67" s="138"/>
      <c r="C67" s="171"/>
      <c r="D67" s="183"/>
      <c r="E67" s="183"/>
      <c r="F67" s="183"/>
      <c r="G67" s="183"/>
      <c r="H67" s="191"/>
      <c r="I67" s="177"/>
      <c r="J67" s="192"/>
      <c r="K67" s="174">
        <f>Milestones4352[[#This Row],[End Date]]-Milestones4352[[#This Row],[Start Date]]</f>
        <v>0</v>
      </c>
      <c r="L67" s="181"/>
      <c r="M67" s="141"/>
      <c r="N67" s="141"/>
      <c r="O67" s="141"/>
      <c r="P67" s="141"/>
      <c r="Q67" s="141" t="str">
        <f t="shared" si="12"/>
        <v/>
      </c>
      <c r="R67" s="141" t="str">
        <f t="shared" si="12"/>
        <v/>
      </c>
      <c r="S67" s="141" t="str">
        <f t="shared" si="12"/>
        <v/>
      </c>
      <c r="T67" s="141" t="str">
        <f t="shared" si="12"/>
        <v/>
      </c>
      <c r="U67" s="141" t="str">
        <f t="shared" si="12"/>
        <v/>
      </c>
      <c r="V67" s="141" t="str">
        <f t="shared" si="12"/>
        <v/>
      </c>
      <c r="W67" s="141" t="str">
        <f t="shared" si="12"/>
        <v/>
      </c>
      <c r="X67" s="204">
        <f>Milestones4352[[#This Row],[GoLive]]-Milestones4352[[#This Row],[Start Date]]</f>
        <v>0</v>
      </c>
    </row>
    <row r="68" spans="2:24" ht="75" customHeight="1" x14ac:dyDescent="0.2">
      <c r="B68" s="138"/>
      <c r="C68" s="171"/>
      <c r="D68" s="183"/>
      <c r="E68" s="183"/>
      <c r="F68" s="183"/>
      <c r="G68" s="183"/>
      <c r="H68" s="191"/>
      <c r="I68" s="177"/>
      <c r="J68" s="192"/>
      <c r="K68" s="174">
        <f>Milestones4352[[#This Row],[End Date]]-Milestones4352[[#This Row],[Start Date]]</f>
        <v>0</v>
      </c>
      <c r="L68" s="181"/>
      <c r="M68" s="141"/>
      <c r="N68" s="141"/>
      <c r="O68" s="141"/>
      <c r="P68" s="141"/>
      <c r="Q68" s="141" t="str">
        <f t="shared" si="12"/>
        <v/>
      </c>
      <c r="R68" s="141" t="str">
        <f t="shared" si="12"/>
        <v/>
      </c>
      <c r="S68" s="141" t="str">
        <f t="shared" si="12"/>
        <v/>
      </c>
      <c r="T68" s="141" t="str">
        <f t="shared" si="12"/>
        <v/>
      </c>
      <c r="U68" s="141" t="str">
        <f t="shared" si="12"/>
        <v/>
      </c>
      <c r="V68" s="141" t="str">
        <f t="shared" si="12"/>
        <v/>
      </c>
      <c r="W68" s="141" t="str">
        <f t="shared" si="12"/>
        <v/>
      </c>
      <c r="X68" s="204">
        <f>Milestones4352[[#This Row],[GoLive]]-Milestones4352[[#This Row],[Start Date]]</f>
        <v>0</v>
      </c>
    </row>
    <row r="69" spans="2:24" ht="75" customHeight="1" x14ac:dyDescent="0.2">
      <c r="B69" s="138"/>
      <c r="C69" s="171"/>
      <c r="D69" s="183"/>
      <c r="E69" s="183"/>
      <c r="F69" s="183"/>
      <c r="G69" s="183"/>
      <c r="H69" s="191"/>
      <c r="I69" s="177"/>
      <c r="J69" s="192"/>
      <c r="K69" s="174">
        <f>Milestones4352[[#This Row],[End Date]]-Milestones4352[[#This Row],[Start Date]]</f>
        <v>0</v>
      </c>
      <c r="L69" s="181"/>
      <c r="M69" s="141"/>
      <c r="N69" s="141"/>
      <c r="O69" s="141"/>
      <c r="P69" s="141"/>
      <c r="Q69" s="141" t="str">
        <f t="shared" si="12"/>
        <v/>
      </c>
      <c r="R69" s="141" t="str">
        <f t="shared" si="12"/>
        <v/>
      </c>
      <c r="S69" s="141" t="str">
        <f t="shared" si="12"/>
        <v/>
      </c>
      <c r="T69" s="141" t="str">
        <f t="shared" si="12"/>
        <v/>
      </c>
      <c r="U69" s="141" t="str">
        <f t="shared" si="12"/>
        <v/>
      </c>
      <c r="V69" s="141" t="str">
        <f t="shared" si="12"/>
        <v/>
      </c>
      <c r="W69" s="141" t="str">
        <f t="shared" si="12"/>
        <v/>
      </c>
      <c r="X69" s="204">
        <f>Milestones4352[[#This Row],[GoLive]]-Milestones4352[[#This Row],[Start Date]]</f>
        <v>0</v>
      </c>
    </row>
    <row r="70" spans="2:24" ht="75" customHeight="1" x14ac:dyDescent="0.2">
      <c r="B70" s="138"/>
      <c r="C70" s="171"/>
      <c r="D70" s="183"/>
      <c r="E70" s="183"/>
      <c r="F70" s="183"/>
      <c r="G70" s="183"/>
      <c r="H70" s="191"/>
      <c r="I70" s="177"/>
      <c r="J70" s="192"/>
      <c r="K70" s="174">
        <f>Milestones4352[[#This Row],[End Date]]-Milestones4352[[#This Row],[Start Date]]</f>
        <v>0</v>
      </c>
      <c r="L70" s="181"/>
      <c r="M70" s="141"/>
      <c r="N70" s="141"/>
      <c r="O70" s="141"/>
      <c r="P70" s="141"/>
      <c r="Q70" s="141" t="str">
        <f t="shared" si="12"/>
        <v/>
      </c>
      <c r="R70" s="141" t="str">
        <f t="shared" si="12"/>
        <v/>
      </c>
      <c r="S70" s="141" t="str">
        <f t="shared" si="12"/>
        <v/>
      </c>
      <c r="T70" s="141" t="str">
        <f t="shared" si="12"/>
        <v/>
      </c>
      <c r="U70" s="141" t="str">
        <f t="shared" si="12"/>
        <v/>
      </c>
      <c r="V70" s="141" t="str">
        <f t="shared" si="12"/>
        <v/>
      </c>
      <c r="W70" s="141" t="str">
        <f t="shared" si="12"/>
        <v/>
      </c>
      <c r="X70" s="204">
        <f>Milestones4352[[#This Row],[GoLive]]-Milestones4352[[#This Row],[Start Date]]</f>
        <v>0</v>
      </c>
    </row>
    <row r="71" spans="2:24" ht="75" customHeight="1" x14ac:dyDescent="0.2">
      <c r="B71" s="138"/>
      <c r="C71" s="171"/>
      <c r="D71" s="183"/>
      <c r="E71" s="183"/>
      <c r="F71" s="183"/>
      <c r="G71" s="183"/>
      <c r="H71" s="191"/>
      <c r="I71" s="177"/>
      <c r="J71" s="192"/>
      <c r="K71" s="174">
        <f>Milestones4352[[#This Row],[End Date]]-Milestones4352[[#This Row],[Start Date]]</f>
        <v>0</v>
      </c>
      <c r="L71" s="181"/>
      <c r="M71" s="141"/>
      <c r="N71" s="141"/>
      <c r="O71" s="141"/>
      <c r="P71" s="141"/>
      <c r="Q71" s="141" t="str">
        <f t="shared" si="12"/>
        <v/>
      </c>
      <c r="R71" s="141" t="str">
        <f t="shared" si="12"/>
        <v/>
      </c>
      <c r="S71" s="141" t="str">
        <f t="shared" si="12"/>
        <v/>
      </c>
      <c r="T71" s="141" t="str">
        <f t="shared" si="12"/>
        <v/>
      </c>
      <c r="U71" s="141" t="str">
        <f t="shared" si="12"/>
        <v/>
      </c>
      <c r="V71" s="141" t="str">
        <f t="shared" si="12"/>
        <v/>
      </c>
      <c r="W71" s="141" t="str">
        <f t="shared" si="12"/>
        <v/>
      </c>
      <c r="X71" s="204">
        <f>Milestones4352[[#This Row],[GoLive]]-Milestones4352[[#This Row],[Start Date]]</f>
        <v>0</v>
      </c>
    </row>
    <row r="72" spans="2:24" ht="75" customHeight="1" x14ac:dyDescent="0.2">
      <c r="B72" s="138"/>
      <c r="C72" s="171"/>
      <c r="D72" s="183"/>
      <c r="E72" s="183"/>
      <c r="F72" s="183"/>
      <c r="G72" s="183"/>
      <c r="H72" s="191"/>
      <c r="I72" s="177"/>
      <c r="J72" s="192"/>
      <c r="K72" s="174">
        <f>Milestones4352[[#This Row],[End Date]]-Milestones4352[[#This Row],[Start Date]]</f>
        <v>0</v>
      </c>
      <c r="L72" s="181"/>
      <c r="M72" s="141"/>
      <c r="N72" s="141"/>
      <c r="O72" s="141"/>
      <c r="P72" s="141"/>
      <c r="Q72" s="141" t="str">
        <f t="shared" si="12"/>
        <v/>
      </c>
      <c r="R72" s="141" t="str">
        <f t="shared" si="12"/>
        <v/>
      </c>
      <c r="S72" s="141" t="str">
        <f t="shared" si="12"/>
        <v/>
      </c>
      <c r="T72" s="141" t="str">
        <f t="shared" si="12"/>
        <v/>
      </c>
      <c r="U72" s="141" t="str">
        <f t="shared" si="12"/>
        <v/>
      </c>
      <c r="V72" s="141" t="str">
        <f t="shared" si="12"/>
        <v/>
      </c>
      <c r="W72" s="141" t="str">
        <f t="shared" si="12"/>
        <v/>
      </c>
      <c r="X72" s="204">
        <f>Milestones4352[[#This Row],[GoLive]]-Milestones4352[[#This Row],[Start Date]]</f>
        <v>0</v>
      </c>
    </row>
    <row r="73" spans="2:24" ht="75" customHeight="1" x14ac:dyDescent="0.2">
      <c r="B73" s="138"/>
      <c r="C73" s="171"/>
      <c r="D73" s="183"/>
      <c r="E73" s="183"/>
      <c r="F73" s="183"/>
      <c r="G73" s="183"/>
      <c r="H73" s="191"/>
      <c r="I73" s="177"/>
      <c r="J73" s="192"/>
      <c r="K73" s="174">
        <f>Milestones4352[[#This Row],[End Date]]-Milestones4352[[#This Row],[Start Date]]</f>
        <v>0</v>
      </c>
      <c r="L73" s="181"/>
      <c r="M73" s="141"/>
      <c r="N73" s="141"/>
      <c r="O73" s="141"/>
      <c r="P73" s="141"/>
      <c r="Q73" s="141" t="str">
        <f t="shared" ref="Q73:W82" si="13">IF(AND($G325="Goal",Q$8&gt;=$I325,Q$8&lt;=$I325+$K325-1),2,IF(AND($G325="Milestone",Q$8&gt;=$I325,Q$8&lt;=$I325+$K325-1),1,""))</f>
        <v/>
      </c>
      <c r="R73" s="141" t="str">
        <f t="shared" si="13"/>
        <v/>
      </c>
      <c r="S73" s="141" t="str">
        <f t="shared" si="13"/>
        <v/>
      </c>
      <c r="T73" s="141" t="str">
        <f t="shared" si="13"/>
        <v/>
      </c>
      <c r="U73" s="141" t="str">
        <f t="shared" si="13"/>
        <v/>
      </c>
      <c r="V73" s="141" t="str">
        <f t="shared" si="13"/>
        <v/>
      </c>
      <c r="W73" s="141" t="str">
        <f t="shared" si="13"/>
        <v/>
      </c>
      <c r="X73" s="204">
        <f>Milestones4352[[#This Row],[GoLive]]-Milestones4352[[#This Row],[Start Date]]</f>
        <v>0</v>
      </c>
    </row>
    <row r="74" spans="2:24" ht="75" customHeight="1" x14ac:dyDescent="0.2">
      <c r="B74" s="138"/>
      <c r="C74" s="171"/>
      <c r="D74" s="183"/>
      <c r="E74" s="183"/>
      <c r="F74" s="183"/>
      <c r="G74" s="183"/>
      <c r="H74" s="191"/>
      <c r="I74" s="177"/>
      <c r="J74" s="192"/>
      <c r="K74" s="174">
        <f>Milestones4352[[#This Row],[End Date]]-Milestones4352[[#This Row],[Start Date]]</f>
        <v>0</v>
      </c>
      <c r="L74" s="181"/>
      <c r="M74" s="141"/>
      <c r="N74" s="141"/>
      <c r="O74" s="141"/>
      <c r="P74" s="141"/>
      <c r="Q74" s="141" t="str">
        <f t="shared" si="13"/>
        <v/>
      </c>
      <c r="R74" s="141" t="str">
        <f t="shared" si="13"/>
        <v/>
      </c>
      <c r="S74" s="141" t="str">
        <f t="shared" si="13"/>
        <v/>
      </c>
      <c r="T74" s="141" t="str">
        <f t="shared" si="13"/>
        <v/>
      </c>
      <c r="U74" s="141" t="str">
        <f t="shared" si="13"/>
        <v/>
      </c>
      <c r="V74" s="141" t="str">
        <f t="shared" si="13"/>
        <v/>
      </c>
      <c r="W74" s="141" t="str">
        <f t="shared" si="13"/>
        <v/>
      </c>
      <c r="X74" s="204">
        <f>Milestones4352[[#This Row],[GoLive]]-Milestones4352[[#This Row],[Start Date]]</f>
        <v>0</v>
      </c>
    </row>
    <row r="75" spans="2:24" ht="75" customHeight="1" x14ac:dyDescent="0.2">
      <c r="B75" s="138"/>
      <c r="C75" s="171"/>
      <c r="D75" s="183"/>
      <c r="E75" s="183"/>
      <c r="F75" s="183"/>
      <c r="G75" s="183"/>
      <c r="H75" s="191"/>
      <c r="I75" s="177"/>
      <c r="J75" s="192"/>
      <c r="K75" s="174">
        <f>Milestones4352[[#This Row],[End Date]]-Milestones4352[[#This Row],[Start Date]]</f>
        <v>0</v>
      </c>
      <c r="L75" s="181"/>
      <c r="M75" s="141"/>
      <c r="N75" s="141"/>
      <c r="O75" s="141"/>
      <c r="P75" s="141"/>
      <c r="Q75" s="141" t="str">
        <f t="shared" si="13"/>
        <v/>
      </c>
      <c r="R75" s="141" t="str">
        <f t="shared" si="13"/>
        <v/>
      </c>
      <c r="S75" s="141" t="str">
        <f t="shared" si="13"/>
        <v/>
      </c>
      <c r="T75" s="141" t="str">
        <f t="shared" si="13"/>
        <v/>
      </c>
      <c r="U75" s="141" t="str">
        <f t="shared" si="13"/>
        <v/>
      </c>
      <c r="V75" s="141" t="str">
        <f t="shared" si="13"/>
        <v/>
      </c>
      <c r="W75" s="141" t="str">
        <f t="shared" si="13"/>
        <v/>
      </c>
      <c r="X75" s="204">
        <f>Milestones4352[[#This Row],[GoLive]]-Milestones4352[[#This Row],[Start Date]]</f>
        <v>0</v>
      </c>
    </row>
    <row r="76" spans="2:24" ht="75" customHeight="1" x14ac:dyDescent="0.2">
      <c r="B76" s="138"/>
      <c r="C76" s="171"/>
      <c r="D76" s="183"/>
      <c r="E76" s="183"/>
      <c r="F76" s="183"/>
      <c r="G76" s="183"/>
      <c r="H76" s="191"/>
      <c r="I76" s="177"/>
      <c r="J76" s="192"/>
      <c r="K76" s="174">
        <f>Milestones4352[[#This Row],[End Date]]-Milestones4352[[#This Row],[Start Date]]</f>
        <v>0</v>
      </c>
      <c r="L76" s="181"/>
      <c r="M76" s="141"/>
      <c r="N76" s="141"/>
      <c r="O76" s="141"/>
      <c r="P76" s="141"/>
      <c r="Q76" s="141" t="str">
        <f t="shared" si="13"/>
        <v/>
      </c>
      <c r="R76" s="141" t="str">
        <f t="shared" si="13"/>
        <v/>
      </c>
      <c r="S76" s="141" t="str">
        <f t="shared" si="13"/>
        <v/>
      </c>
      <c r="T76" s="141" t="str">
        <f t="shared" si="13"/>
        <v/>
      </c>
      <c r="U76" s="141" t="str">
        <f t="shared" si="13"/>
        <v/>
      </c>
      <c r="V76" s="141" t="str">
        <f t="shared" si="13"/>
        <v/>
      </c>
      <c r="W76" s="141" t="str">
        <f t="shared" si="13"/>
        <v/>
      </c>
      <c r="X76" s="204">
        <f>Milestones4352[[#This Row],[GoLive]]-Milestones4352[[#This Row],[Start Date]]</f>
        <v>0</v>
      </c>
    </row>
    <row r="77" spans="2:24" ht="75" customHeight="1" x14ac:dyDescent="0.2">
      <c r="B77" s="138"/>
      <c r="C77" s="171"/>
      <c r="D77" s="183"/>
      <c r="E77" s="183"/>
      <c r="F77" s="183"/>
      <c r="G77" s="183"/>
      <c r="H77" s="191"/>
      <c r="I77" s="177"/>
      <c r="J77" s="192"/>
      <c r="K77" s="174">
        <f>Milestones4352[[#This Row],[End Date]]-Milestones4352[[#This Row],[Start Date]]</f>
        <v>0</v>
      </c>
      <c r="L77" s="181"/>
      <c r="M77" s="141"/>
      <c r="N77" s="141"/>
      <c r="O77" s="141"/>
      <c r="P77" s="141"/>
      <c r="Q77" s="141" t="str">
        <f t="shared" si="13"/>
        <v/>
      </c>
      <c r="R77" s="141" t="str">
        <f t="shared" si="13"/>
        <v/>
      </c>
      <c r="S77" s="141" t="str">
        <f t="shared" si="13"/>
        <v/>
      </c>
      <c r="T77" s="141" t="str">
        <f t="shared" si="13"/>
        <v/>
      </c>
      <c r="U77" s="141" t="str">
        <f t="shared" si="13"/>
        <v/>
      </c>
      <c r="V77" s="141" t="str">
        <f t="shared" si="13"/>
        <v/>
      </c>
      <c r="W77" s="141" t="str">
        <f t="shared" si="13"/>
        <v/>
      </c>
      <c r="X77" s="204">
        <f>Milestones4352[[#This Row],[GoLive]]-Milestones4352[[#This Row],[Start Date]]</f>
        <v>0</v>
      </c>
    </row>
    <row r="78" spans="2:24" ht="75" customHeight="1" x14ac:dyDescent="0.2">
      <c r="B78" s="138"/>
      <c r="C78" s="171"/>
      <c r="D78" s="183"/>
      <c r="E78" s="183"/>
      <c r="F78" s="183"/>
      <c r="G78" s="183"/>
      <c r="H78" s="191"/>
      <c r="I78" s="177"/>
      <c r="J78" s="192"/>
      <c r="K78" s="174">
        <f>Milestones4352[[#This Row],[End Date]]-Milestones4352[[#This Row],[Start Date]]</f>
        <v>0</v>
      </c>
      <c r="L78" s="181"/>
      <c r="M78" s="141"/>
      <c r="N78" s="141"/>
      <c r="O78" s="141"/>
      <c r="P78" s="141"/>
      <c r="Q78" s="141" t="str">
        <f t="shared" si="13"/>
        <v/>
      </c>
      <c r="R78" s="141" t="str">
        <f t="shared" si="13"/>
        <v/>
      </c>
      <c r="S78" s="141" t="str">
        <f t="shared" si="13"/>
        <v/>
      </c>
      <c r="T78" s="141" t="str">
        <f t="shared" si="13"/>
        <v/>
      </c>
      <c r="U78" s="141" t="str">
        <f t="shared" si="13"/>
        <v/>
      </c>
      <c r="V78" s="141" t="str">
        <f t="shared" si="13"/>
        <v/>
      </c>
      <c r="W78" s="141" t="str">
        <f t="shared" si="13"/>
        <v/>
      </c>
      <c r="X78" s="204">
        <f>Milestones4352[[#This Row],[GoLive]]-Milestones4352[[#This Row],[Start Date]]</f>
        <v>0</v>
      </c>
    </row>
    <row r="79" spans="2:24" ht="75" customHeight="1" x14ac:dyDescent="0.2">
      <c r="B79" s="138"/>
      <c r="C79" s="171"/>
      <c r="D79" s="183"/>
      <c r="E79" s="183"/>
      <c r="F79" s="183"/>
      <c r="G79" s="183"/>
      <c r="H79" s="191"/>
      <c r="I79" s="177"/>
      <c r="J79" s="192"/>
      <c r="K79" s="174">
        <f>Milestones4352[[#This Row],[End Date]]-Milestones4352[[#This Row],[Start Date]]</f>
        <v>0</v>
      </c>
      <c r="L79" s="181"/>
      <c r="M79" s="141"/>
      <c r="N79" s="141"/>
      <c r="O79" s="141"/>
      <c r="P79" s="141"/>
      <c r="Q79" s="141" t="str">
        <f t="shared" si="13"/>
        <v/>
      </c>
      <c r="R79" s="141" t="str">
        <f t="shared" si="13"/>
        <v/>
      </c>
      <c r="S79" s="141" t="str">
        <f t="shared" si="13"/>
        <v/>
      </c>
      <c r="T79" s="141" t="str">
        <f t="shared" si="13"/>
        <v/>
      </c>
      <c r="U79" s="141" t="str">
        <f t="shared" si="13"/>
        <v/>
      </c>
      <c r="V79" s="141" t="str">
        <f t="shared" si="13"/>
        <v/>
      </c>
      <c r="W79" s="141" t="str">
        <f t="shared" si="13"/>
        <v/>
      </c>
      <c r="X79" s="204">
        <f>Milestones4352[[#This Row],[GoLive]]-Milestones4352[[#This Row],[Start Date]]</f>
        <v>0</v>
      </c>
    </row>
    <row r="80" spans="2:24" ht="75" customHeight="1" x14ac:dyDescent="0.2">
      <c r="B80" s="138"/>
      <c r="C80" s="171"/>
      <c r="D80" s="183"/>
      <c r="E80" s="183"/>
      <c r="F80" s="183"/>
      <c r="G80" s="183"/>
      <c r="H80" s="191"/>
      <c r="I80" s="177"/>
      <c r="J80" s="192"/>
      <c r="K80" s="174">
        <f>Milestones4352[[#This Row],[End Date]]-Milestones4352[[#This Row],[Start Date]]</f>
        <v>0</v>
      </c>
      <c r="L80" s="181"/>
      <c r="M80" s="141"/>
      <c r="N80" s="141"/>
      <c r="O80" s="141"/>
      <c r="P80" s="141"/>
      <c r="Q80" s="141" t="str">
        <f t="shared" si="13"/>
        <v/>
      </c>
      <c r="R80" s="141" t="str">
        <f t="shared" si="13"/>
        <v/>
      </c>
      <c r="S80" s="141" t="str">
        <f t="shared" si="13"/>
        <v/>
      </c>
      <c r="T80" s="141" t="str">
        <f t="shared" si="13"/>
        <v/>
      </c>
      <c r="U80" s="141" t="str">
        <f t="shared" si="13"/>
        <v/>
      </c>
      <c r="V80" s="141" t="str">
        <f t="shared" si="13"/>
        <v/>
      </c>
      <c r="W80" s="141" t="str">
        <f t="shared" si="13"/>
        <v/>
      </c>
      <c r="X80" s="204">
        <f>Milestones4352[[#This Row],[GoLive]]-Milestones4352[[#This Row],[Start Date]]</f>
        <v>0</v>
      </c>
    </row>
    <row r="81" spans="2:24" ht="75" customHeight="1" x14ac:dyDescent="0.2">
      <c r="B81" s="138"/>
      <c r="C81" s="171"/>
      <c r="D81" s="183"/>
      <c r="E81" s="183"/>
      <c r="F81" s="183"/>
      <c r="G81" s="183"/>
      <c r="H81" s="191"/>
      <c r="I81" s="177"/>
      <c r="J81" s="192"/>
      <c r="K81" s="174">
        <f>Milestones4352[[#This Row],[End Date]]-Milestones4352[[#This Row],[Start Date]]</f>
        <v>0</v>
      </c>
      <c r="L81" s="181"/>
      <c r="M81" s="141"/>
      <c r="N81" s="141"/>
      <c r="O81" s="141"/>
      <c r="P81" s="141"/>
      <c r="Q81" s="141" t="str">
        <f t="shared" si="13"/>
        <v/>
      </c>
      <c r="R81" s="141" t="str">
        <f t="shared" si="13"/>
        <v/>
      </c>
      <c r="S81" s="141" t="str">
        <f t="shared" si="13"/>
        <v/>
      </c>
      <c r="T81" s="141" t="str">
        <f t="shared" si="13"/>
        <v/>
      </c>
      <c r="U81" s="141" t="str">
        <f t="shared" si="13"/>
        <v/>
      </c>
      <c r="V81" s="141" t="str">
        <f t="shared" si="13"/>
        <v/>
      </c>
      <c r="W81" s="141" t="str">
        <f t="shared" si="13"/>
        <v/>
      </c>
      <c r="X81" s="204">
        <f>Milestones4352[[#This Row],[GoLive]]-Milestones4352[[#This Row],[Start Date]]</f>
        <v>0</v>
      </c>
    </row>
    <row r="82" spans="2:24" ht="75" customHeight="1" x14ac:dyDescent="0.2">
      <c r="B82" s="138"/>
      <c r="C82" s="171"/>
      <c r="D82" s="183"/>
      <c r="E82" s="183"/>
      <c r="F82" s="183"/>
      <c r="G82" s="183"/>
      <c r="H82" s="191"/>
      <c r="I82" s="177"/>
      <c r="J82" s="192"/>
      <c r="K82" s="174">
        <f>Milestones4352[[#This Row],[End Date]]-Milestones4352[[#This Row],[Start Date]]</f>
        <v>0</v>
      </c>
      <c r="L82" s="181"/>
      <c r="M82" s="141"/>
      <c r="N82" s="141"/>
      <c r="O82" s="141"/>
      <c r="P82" s="141"/>
      <c r="Q82" s="141" t="str">
        <f t="shared" si="13"/>
        <v/>
      </c>
      <c r="R82" s="141" t="str">
        <f t="shared" si="13"/>
        <v/>
      </c>
      <c r="S82" s="141" t="str">
        <f t="shared" si="13"/>
        <v/>
      </c>
      <c r="T82" s="141" t="str">
        <f t="shared" si="13"/>
        <v/>
      </c>
      <c r="U82" s="141" t="str">
        <f t="shared" si="13"/>
        <v/>
      </c>
      <c r="V82" s="141" t="str">
        <f t="shared" si="13"/>
        <v/>
      </c>
      <c r="W82" s="141" t="str">
        <f t="shared" si="13"/>
        <v/>
      </c>
      <c r="X82" s="204">
        <f>Milestones4352[[#This Row],[GoLive]]-Milestones4352[[#This Row],[Start Date]]</f>
        <v>0</v>
      </c>
    </row>
    <row r="83" spans="2:24" ht="75" customHeight="1" x14ac:dyDescent="0.2">
      <c r="B83" s="138"/>
      <c r="C83" s="171"/>
      <c r="D83" s="183"/>
      <c r="E83" s="183"/>
      <c r="F83" s="183"/>
      <c r="G83" s="183"/>
      <c r="H83" s="191"/>
      <c r="I83" s="177"/>
      <c r="J83" s="192"/>
      <c r="K83" s="174">
        <f>Milestones4352[[#This Row],[End Date]]-Milestones4352[[#This Row],[Start Date]]</f>
        <v>0</v>
      </c>
      <c r="L83" s="181"/>
      <c r="M83" s="141"/>
      <c r="N83" s="141"/>
      <c r="O83" s="141"/>
      <c r="P83" s="141"/>
      <c r="Q83" s="141" t="str">
        <f t="shared" ref="Q83:W92" si="14">IF(AND($G335="Goal",Q$8&gt;=$I335,Q$8&lt;=$I335+$K335-1),2,IF(AND($G335="Milestone",Q$8&gt;=$I335,Q$8&lt;=$I335+$K335-1),1,""))</f>
        <v/>
      </c>
      <c r="R83" s="141" t="str">
        <f t="shared" si="14"/>
        <v/>
      </c>
      <c r="S83" s="141" t="str">
        <f t="shared" si="14"/>
        <v/>
      </c>
      <c r="T83" s="141" t="str">
        <f t="shared" si="14"/>
        <v/>
      </c>
      <c r="U83" s="141" t="str">
        <f t="shared" si="14"/>
        <v/>
      </c>
      <c r="V83" s="141" t="str">
        <f t="shared" si="14"/>
        <v/>
      </c>
      <c r="W83" s="141" t="str">
        <f t="shared" si="14"/>
        <v/>
      </c>
      <c r="X83" s="204">
        <f>Milestones4352[[#This Row],[GoLive]]-Milestones4352[[#This Row],[Start Date]]</f>
        <v>0</v>
      </c>
    </row>
    <row r="84" spans="2:24" ht="75" customHeight="1" x14ac:dyDescent="0.2">
      <c r="B84" s="138"/>
      <c r="C84" s="171"/>
      <c r="D84" s="183"/>
      <c r="E84" s="183"/>
      <c r="F84" s="183"/>
      <c r="G84" s="183"/>
      <c r="H84" s="191"/>
      <c r="I84" s="177"/>
      <c r="J84" s="192"/>
      <c r="K84" s="174">
        <f>Milestones4352[[#This Row],[End Date]]-Milestones4352[[#This Row],[Start Date]]</f>
        <v>0</v>
      </c>
      <c r="L84" s="181"/>
      <c r="M84" s="141"/>
      <c r="N84" s="141"/>
      <c r="O84" s="141"/>
      <c r="P84" s="141"/>
      <c r="Q84" s="141" t="str">
        <f t="shared" si="14"/>
        <v/>
      </c>
      <c r="R84" s="141" t="str">
        <f t="shared" si="14"/>
        <v/>
      </c>
      <c r="S84" s="141" t="str">
        <f t="shared" si="14"/>
        <v/>
      </c>
      <c r="T84" s="141" t="str">
        <f t="shared" si="14"/>
        <v/>
      </c>
      <c r="U84" s="141" t="str">
        <f t="shared" si="14"/>
        <v/>
      </c>
      <c r="V84" s="141" t="str">
        <f t="shared" si="14"/>
        <v/>
      </c>
      <c r="W84" s="141" t="str">
        <f t="shared" si="14"/>
        <v/>
      </c>
      <c r="X84" s="204">
        <f>Milestones4352[[#This Row],[GoLive]]-Milestones4352[[#This Row],[Start Date]]</f>
        <v>0</v>
      </c>
    </row>
    <row r="85" spans="2:24" ht="75" customHeight="1" x14ac:dyDescent="0.2">
      <c r="B85" s="138"/>
      <c r="C85" s="171"/>
      <c r="D85" s="183"/>
      <c r="E85" s="183"/>
      <c r="F85" s="183"/>
      <c r="G85" s="183"/>
      <c r="H85" s="191"/>
      <c r="I85" s="177"/>
      <c r="J85" s="192"/>
      <c r="K85" s="174">
        <f>Milestones4352[[#This Row],[End Date]]-Milestones4352[[#This Row],[Start Date]]</f>
        <v>0</v>
      </c>
      <c r="L85" s="181"/>
      <c r="M85" s="141"/>
      <c r="N85" s="141"/>
      <c r="O85" s="141"/>
      <c r="P85" s="141"/>
      <c r="Q85" s="141" t="str">
        <f t="shared" si="14"/>
        <v/>
      </c>
      <c r="R85" s="141" t="str">
        <f t="shared" si="14"/>
        <v/>
      </c>
      <c r="S85" s="141" t="str">
        <f t="shared" si="14"/>
        <v/>
      </c>
      <c r="T85" s="141" t="str">
        <f t="shared" si="14"/>
        <v/>
      </c>
      <c r="U85" s="141" t="str">
        <f t="shared" si="14"/>
        <v/>
      </c>
      <c r="V85" s="141" t="str">
        <f t="shared" si="14"/>
        <v/>
      </c>
      <c r="W85" s="141" t="str">
        <f t="shared" si="14"/>
        <v/>
      </c>
      <c r="X85" s="204">
        <f>Milestones4352[[#This Row],[GoLive]]-Milestones4352[[#This Row],[Start Date]]</f>
        <v>0</v>
      </c>
    </row>
    <row r="86" spans="2:24" ht="75" customHeight="1" x14ac:dyDescent="0.2">
      <c r="B86" s="138"/>
      <c r="C86" s="171"/>
      <c r="D86" s="183"/>
      <c r="E86" s="183"/>
      <c r="F86" s="183"/>
      <c r="G86" s="183"/>
      <c r="H86" s="191"/>
      <c r="I86" s="177"/>
      <c r="J86" s="192"/>
      <c r="K86" s="174">
        <f>Milestones4352[[#This Row],[End Date]]-Milestones4352[[#This Row],[Start Date]]</f>
        <v>0</v>
      </c>
      <c r="L86" s="181"/>
      <c r="M86" s="141"/>
      <c r="N86" s="141"/>
      <c r="O86" s="141"/>
      <c r="P86" s="141"/>
      <c r="Q86" s="141" t="str">
        <f t="shared" si="14"/>
        <v/>
      </c>
      <c r="R86" s="141" t="str">
        <f t="shared" si="14"/>
        <v/>
      </c>
      <c r="S86" s="141" t="str">
        <f t="shared" si="14"/>
        <v/>
      </c>
      <c r="T86" s="141" t="str">
        <f t="shared" si="14"/>
        <v/>
      </c>
      <c r="U86" s="141" t="str">
        <f t="shared" si="14"/>
        <v/>
      </c>
      <c r="V86" s="141" t="str">
        <f t="shared" si="14"/>
        <v/>
      </c>
      <c r="W86" s="141" t="str">
        <f t="shared" si="14"/>
        <v/>
      </c>
      <c r="X86" s="204">
        <f>Milestones4352[[#This Row],[GoLive]]-Milestones4352[[#This Row],[Start Date]]</f>
        <v>0</v>
      </c>
    </row>
    <row r="87" spans="2:24" ht="75" customHeight="1" x14ac:dyDescent="0.2">
      <c r="B87" s="138"/>
      <c r="C87" s="171"/>
      <c r="D87" s="183"/>
      <c r="E87" s="183"/>
      <c r="F87" s="183"/>
      <c r="G87" s="183"/>
      <c r="H87" s="191"/>
      <c r="I87" s="177"/>
      <c r="J87" s="192"/>
      <c r="K87" s="174">
        <f>Milestones4352[[#This Row],[End Date]]-Milestones4352[[#This Row],[Start Date]]</f>
        <v>0</v>
      </c>
      <c r="L87" s="181"/>
      <c r="M87" s="141"/>
      <c r="N87" s="141"/>
      <c r="O87" s="141"/>
      <c r="P87" s="141"/>
      <c r="Q87" s="141" t="str">
        <f t="shared" si="14"/>
        <v/>
      </c>
      <c r="R87" s="141" t="str">
        <f t="shared" si="14"/>
        <v/>
      </c>
      <c r="S87" s="141" t="str">
        <f t="shared" si="14"/>
        <v/>
      </c>
      <c r="T87" s="141" t="str">
        <f t="shared" si="14"/>
        <v/>
      </c>
      <c r="U87" s="141" t="str">
        <f t="shared" si="14"/>
        <v/>
      </c>
      <c r="V87" s="141" t="str">
        <f t="shared" si="14"/>
        <v/>
      </c>
      <c r="W87" s="141" t="str">
        <f t="shared" si="14"/>
        <v/>
      </c>
      <c r="X87" s="204">
        <f>Milestones4352[[#This Row],[GoLive]]-Milestones4352[[#This Row],[Start Date]]</f>
        <v>0</v>
      </c>
    </row>
    <row r="88" spans="2:24" ht="75" customHeight="1" x14ac:dyDescent="0.2">
      <c r="B88" s="138"/>
      <c r="C88" s="171"/>
      <c r="D88" s="183"/>
      <c r="E88" s="183"/>
      <c r="F88" s="183"/>
      <c r="G88" s="183"/>
      <c r="H88" s="191"/>
      <c r="I88" s="177"/>
      <c r="J88" s="192"/>
      <c r="K88" s="174">
        <f>Milestones4352[[#This Row],[End Date]]-Milestones4352[[#This Row],[Start Date]]</f>
        <v>0</v>
      </c>
      <c r="L88" s="181"/>
      <c r="M88" s="141"/>
      <c r="N88" s="141"/>
      <c r="O88" s="141"/>
      <c r="P88" s="141"/>
      <c r="Q88" s="141" t="str">
        <f t="shared" si="14"/>
        <v/>
      </c>
      <c r="R88" s="141" t="str">
        <f t="shared" si="14"/>
        <v/>
      </c>
      <c r="S88" s="141" t="str">
        <f t="shared" si="14"/>
        <v/>
      </c>
      <c r="T88" s="141" t="str">
        <f t="shared" si="14"/>
        <v/>
      </c>
      <c r="U88" s="141" t="str">
        <f t="shared" si="14"/>
        <v/>
      </c>
      <c r="V88" s="141" t="str">
        <f t="shared" si="14"/>
        <v/>
      </c>
      <c r="W88" s="141" t="str">
        <f t="shared" si="14"/>
        <v/>
      </c>
      <c r="X88" s="204">
        <f>Milestones4352[[#This Row],[GoLive]]-Milestones4352[[#This Row],[Start Date]]</f>
        <v>0</v>
      </c>
    </row>
    <row r="89" spans="2:24" ht="75" customHeight="1" x14ac:dyDescent="0.2">
      <c r="B89" s="138"/>
      <c r="C89" s="171"/>
      <c r="D89" s="183"/>
      <c r="E89" s="183"/>
      <c r="F89" s="183"/>
      <c r="G89" s="183"/>
      <c r="H89" s="191"/>
      <c r="I89" s="177"/>
      <c r="J89" s="192"/>
      <c r="K89" s="174">
        <f>Milestones4352[[#This Row],[End Date]]-Milestones4352[[#This Row],[Start Date]]</f>
        <v>0</v>
      </c>
      <c r="L89" s="181"/>
      <c r="M89" s="141"/>
      <c r="N89" s="141"/>
      <c r="O89" s="141"/>
      <c r="P89" s="141"/>
      <c r="Q89" s="141" t="str">
        <f t="shared" si="14"/>
        <v/>
      </c>
      <c r="R89" s="141" t="str">
        <f t="shared" si="14"/>
        <v/>
      </c>
      <c r="S89" s="141" t="str">
        <f t="shared" si="14"/>
        <v/>
      </c>
      <c r="T89" s="141" t="str">
        <f t="shared" si="14"/>
        <v/>
      </c>
      <c r="U89" s="141" t="str">
        <f t="shared" si="14"/>
        <v/>
      </c>
      <c r="V89" s="141" t="str">
        <f t="shared" si="14"/>
        <v/>
      </c>
      <c r="W89" s="141" t="str">
        <f t="shared" si="14"/>
        <v/>
      </c>
      <c r="X89" s="204">
        <f>Milestones4352[[#This Row],[GoLive]]-Milestones4352[[#This Row],[Start Date]]</f>
        <v>0</v>
      </c>
    </row>
    <row r="90" spans="2:24" ht="75" customHeight="1" x14ac:dyDescent="0.2">
      <c r="B90" s="138"/>
      <c r="C90" s="171"/>
      <c r="D90" s="183"/>
      <c r="E90" s="183"/>
      <c r="F90" s="183"/>
      <c r="G90" s="183"/>
      <c r="H90" s="191"/>
      <c r="I90" s="177"/>
      <c r="J90" s="192"/>
      <c r="K90" s="174">
        <f>Milestones4352[[#This Row],[End Date]]-Milestones4352[[#This Row],[Start Date]]</f>
        <v>0</v>
      </c>
      <c r="L90" s="181"/>
      <c r="M90" s="141"/>
      <c r="N90" s="141"/>
      <c r="O90" s="141"/>
      <c r="P90" s="141"/>
      <c r="Q90" s="141" t="str">
        <f t="shared" si="14"/>
        <v/>
      </c>
      <c r="R90" s="141" t="str">
        <f t="shared" si="14"/>
        <v/>
      </c>
      <c r="S90" s="141" t="str">
        <f t="shared" si="14"/>
        <v/>
      </c>
      <c r="T90" s="141" t="str">
        <f t="shared" si="14"/>
        <v/>
      </c>
      <c r="U90" s="141" t="str">
        <f t="shared" si="14"/>
        <v/>
      </c>
      <c r="V90" s="141" t="str">
        <f t="shared" si="14"/>
        <v/>
      </c>
      <c r="W90" s="141" t="str">
        <f t="shared" si="14"/>
        <v/>
      </c>
      <c r="X90" s="204">
        <f>Milestones4352[[#This Row],[GoLive]]-Milestones4352[[#This Row],[Start Date]]</f>
        <v>0</v>
      </c>
    </row>
    <row r="91" spans="2:24" ht="75" customHeight="1" x14ac:dyDescent="0.2">
      <c r="B91" s="138"/>
      <c r="C91" s="171"/>
      <c r="D91" s="183"/>
      <c r="E91" s="183"/>
      <c r="F91" s="183"/>
      <c r="G91" s="183"/>
      <c r="H91" s="191"/>
      <c r="I91" s="177"/>
      <c r="J91" s="192"/>
      <c r="K91" s="174">
        <f>Milestones4352[[#This Row],[End Date]]-Milestones4352[[#This Row],[Start Date]]</f>
        <v>0</v>
      </c>
      <c r="L91" s="181"/>
      <c r="M91" s="141"/>
      <c r="N91" s="141"/>
      <c r="O91" s="141"/>
      <c r="P91" s="141"/>
      <c r="Q91" s="141" t="str">
        <f t="shared" si="14"/>
        <v/>
      </c>
      <c r="R91" s="141" t="str">
        <f t="shared" si="14"/>
        <v/>
      </c>
      <c r="S91" s="141" t="str">
        <f t="shared" si="14"/>
        <v/>
      </c>
      <c r="T91" s="141" t="str">
        <f t="shared" si="14"/>
        <v/>
      </c>
      <c r="U91" s="141" t="str">
        <f t="shared" si="14"/>
        <v/>
      </c>
      <c r="V91" s="141" t="str">
        <f t="shared" si="14"/>
        <v/>
      </c>
      <c r="W91" s="141" t="str">
        <f t="shared" si="14"/>
        <v/>
      </c>
      <c r="X91" s="204">
        <f>Milestones4352[[#This Row],[GoLive]]-Milestones4352[[#This Row],[Start Date]]</f>
        <v>0</v>
      </c>
    </row>
    <row r="92" spans="2:24" ht="75" customHeight="1" x14ac:dyDescent="0.2">
      <c r="B92" s="138"/>
      <c r="C92" s="171"/>
      <c r="D92" s="183"/>
      <c r="E92" s="183"/>
      <c r="F92" s="183"/>
      <c r="G92" s="183"/>
      <c r="H92" s="191"/>
      <c r="I92" s="177"/>
      <c r="J92" s="192"/>
      <c r="K92" s="174">
        <f>Milestones4352[[#This Row],[End Date]]-Milestones4352[[#This Row],[Start Date]]</f>
        <v>0</v>
      </c>
      <c r="L92" s="181"/>
      <c r="M92" s="141"/>
      <c r="N92" s="141"/>
      <c r="O92" s="141"/>
      <c r="P92" s="141"/>
      <c r="Q92" s="141" t="str">
        <f t="shared" si="14"/>
        <v/>
      </c>
      <c r="R92" s="141" t="str">
        <f t="shared" si="14"/>
        <v/>
      </c>
      <c r="S92" s="141" t="str">
        <f t="shared" si="14"/>
        <v/>
      </c>
      <c r="T92" s="141" t="str">
        <f t="shared" si="14"/>
        <v/>
      </c>
      <c r="U92" s="141" t="str">
        <f t="shared" si="14"/>
        <v/>
      </c>
      <c r="V92" s="141" t="str">
        <f t="shared" si="14"/>
        <v/>
      </c>
      <c r="W92" s="141" t="str">
        <f t="shared" si="14"/>
        <v/>
      </c>
      <c r="X92" s="204">
        <f>Milestones4352[[#This Row],[GoLive]]-Milestones4352[[#This Row],[Start Date]]</f>
        <v>0</v>
      </c>
    </row>
    <row r="93" spans="2:24" ht="75" customHeight="1" x14ac:dyDescent="0.2">
      <c r="B93" s="138"/>
      <c r="C93" s="171"/>
      <c r="D93" s="183"/>
      <c r="E93" s="183"/>
      <c r="F93" s="183"/>
      <c r="G93" s="183"/>
      <c r="H93" s="191"/>
      <c r="I93" s="177"/>
      <c r="J93" s="192"/>
      <c r="K93" s="174">
        <f>Milestones4352[[#This Row],[End Date]]-Milestones4352[[#This Row],[Start Date]]</f>
        <v>0</v>
      </c>
      <c r="L93" s="181"/>
      <c r="M93" s="141"/>
      <c r="N93" s="141"/>
      <c r="O93" s="141"/>
      <c r="P93" s="141"/>
      <c r="Q93" s="141" t="str">
        <f t="shared" ref="Q93:W102" si="15">IF(AND($G345="Goal",Q$8&gt;=$I345,Q$8&lt;=$I345+$K345-1),2,IF(AND($G345="Milestone",Q$8&gt;=$I345,Q$8&lt;=$I345+$K345-1),1,""))</f>
        <v/>
      </c>
      <c r="R93" s="141" t="str">
        <f t="shared" si="15"/>
        <v/>
      </c>
      <c r="S93" s="141" t="str">
        <f t="shared" si="15"/>
        <v/>
      </c>
      <c r="T93" s="141" t="str">
        <f t="shared" si="15"/>
        <v/>
      </c>
      <c r="U93" s="141" t="str">
        <f t="shared" si="15"/>
        <v/>
      </c>
      <c r="V93" s="141" t="str">
        <f t="shared" si="15"/>
        <v/>
      </c>
      <c r="W93" s="141" t="str">
        <f t="shared" si="15"/>
        <v/>
      </c>
      <c r="X93" s="204">
        <f>Milestones4352[[#This Row],[GoLive]]-Milestones4352[[#This Row],[Start Date]]</f>
        <v>0</v>
      </c>
    </row>
    <row r="94" spans="2:24" ht="75" customHeight="1" x14ac:dyDescent="0.2">
      <c r="B94" s="138"/>
      <c r="C94" s="171"/>
      <c r="D94" s="183"/>
      <c r="E94" s="183"/>
      <c r="F94" s="183"/>
      <c r="G94" s="183"/>
      <c r="H94" s="191"/>
      <c r="I94" s="177"/>
      <c r="J94" s="192"/>
      <c r="K94" s="174">
        <f>Milestones4352[[#This Row],[End Date]]-Milestones4352[[#This Row],[Start Date]]</f>
        <v>0</v>
      </c>
      <c r="L94" s="181"/>
      <c r="M94" s="141"/>
      <c r="N94" s="141"/>
      <c r="O94" s="141"/>
      <c r="P94" s="141"/>
      <c r="Q94" s="141" t="str">
        <f t="shared" si="15"/>
        <v/>
      </c>
      <c r="R94" s="141" t="str">
        <f t="shared" si="15"/>
        <v/>
      </c>
      <c r="S94" s="141" t="str">
        <f t="shared" si="15"/>
        <v/>
      </c>
      <c r="T94" s="141" t="str">
        <f t="shared" si="15"/>
        <v/>
      </c>
      <c r="U94" s="141" t="str">
        <f t="shared" si="15"/>
        <v/>
      </c>
      <c r="V94" s="141" t="str">
        <f t="shared" si="15"/>
        <v/>
      </c>
      <c r="W94" s="141" t="str">
        <f t="shared" si="15"/>
        <v/>
      </c>
      <c r="X94" s="204">
        <f>Milestones4352[[#This Row],[GoLive]]-Milestones4352[[#This Row],[Start Date]]</f>
        <v>0</v>
      </c>
    </row>
    <row r="95" spans="2:24" ht="75" customHeight="1" x14ac:dyDescent="0.2">
      <c r="B95" s="138"/>
      <c r="C95" s="171"/>
      <c r="D95" s="183"/>
      <c r="E95" s="183"/>
      <c r="F95" s="183"/>
      <c r="G95" s="183"/>
      <c r="H95" s="191"/>
      <c r="I95" s="177"/>
      <c r="J95" s="192"/>
      <c r="K95" s="174">
        <f>Milestones4352[[#This Row],[End Date]]-Milestones4352[[#This Row],[Start Date]]</f>
        <v>0</v>
      </c>
      <c r="L95" s="181"/>
      <c r="M95" s="141"/>
      <c r="N95" s="141"/>
      <c r="O95" s="141"/>
      <c r="P95" s="141"/>
      <c r="Q95" s="141" t="str">
        <f t="shared" si="15"/>
        <v/>
      </c>
      <c r="R95" s="141" t="str">
        <f t="shared" si="15"/>
        <v/>
      </c>
      <c r="S95" s="141" t="str">
        <f t="shared" si="15"/>
        <v/>
      </c>
      <c r="T95" s="141" t="str">
        <f t="shared" si="15"/>
        <v/>
      </c>
      <c r="U95" s="141" t="str">
        <f t="shared" si="15"/>
        <v/>
      </c>
      <c r="V95" s="141" t="str">
        <f t="shared" si="15"/>
        <v/>
      </c>
      <c r="W95" s="141" t="str">
        <f t="shared" si="15"/>
        <v/>
      </c>
      <c r="X95" s="204">
        <f>Milestones4352[[#This Row],[GoLive]]-Milestones4352[[#This Row],[Start Date]]</f>
        <v>0</v>
      </c>
    </row>
    <row r="96" spans="2:24" ht="75" customHeight="1" x14ac:dyDescent="0.2">
      <c r="B96" s="138"/>
      <c r="C96" s="171"/>
      <c r="D96" s="183"/>
      <c r="E96" s="183"/>
      <c r="F96" s="183"/>
      <c r="G96" s="183"/>
      <c r="H96" s="191"/>
      <c r="I96" s="177"/>
      <c r="J96" s="192"/>
      <c r="K96" s="174">
        <f>Milestones4352[[#This Row],[End Date]]-Milestones4352[[#This Row],[Start Date]]</f>
        <v>0</v>
      </c>
      <c r="L96" s="181"/>
      <c r="M96" s="141"/>
      <c r="N96" s="141"/>
      <c r="O96" s="141"/>
      <c r="P96" s="141"/>
      <c r="Q96" s="141" t="str">
        <f t="shared" si="15"/>
        <v/>
      </c>
      <c r="R96" s="141" t="str">
        <f t="shared" si="15"/>
        <v/>
      </c>
      <c r="S96" s="141" t="str">
        <f t="shared" si="15"/>
        <v/>
      </c>
      <c r="T96" s="141" t="str">
        <f t="shared" si="15"/>
        <v/>
      </c>
      <c r="U96" s="141" t="str">
        <f t="shared" si="15"/>
        <v/>
      </c>
      <c r="V96" s="141" t="str">
        <f t="shared" si="15"/>
        <v/>
      </c>
      <c r="W96" s="141" t="str">
        <f t="shared" si="15"/>
        <v/>
      </c>
      <c r="X96" s="204">
        <f>Milestones4352[[#This Row],[GoLive]]-Milestones4352[[#This Row],[Start Date]]</f>
        <v>0</v>
      </c>
    </row>
    <row r="97" spans="2:24" ht="75" customHeight="1" x14ac:dyDescent="0.2">
      <c r="B97" s="138"/>
      <c r="C97" s="171"/>
      <c r="D97" s="183"/>
      <c r="E97" s="183"/>
      <c r="F97" s="183"/>
      <c r="G97" s="183"/>
      <c r="H97" s="191"/>
      <c r="I97" s="177"/>
      <c r="J97" s="192"/>
      <c r="K97" s="174">
        <f>Milestones4352[[#This Row],[End Date]]-Milestones4352[[#This Row],[Start Date]]</f>
        <v>0</v>
      </c>
      <c r="L97" s="181"/>
      <c r="M97" s="141"/>
      <c r="N97" s="141"/>
      <c r="O97" s="141"/>
      <c r="P97" s="141"/>
      <c r="Q97" s="141" t="str">
        <f t="shared" si="15"/>
        <v/>
      </c>
      <c r="R97" s="141" t="str">
        <f t="shared" si="15"/>
        <v/>
      </c>
      <c r="S97" s="141" t="str">
        <f t="shared" si="15"/>
        <v/>
      </c>
      <c r="T97" s="141" t="str">
        <f t="shared" si="15"/>
        <v/>
      </c>
      <c r="U97" s="141" t="str">
        <f t="shared" si="15"/>
        <v/>
      </c>
      <c r="V97" s="141" t="str">
        <f t="shared" si="15"/>
        <v/>
      </c>
      <c r="W97" s="141" t="str">
        <f t="shared" si="15"/>
        <v/>
      </c>
      <c r="X97" s="204">
        <f>Milestones4352[[#This Row],[GoLive]]-Milestones4352[[#This Row],[Start Date]]</f>
        <v>0</v>
      </c>
    </row>
    <row r="98" spans="2:24" ht="75" customHeight="1" x14ac:dyDescent="0.2">
      <c r="B98" s="138"/>
      <c r="C98" s="171"/>
      <c r="D98" s="183"/>
      <c r="E98" s="183"/>
      <c r="F98" s="183"/>
      <c r="G98" s="183"/>
      <c r="H98" s="191"/>
      <c r="I98" s="177"/>
      <c r="J98" s="192"/>
      <c r="K98" s="174">
        <f>Milestones4352[[#This Row],[End Date]]-Milestones4352[[#This Row],[Start Date]]</f>
        <v>0</v>
      </c>
      <c r="L98" s="181"/>
      <c r="M98" s="141"/>
      <c r="N98" s="141"/>
      <c r="O98" s="141"/>
      <c r="P98" s="141"/>
      <c r="Q98" s="141" t="str">
        <f t="shared" si="15"/>
        <v/>
      </c>
      <c r="R98" s="141" t="str">
        <f t="shared" si="15"/>
        <v/>
      </c>
      <c r="S98" s="141" t="str">
        <f t="shared" si="15"/>
        <v/>
      </c>
      <c r="T98" s="141" t="str">
        <f t="shared" si="15"/>
        <v/>
      </c>
      <c r="U98" s="141" t="str">
        <f t="shared" si="15"/>
        <v/>
      </c>
      <c r="V98" s="141" t="str">
        <f t="shared" si="15"/>
        <v/>
      </c>
      <c r="W98" s="141" t="str">
        <f t="shared" si="15"/>
        <v/>
      </c>
      <c r="X98" s="204">
        <f>Milestones4352[[#This Row],[GoLive]]-Milestones4352[[#This Row],[Start Date]]</f>
        <v>0</v>
      </c>
    </row>
    <row r="99" spans="2:24" ht="75" customHeight="1" x14ac:dyDescent="0.2">
      <c r="B99" s="138"/>
      <c r="C99" s="171"/>
      <c r="D99" s="183"/>
      <c r="E99" s="183"/>
      <c r="F99" s="183"/>
      <c r="G99" s="183"/>
      <c r="H99" s="191"/>
      <c r="I99" s="177"/>
      <c r="J99" s="192"/>
      <c r="K99" s="174">
        <f>Milestones4352[[#This Row],[End Date]]-Milestones4352[[#This Row],[Start Date]]</f>
        <v>0</v>
      </c>
      <c r="L99" s="181"/>
      <c r="M99" s="141"/>
      <c r="N99" s="141"/>
      <c r="O99" s="141"/>
      <c r="P99" s="141"/>
      <c r="Q99" s="141" t="str">
        <f t="shared" si="15"/>
        <v/>
      </c>
      <c r="R99" s="141" t="str">
        <f t="shared" si="15"/>
        <v/>
      </c>
      <c r="S99" s="141" t="str">
        <f t="shared" si="15"/>
        <v/>
      </c>
      <c r="T99" s="141" t="str">
        <f t="shared" si="15"/>
        <v/>
      </c>
      <c r="U99" s="141" t="str">
        <f t="shared" si="15"/>
        <v/>
      </c>
      <c r="V99" s="141" t="str">
        <f t="shared" si="15"/>
        <v/>
      </c>
      <c r="W99" s="141" t="str">
        <f t="shared" si="15"/>
        <v/>
      </c>
      <c r="X99" s="204">
        <f>Milestones4352[[#This Row],[GoLive]]-Milestones4352[[#This Row],[Start Date]]</f>
        <v>0</v>
      </c>
    </row>
    <row r="100" spans="2:24" ht="75" customHeight="1" x14ac:dyDescent="0.2">
      <c r="B100" s="138"/>
      <c r="C100" s="171"/>
      <c r="D100" s="183"/>
      <c r="E100" s="183"/>
      <c r="F100" s="183"/>
      <c r="G100" s="183"/>
      <c r="H100" s="191"/>
      <c r="I100" s="177"/>
      <c r="J100" s="192"/>
      <c r="K100" s="174">
        <f>Milestones4352[[#This Row],[End Date]]-Milestones4352[[#This Row],[Start Date]]</f>
        <v>0</v>
      </c>
      <c r="L100" s="181"/>
      <c r="M100" s="141"/>
      <c r="N100" s="141"/>
      <c r="O100" s="141"/>
      <c r="P100" s="141"/>
      <c r="Q100" s="141" t="str">
        <f t="shared" si="15"/>
        <v/>
      </c>
      <c r="R100" s="141" t="str">
        <f t="shared" si="15"/>
        <v/>
      </c>
      <c r="S100" s="141" t="str">
        <f t="shared" si="15"/>
        <v/>
      </c>
      <c r="T100" s="141" t="str">
        <f t="shared" si="15"/>
        <v/>
      </c>
      <c r="U100" s="141" t="str">
        <f t="shared" si="15"/>
        <v/>
      </c>
      <c r="V100" s="141" t="str">
        <f t="shared" si="15"/>
        <v/>
      </c>
      <c r="W100" s="141" t="str">
        <f t="shared" si="15"/>
        <v/>
      </c>
      <c r="X100" s="204">
        <f>Milestones4352[[#This Row],[GoLive]]-Milestones4352[[#This Row],[Start Date]]</f>
        <v>0</v>
      </c>
    </row>
    <row r="101" spans="2:24" ht="75" customHeight="1" x14ac:dyDescent="0.2">
      <c r="B101" s="138"/>
      <c r="C101" s="171"/>
      <c r="D101" s="183"/>
      <c r="E101" s="183"/>
      <c r="F101" s="183"/>
      <c r="G101" s="183"/>
      <c r="H101" s="191"/>
      <c r="I101" s="177"/>
      <c r="J101" s="192"/>
      <c r="K101" s="174">
        <f>Milestones4352[[#This Row],[End Date]]-Milestones4352[[#This Row],[Start Date]]</f>
        <v>0</v>
      </c>
      <c r="L101" s="181"/>
      <c r="M101" s="141"/>
      <c r="N101" s="141"/>
      <c r="O101" s="141"/>
      <c r="P101" s="141"/>
      <c r="Q101" s="141" t="str">
        <f t="shared" si="15"/>
        <v/>
      </c>
      <c r="R101" s="141" t="str">
        <f t="shared" si="15"/>
        <v/>
      </c>
      <c r="S101" s="141" t="str">
        <f t="shared" si="15"/>
        <v/>
      </c>
      <c r="T101" s="141" t="str">
        <f t="shared" si="15"/>
        <v/>
      </c>
      <c r="U101" s="141" t="str">
        <f t="shared" si="15"/>
        <v/>
      </c>
      <c r="V101" s="141" t="str">
        <f t="shared" si="15"/>
        <v/>
      </c>
      <c r="W101" s="141" t="str">
        <f t="shared" si="15"/>
        <v/>
      </c>
      <c r="X101" s="204">
        <f>Milestones4352[[#This Row],[GoLive]]-Milestones4352[[#This Row],[Start Date]]</f>
        <v>0</v>
      </c>
    </row>
    <row r="102" spans="2:24" ht="75" customHeight="1" x14ac:dyDescent="0.2">
      <c r="B102" s="138"/>
      <c r="C102" s="171"/>
      <c r="D102" s="183"/>
      <c r="E102" s="183"/>
      <c r="F102" s="183"/>
      <c r="G102" s="183"/>
      <c r="H102" s="191"/>
      <c r="I102" s="177"/>
      <c r="J102" s="192"/>
      <c r="K102" s="174">
        <f>Milestones4352[[#This Row],[End Date]]-Milestones4352[[#This Row],[Start Date]]</f>
        <v>0</v>
      </c>
      <c r="L102" s="181"/>
      <c r="M102" s="141"/>
      <c r="N102" s="141"/>
      <c r="O102" s="141"/>
      <c r="P102" s="141"/>
      <c r="Q102" s="141" t="str">
        <f t="shared" si="15"/>
        <v/>
      </c>
      <c r="R102" s="141" t="str">
        <f t="shared" si="15"/>
        <v/>
      </c>
      <c r="S102" s="141" t="str">
        <f t="shared" si="15"/>
        <v/>
      </c>
      <c r="T102" s="141" t="str">
        <f t="shared" si="15"/>
        <v/>
      </c>
      <c r="U102" s="141" t="str">
        <f t="shared" si="15"/>
        <v/>
      </c>
      <c r="V102" s="141" t="str">
        <f t="shared" si="15"/>
        <v/>
      </c>
      <c r="W102" s="141" t="str">
        <f t="shared" si="15"/>
        <v/>
      </c>
      <c r="X102" s="204">
        <f>Milestones4352[[#This Row],[GoLive]]-Milestones4352[[#This Row],[Start Date]]</f>
        <v>0</v>
      </c>
    </row>
    <row r="103" spans="2:24" ht="75" customHeight="1" x14ac:dyDescent="0.2">
      <c r="B103" s="138"/>
      <c r="C103" s="171"/>
      <c r="D103" s="183"/>
      <c r="E103" s="183"/>
      <c r="F103" s="183"/>
      <c r="G103" s="183"/>
      <c r="H103" s="191"/>
      <c r="I103" s="177"/>
      <c r="J103" s="192"/>
      <c r="K103" s="174">
        <f>Milestones4352[[#This Row],[End Date]]-Milestones4352[[#This Row],[Start Date]]</f>
        <v>0</v>
      </c>
      <c r="L103" s="181"/>
      <c r="M103" s="141"/>
      <c r="N103" s="141"/>
      <c r="O103" s="141"/>
      <c r="P103" s="141"/>
      <c r="Q103" s="141" t="str">
        <f t="shared" ref="Q103:W112" si="16">IF(AND($G355="Goal",Q$8&gt;=$I355,Q$8&lt;=$I355+$K355-1),2,IF(AND($G355="Milestone",Q$8&gt;=$I355,Q$8&lt;=$I355+$K355-1),1,""))</f>
        <v/>
      </c>
      <c r="R103" s="141" t="str">
        <f t="shared" si="16"/>
        <v/>
      </c>
      <c r="S103" s="141" t="str">
        <f t="shared" si="16"/>
        <v/>
      </c>
      <c r="T103" s="141" t="str">
        <f t="shared" si="16"/>
        <v/>
      </c>
      <c r="U103" s="141" t="str">
        <f t="shared" si="16"/>
        <v/>
      </c>
      <c r="V103" s="141" t="str">
        <f t="shared" si="16"/>
        <v/>
      </c>
      <c r="W103" s="141" t="str">
        <f t="shared" si="16"/>
        <v/>
      </c>
      <c r="X103" s="204">
        <f>Milestones4352[[#This Row],[GoLive]]-Milestones4352[[#This Row],[Start Date]]</f>
        <v>0</v>
      </c>
    </row>
    <row r="104" spans="2:24" ht="75" customHeight="1" x14ac:dyDescent="0.2">
      <c r="B104" s="138"/>
      <c r="C104" s="171"/>
      <c r="D104" s="183"/>
      <c r="E104" s="183"/>
      <c r="F104" s="183"/>
      <c r="G104" s="183"/>
      <c r="H104" s="191"/>
      <c r="I104" s="177"/>
      <c r="J104" s="192"/>
      <c r="K104" s="174">
        <f>Milestones4352[[#This Row],[End Date]]-Milestones4352[[#This Row],[Start Date]]</f>
        <v>0</v>
      </c>
      <c r="L104" s="181"/>
      <c r="M104" s="141"/>
      <c r="N104" s="141"/>
      <c r="O104" s="141"/>
      <c r="P104" s="141"/>
      <c r="Q104" s="141" t="str">
        <f t="shared" si="16"/>
        <v/>
      </c>
      <c r="R104" s="141" t="str">
        <f t="shared" si="16"/>
        <v/>
      </c>
      <c r="S104" s="141" t="str">
        <f t="shared" si="16"/>
        <v/>
      </c>
      <c r="T104" s="141" t="str">
        <f t="shared" si="16"/>
        <v/>
      </c>
      <c r="U104" s="141" t="str">
        <f t="shared" si="16"/>
        <v/>
      </c>
      <c r="V104" s="141" t="str">
        <f t="shared" si="16"/>
        <v/>
      </c>
      <c r="W104" s="141" t="str">
        <f t="shared" si="16"/>
        <v/>
      </c>
      <c r="X104" s="204">
        <f>Milestones4352[[#This Row],[GoLive]]-Milestones4352[[#This Row],[Start Date]]</f>
        <v>0</v>
      </c>
    </row>
    <row r="105" spans="2:24" ht="75" customHeight="1" x14ac:dyDescent="0.2">
      <c r="B105" s="138"/>
      <c r="C105" s="171"/>
      <c r="D105" s="183"/>
      <c r="E105" s="183"/>
      <c r="F105" s="183"/>
      <c r="G105" s="183"/>
      <c r="H105" s="191"/>
      <c r="I105" s="177"/>
      <c r="J105" s="192"/>
      <c r="K105" s="174">
        <f>Milestones4352[[#This Row],[End Date]]-Milestones4352[[#This Row],[Start Date]]</f>
        <v>0</v>
      </c>
      <c r="L105" s="181"/>
      <c r="M105" s="141"/>
      <c r="N105" s="141"/>
      <c r="O105" s="141"/>
      <c r="P105" s="141"/>
      <c r="Q105" s="141" t="str">
        <f t="shared" si="16"/>
        <v/>
      </c>
      <c r="R105" s="141" t="str">
        <f t="shared" si="16"/>
        <v/>
      </c>
      <c r="S105" s="141" t="str">
        <f t="shared" si="16"/>
        <v/>
      </c>
      <c r="T105" s="141" t="str">
        <f t="shared" si="16"/>
        <v/>
      </c>
      <c r="U105" s="141" t="str">
        <f t="shared" si="16"/>
        <v/>
      </c>
      <c r="V105" s="141" t="str">
        <f t="shared" si="16"/>
        <v/>
      </c>
      <c r="W105" s="141" t="str">
        <f t="shared" si="16"/>
        <v/>
      </c>
      <c r="X105" s="204">
        <f>Milestones4352[[#This Row],[GoLive]]-Milestones4352[[#This Row],[Start Date]]</f>
        <v>0</v>
      </c>
    </row>
    <row r="106" spans="2:24" ht="75" customHeight="1" x14ac:dyDescent="0.2">
      <c r="B106" s="138"/>
      <c r="C106" s="171"/>
      <c r="D106" s="183"/>
      <c r="E106" s="183"/>
      <c r="F106" s="183"/>
      <c r="G106" s="183"/>
      <c r="H106" s="191"/>
      <c r="I106" s="177"/>
      <c r="J106" s="192"/>
      <c r="K106" s="174">
        <f>Milestones4352[[#This Row],[End Date]]-Milestones4352[[#This Row],[Start Date]]</f>
        <v>0</v>
      </c>
      <c r="L106" s="181"/>
      <c r="M106" s="141"/>
      <c r="N106" s="141"/>
      <c r="O106" s="141"/>
      <c r="P106" s="141"/>
      <c r="Q106" s="141" t="str">
        <f t="shared" si="16"/>
        <v/>
      </c>
      <c r="R106" s="141" t="str">
        <f t="shared" si="16"/>
        <v/>
      </c>
      <c r="S106" s="141" t="str">
        <f t="shared" si="16"/>
        <v/>
      </c>
      <c r="T106" s="141" t="str">
        <f t="shared" si="16"/>
        <v/>
      </c>
      <c r="U106" s="141" t="str">
        <f t="shared" si="16"/>
        <v/>
      </c>
      <c r="V106" s="141" t="str">
        <f t="shared" si="16"/>
        <v/>
      </c>
      <c r="W106" s="141" t="str">
        <f t="shared" si="16"/>
        <v/>
      </c>
      <c r="X106" s="204">
        <f>Milestones4352[[#This Row],[GoLive]]-Milestones4352[[#This Row],[Start Date]]</f>
        <v>0</v>
      </c>
    </row>
    <row r="107" spans="2:24" ht="75" customHeight="1" x14ac:dyDescent="0.2">
      <c r="B107" s="138"/>
      <c r="C107" s="171"/>
      <c r="D107" s="183"/>
      <c r="E107" s="183"/>
      <c r="F107" s="183"/>
      <c r="G107" s="183"/>
      <c r="H107" s="191"/>
      <c r="I107" s="177"/>
      <c r="J107" s="192"/>
      <c r="K107" s="174">
        <f>Milestones4352[[#This Row],[End Date]]-Milestones4352[[#This Row],[Start Date]]</f>
        <v>0</v>
      </c>
      <c r="L107" s="181"/>
      <c r="M107" s="141"/>
      <c r="N107" s="141"/>
      <c r="O107" s="141"/>
      <c r="P107" s="141"/>
      <c r="Q107" s="141" t="str">
        <f t="shared" si="16"/>
        <v/>
      </c>
      <c r="R107" s="141" t="str">
        <f t="shared" si="16"/>
        <v/>
      </c>
      <c r="S107" s="141" t="str">
        <f t="shared" si="16"/>
        <v/>
      </c>
      <c r="T107" s="141" t="str">
        <f t="shared" si="16"/>
        <v/>
      </c>
      <c r="U107" s="141" t="str">
        <f t="shared" si="16"/>
        <v/>
      </c>
      <c r="V107" s="141" t="str">
        <f t="shared" si="16"/>
        <v/>
      </c>
      <c r="W107" s="141" t="str">
        <f t="shared" si="16"/>
        <v/>
      </c>
      <c r="X107" s="204">
        <f>Milestones4352[[#This Row],[GoLive]]-Milestones4352[[#This Row],[Start Date]]</f>
        <v>0</v>
      </c>
    </row>
    <row r="108" spans="2:24" ht="75" customHeight="1" x14ac:dyDescent="0.2">
      <c r="B108" s="138"/>
      <c r="C108" s="171"/>
      <c r="D108" s="183"/>
      <c r="E108" s="183"/>
      <c r="F108" s="183"/>
      <c r="G108" s="183"/>
      <c r="H108" s="191"/>
      <c r="I108" s="177"/>
      <c r="J108" s="192"/>
      <c r="K108" s="174">
        <f>Milestones4352[[#This Row],[End Date]]-Milestones4352[[#This Row],[Start Date]]</f>
        <v>0</v>
      </c>
      <c r="L108" s="181"/>
      <c r="M108" s="141"/>
      <c r="N108" s="141"/>
      <c r="O108" s="141"/>
      <c r="P108" s="141"/>
      <c r="Q108" s="141" t="str">
        <f t="shared" si="16"/>
        <v/>
      </c>
      <c r="R108" s="141" t="str">
        <f t="shared" si="16"/>
        <v/>
      </c>
      <c r="S108" s="141" t="str">
        <f t="shared" si="16"/>
        <v/>
      </c>
      <c r="T108" s="141" t="str">
        <f t="shared" si="16"/>
        <v/>
      </c>
      <c r="U108" s="141" t="str">
        <f t="shared" si="16"/>
        <v/>
      </c>
      <c r="V108" s="141" t="str">
        <f t="shared" si="16"/>
        <v/>
      </c>
      <c r="W108" s="141" t="str">
        <f t="shared" si="16"/>
        <v/>
      </c>
      <c r="X108" s="204">
        <f>Milestones4352[[#This Row],[GoLive]]-Milestones4352[[#This Row],[Start Date]]</f>
        <v>0</v>
      </c>
    </row>
    <row r="109" spans="2:24" ht="75" customHeight="1" x14ac:dyDescent="0.2">
      <c r="B109" s="138"/>
      <c r="C109" s="171"/>
      <c r="D109" s="183"/>
      <c r="E109" s="183"/>
      <c r="F109" s="183"/>
      <c r="G109" s="183"/>
      <c r="H109" s="191"/>
      <c r="I109" s="177"/>
      <c r="J109" s="192"/>
      <c r="K109" s="174">
        <f>Milestones4352[[#This Row],[End Date]]-Milestones4352[[#This Row],[Start Date]]</f>
        <v>0</v>
      </c>
      <c r="L109" s="181"/>
      <c r="M109" s="141"/>
      <c r="N109" s="141"/>
      <c r="O109" s="141"/>
      <c r="P109" s="141"/>
      <c r="Q109" s="141" t="str">
        <f t="shared" si="16"/>
        <v/>
      </c>
      <c r="R109" s="141" t="str">
        <f t="shared" si="16"/>
        <v/>
      </c>
      <c r="S109" s="141" t="str">
        <f t="shared" si="16"/>
        <v/>
      </c>
      <c r="T109" s="141" t="str">
        <f t="shared" si="16"/>
        <v/>
      </c>
      <c r="U109" s="141" t="str">
        <f t="shared" si="16"/>
        <v/>
      </c>
      <c r="V109" s="141" t="str">
        <f t="shared" si="16"/>
        <v/>
      </c>
      <c r="W109" s="141" t="str">
        <f t="shared" si="16"/>
        <v/>
      </c>
      <c r="X109" s="204">
        <f>Milestones4352[[#This Row],[GoLive]]-Milestones4352[[#This Row],[Start Date]]</f>
        <v>0</v>
      </c>
    </row>
    <row r="110" spans="2:24" ht="75" customHeight="1" x14ac:dyDescent="0.2">
      <c r="B110" s="138"/>
      <c r="C110" s="171"/>
      <c r="D110" s="183"/>
      <c r="E110" s="183"/>
      <c r="F110" s="183"/>
      <c r="G110" s="183"/>
      <c r="H110" s="191"/>
      <c r="I110" s="177"/>
      <c r="J110" s="192"/>
      <c r="K110" s="174">
        <f>Milestones4352[[#This Row],[End Date]]-Milestones4352[[#This Row],[Start Date]]</f>
        <v>0</v>
      </c>
      <c r="L110" s="181"/>
      <c r="M110" s="141"/>
      <c r="N110" s="141"/>
      <c r="O110" s="141"/>
      <c r="P110" s="141"/>
      <c r="Q110" s="141" t="str">
        <f t="shared" si="16"/>
        <v/>
      </c>
      <c r="R110" s="141" t="str">
        <f t="shared" si="16"/>
        <v/>
      </c>
      <c r="S110" s="141" t="str">
        <f t="shared" si="16"/>
        <v/>
      </c>
      <c r="T110" s="141" t="str">
        <f t="shared" si="16"/>
        <v/>
      </c>
      <c r="U110" s="141" t="str">
        <f t="shared" si="16"/>
        <v/>
      </c>
      <c r="V110" s="141" t="str">
        <f t="shared" si="16"/>
        <v/>
      </c>
      <c r="W110" s="141" t="str">
        <f t="shared" si="16"/>
        <v/>
      </c>
      <c r="X110" s="204">
        <f>Milestones4352[[#This Row],[GoLive]]-Milestones4352[[#This Row],[Start Date]]</f>
        <v>0</v>
      </c>
    </row>
    <row r="111" spans="2:24" ht="75" customHeight="1" x14ac:dyDescent="0.2">
      <c r="B111" s="138"/>
      <c r="C111" s="171"/>
      <c r="D111" s="183"/>
      <c r="E111" s="183"/>
      <c r="F111" s="183"/>
      <c r="G111" s="183"/>
      <c r="H111" s="191"/>
      <c r="I111" s="177"/>
      <c r="J111" s="192"/>
      <c r="K111" s="174">
        <f>Milestones4352[[#This Row],[End Date]]-Milestones4352[[#This Row],[Start Date]]</f>
        <v>0</v>
      </c>
      <c r="L111" s="181"/>
      <c r="M111" s="141"/>
      <c r="N111" s="141"/>
      <c r="O111" s="141"/>
      <c r="P111" s="141"/>
      <c r="Q111" s="141" t="str">
        <f t="shared" si="16"/>
        <v/>
      </c>
      <c r="R111" s="141" t="str">
        <f t="shared" si="16"/>
        <v/>
      </c>
      <c r="S111" s="141" t="str">
        <f t="shared" si="16"/>
        <v/>
      </c>
      <c r="T111" s="141" t="str">
        <f t="shared" si="16"/>
        <v/>
      </c>
      <c r="U111" s="141" t="str">
        <f t="shared" si="16"/>
        <v/>
      </c>
      <c r="V111" s="141" t="str">
        <f t="shared" si="16"/>
        <v/>
      </c>
      <c r="W111" s="141" t="str">
        <f t="shared" si="16"/>
        <v/>
      </c>
      <c r="X111" s="204">
        <f>Milestones4352[[#This Row],[GoLive]]-Milestones4352[[#This Row],[Start Date]]</f>
        <v>0</v>
      </c>
    </row>
    <row r="112" spans="2:24" ht="75" customHeight="1" x14ac:dyDescent="0.2">
      <c r="B112" s="138"/>
      <c r="C112" s="171"/>
      <c r="D112" s="183"/>
      <c r="E112" s="183"/>
      <c r="F112" s="183"/>
      <c r="G112" s="183"/>
      <c r="H112" s="191"/>
      <c r="I112" s="177"/>
      <c r="J112" s="192"/>
      <c r="K112" s="174">
        <f>Milestones4352[[#This Row],[End Date]]-Milestones4352[[#This Row],[Start Date]]</f>
        <v>0</v>
      </c>
      <c r="L112" s="181"/>
      <c r="M112" s="141"/>
      <c r="N112" s="141"/>
      <c r="O112" s="141"/>
      <c r="P112" s="141"/>
      <c r="Q112" s="141" t="str">
        <f t="shared" si="16"/>
        <v/>
      </c>
      <c r="R112" s="141" t="str">
        <f t="shared" si="16"/>
        <v/>
      </c>
      <c r="S112" s="141" t="str">
        <f t="shared" si="16"/>
        <v/>
      </c>
      <c r="T112" s="141" t="str">
        <f t="shared" si="16"/>
        <v/>
      </c>
      <c r="U112" s="141" t="str">
        <f t="shared" si="16"/>
        <v/>
      </c>
      <c r="V112" s="141" t="str">
        <f t="shared" si="16"/>
        <v/>
      </c>
      <c r="W112" s="141" t="str">
        <f t="shared" si="16"/>
        <v/>
      </c>
      <c r="X112" s="204">
        <f>Milestones4352[[#This Row],[GoLive]]-Milestones4352[[#This Row],[Start Date]]</f>
        <v>0</v>
      </c>
    </row>
    <row r="113" spans="2:24" ht="75" customHeight="1" x14ac:dyDescent="0.2">
      <c r="B113" s="138"/>
      <c r="C113" s="171"/>
      <c r="D113" s="183"/>
      <c r="E113" s="183"/>
      <c r="F113" s="183"/>
      <c r="G113" s="183"/>
      <c r="H113" s="191"/>
      <c r="I113" s="177"/>
      <c r="J113" s="192"/>
      <c r="K113" s="174">
        <f>Milestones4352[[#This Row],[End Date]]-Milestones4352[[#This Row],[Start Date]]</f>
        <v>0</v>
      </c>
      <c r="L113" s="181"/>
      <c r="M113" s="141"/>
      <c r="N113" s="141"/>
      <c r="O113" s="141"/>
      <c r="P113" s="141"/>
      <c r="Q113" s="141" t="str">
        <f t="shared" ref="Q113:W122" si="17">IF(AND($G365="Goal",Q$8&gt;=$I365,Q$8&lt;=$I365+$K365-1),2,IF(AND($G365="Milestone",Q$8&gt;=$I365,Q$8&lt;=$I365+$K365-1),1,""))</f>
        <v/>
      </c>
      <c r="R113" s="141" t="str">
        <f t="shared" si="17"/>
        <v/>
      </c>
      <c r="S113" s="141" t="str">
        <f t="shared" si="17"/>
        <v/>
      </c>
      <c r="T113" s="141" t="str">
        <f t="shared" si="17"/>
        <v/>
      </c>
      <c r="U113" s="141" t="str">
        <f t="shared" si="17"/>
        <v/>
      </c>
      <c r="V113" s="141" t="str">
        <f t="shared" si="17"/>
        <v/>
      </c>
      <c r="W113" s="141" t="str">
        <f t="shared" si="17"/>
        <v/>
      </c>
      <c r="X113" s="204">
        <f>Milestones4352[[#This Row],[GoLive]]-Milestones4352[[#This Row],[Start Date]]</f>
        <v>0</v>
      </c>
    </row>
    <row r="114" spans="2:24" ht="75" customHeight="1" x14ac:dyDescent="0.2">
      <c r="B114" s="138"/>
      <c r="C114" s="171"/>
      <c r="D114" s="183"/>
      <c r="E114" s="183"/>
      <c r="F114" s="183"/>
      <c r="G114" s="183"/>
      <c r="H114" s="191"/>
      <c r="I114" s="177"/>
      <c r="J114" s="192"/>
      <c r="K114" s="174">
        <f>Milestones4352[[#This Row],[End Date]]-Milestones4352[[#This Row],[Start Date]]</f>
        <v>0</v>
      </c>
      <c r="L114" s="181"/>
      <c r="M114" s="141"/>
      <c r="N114" s="141"/>
      <c r="O114" s="141"/>
      <c r="P114" s="141"/>
      <c r="Q114" s="141" t="str">
        <f t="shared" si="17"/>
        <v/>
      </c>
      <c r="R114" s="141" t="str">
        <f t="shared" si="17"/>
        <v/>
      </c>
      <c r="S114" s="141" t="str">
        <f t="shared" si="17"/>
        <v/>
      </c>
      <c r="T114" s="141" t="str">
        <f t="shared" si="17"/>
        <v/>
      </c>
      <c r="U114" s="141" t="str">
        <f t="shared" si="17"/>
        <v/>
      </c>
      <c r="V114" s="141" t="str">
        <f t="shared" si="17"/>
        <v/>
      </c>
      <c r="W114" s="141" t="str">
        <f t="shared" si="17"/>
        <v/>
      </c>
      <c r="X114" s="204">
        <f>Milestones4352[[#This Row],[GoLive]]-Milestones4352[[#This Row],[Start Date]]</f>
        <v>0</v>
      </c>
    </row>
    <row r="115" spans="2:24" ht="75" customHeight="1" x14ac:dyDescent="0.2">
      <c r="B115" s="138"/>
      <c r="C115" s="171"/>
      <c r="D115" s="183"/>
      <c r="E115" s="183"/>
      <c r="F115" s="183"/>
      <c r="G115" s="183"/>
      <c r="H115" s="191"/>
      <c r="I115" s="177"/>
      <c r="J115" s="192"/>
      <c r="K115" s="174">
        <f>Milestones4352[[#This Row],[End Date]]-Milestones4352[[#This Row],[Start Date]]</f>
        <v>0</v>
      </c>
      <c r="L115" s="181"/>
      <c r="M115" s="141"/>
      <c r="N115" s="141"/>
      <c r="O115" s="141"/>
      <c r="P115" s="141"/>
      <c r="Q115" s="141" t="str">
        <f t="shared" si="17"/>
        <v/>
      </c>
      <c r="R115" s="141" t="str">
        <f t="shared" si="17"/>
        <v/>
      </c>
      <c r="S115" s="141" t="str">
        <f t="shared" si="17"/>
        <v/>
      </c>
      <c r="T115" s="141" t="str">
        <f t="shared" si="17"/>
        <v/>
      </c>
      <c r="U115" s="141" t="str">
        <f t="shared" si="17"/>
        <v/>
      </c>
      <c r="V115" s="141" t="str">
        <f t="shared" si="17"/>
        <v/>
      </c>
      <c r="W115" s="141" t="str">
        <f t="shared" si="17"/>
        <v/>
      </c>
      <c r="X115" s="204">
        <f>Milestones4352[[#This Row],[GoLive]]-Milestones4352[[#This Row],[Start Date]]</f>
        <v>0</v>
      </c>
    </row>
    <row r="116" spans="2:24" ht="75" customHeight="1" x14ac:dyDescent="0.2">
      <c r="B116" s="138"/>
      <c r="C116" s="171"/>
      <c r="D116" s="183"/>
      <c r="E116" s="183"/>
      <c r="F116" s="183"/>
      <c r="G116" s="183"/>
      <c r="H116" s="191"/>
      <c r="I116" s="177"/>
      <c r="J116" s="192"/>
      <c r="K116" s="174">
        <f>Milestones4352[[#This Row],[End Date]]-Milestones4352[[#This Row],[Start Date]]</f>
        <v>0</v>
      </c>
      <c r="L116" s="181"/>
      <c r="M116" s="141"/>
      <c r="N116" s="141"/>
      <c r="O116" s="141"/>
      <c r="P116" s="141"/>
      <c r="Q116" s="141" t="str">
        <f t="shared" si="17"/>
        <v/>
      </c>
      <c r="R116" s="141" t="str">
        <f t="shared" si="17"/>
        <v/>
      </c>
      <c r="S116" s="141" t="str">
        <f t="shared" si="17"/>
        <v/>
      </c>
      <c r="T116" s="141" t="str">
        <f t="shared" si="17"/>
        <v/>
      </c>
      <c r="U116" s="141" t="str">
        <f t="shared" si="17"/>
        <v/>
      </c>
      <c r="V116" s="141" t="str">
        <f t="shared" si="17"/>
        <v/>
      </c>
      <c r="W116" s="141" t="str">
        <f t="shared" si="17"/>
        <v/>
      </c>
      <c r="X116" s="204">
        <f>Milestones4352[[#This Row],[GoLive]]-Milestones4352[[#This Row],[Start Date]]</f>
        <v>0</v>
      </c>
    </row>
    <row r="117" spans="2:24" ht="75" customHeight="1" x14ac:dyDescent="0.2">
      <c r="B117" s="138"/>
      <c r="C117" s="171"/>
      <c r="D117" s="183"/>
      <c r="E117" s="183"/>
      <c r="F117" s="183"/>
      <c r="G117" s="183"/>
      <c r="H117" s="191"/>
      <c r="I117" s="177"/>
      <c r="J117" s="192"/>
      <c r="K117" s="174">
        <f>Milestones4352[[#This Row],[End Date]]-Milestones4352[[#This Row],[Start Date]]</f>
        <v>0</v>
      </c>
      <c r="L117" s="181"/>
      <c r="M117" s="141"/>
      <c r="N117" s="141"/>
      <c r="O117" s="141"/>
      <c r="P117" s="141"/>
      <c r="Q117" s="141" t="str">
        <f t="shared" si="17"/>
        <v/>
      </c>
      <c r="R117" s="141" t="str">
        <f t="shared" si="17"/>
        <v/>
      </c>
      <c r="S117" s="141" t="str">
        <f t="shared" si="17"/>
        <v/>
      </c>
      <c r="T117" s="141" t="str">
        <f t="shared" si="17"/>
        <v/>
      </c>
      <c r="U117" s="141" t="str">
        <f t="shared" si="17"/>
        <v/>
      </c>
      <c r="V117" s="141" t="str">
        <f t="shared" si="17"/>
        <v/>
      </c>
      <c r="W117" s="141" t="str">
        <f t="shared" si="17"/>
        <v/>
      </c>
      <c r="X117" s="204">
        <f>Milestones4352[[#This Row],[GoLive]]-Milestones4352[[#This Row],[Start Date]]</f>
        <v>0</v>
      </c>
    </row>
    <row r="118" spans="2:24" ht="75" customHeight="1" x14ac:dyDescent="0.2">
      <c r="B118" s="138"/>
      <c r="C118" s="171"/>
      <c r="D118" s="183"/>
      <c r="E118" s="183"/>
      <c r="F118" s="183"/>
      <c r="G118" s="183"/>
      <c r="H118" s="191"/>
      <c r="I118" s="177"/>
      <c r="J118" s="192"/>
      <c r="K118" s="174">
        <f>Milestones4352[[#This Row],[End Date]]-Milestones4352[[#This Row],[Start Date]]</f>
        <v>0</v>
      </c>
      <c r="L118" s="181"/>
      <c r="M118" s="141"/>
      <c r="N118" s="141"/>
      <c r="O118" s="141"/>
      <c r="P118" s="141"/>
      <c r="Q118" s="141" t="str">
        <f t="shared" si="17"/>
        <v/>
      </c>
      <c r="R118" s="141" t="str">
        <f t="shared" si="17"/>
        <v/>
      </c>
      <c r="S118" s="141" t="str">
        <f t="shared" si="17"/>
        <v/>
      </c>
      <c r="T118" s="141" t="str">
        <f t="shared" si="17"/>
        <v/>
      </c>
      <c r="U118" s="141" t="str">
        <f t="shared" si="17"/>
        <v/>
      </c>
      <c r="V118" s="141" t="str">
        <f t="shared" si="17"/>
        <v/>
      </c>
      <c r="W118" s="141" t="str">
        <f t="shared" si="17"/>
        <v/>
      </c>
      <c r="X118" s="204">
        <f>Milestones4352[[#This Row],[GoLive]]-Milestones4352[[#This Row],[Start Date]]</f>
        <v>0</v>
      </c>
    </row>
    <row r="119" spans="2:24" ht="75" customHeight="1" x14ac:dyDescent="0.2">
      <c r="B119" s="138"/>
      <c r="C119" s="171"/>
      <c r="D119" s="183"/>
      <c r="E119" s="183"/>
      <c r="F119" s="183"/>
      <c r="G119" s="183"/>
      <c r="H119" s="191"/>
      <c r="I119" s="177"/>
      <c r="J119" s="192"/>
      <c r="K119" s="174">
        <f>Milestones4352[[#This Row],[End Date]]-Milestones4352[[#This Row],[Start Date]]</f>
        <v>0</v>
      </c>
      <c r="L119" s="181"/>
      <c r="M119" s="141"/>
      <c r="N119" s="141"/>
      <c r="O119" s="141"/>
      <c r="P119" s="141"/>
      <c r="Q119" s="141" t="str">
        <f t="shared" si="17"/>
        <v/>
      </c>
      <c r="R119" s="141" t="str">
        <f t="shared" si="17"/>
        <v/>
      </c>
      <c r="S119" s="141" t="str">
        <f t="shared" si="17"/>
        <v/>
      </c>
      <c r="T119" s="141" t="str">
        <f t="shared" si="17"/>
        <v/>
      </c>
      <c r="U119" s="141" t="str">
        <f t="shared" si="17"/>
        <v/>
      </c>
      <c r="V119" s="141" t="str">
        <f t="shared" si="17"/>
        <v/>
      </c>
      <c r="W119" s="141" t="str">
        <f t="shared" si="17"/>
        <v/>
      </c>
      <c r="X119" s="204">
        <f>Milestones4352[[#This Row],[GoLive]]-Milestones4352[[#This Row],[Start Date]]</f>
        <v>0</v>
      </c>
    </row>
    <row r="120" spans="2:24" ht="75" customHeight="1" x14ac:dyDescent="0.2">
      <c r="B120" s="138"/>
      <c r="C120" s="171"/>
      <c r="D120" s="183"/>
      <c r="E120" s="183"/>
      <c r="F120" s="183"/>
      <c r="G120" s="183"/>
      <c r="H120" s="191"/>
      <c r="I120" s="177"/>
      <c r="J120" s="192"/>
      <c r="K120" s="174">
        <f>Milestones4352[[#This Row],[End Date]]-Milestones4352[[#This Row],[Start Date]]</f>
        <v>0</v>
      </c>
      <c r="L120" s="181"/>
      <c r="M120" s="141"/>
      <c r="N120" s="141"/>
      <c r="O120" s="141"/>
      <c r="P120" s="141" t="str">
        <f t="shared" ref="P120:P151" si="18">IF(AND($G372="Goal",P$8&gt;=$I372,P$8&lt;=$I372+$K372-1),2,IF(AND($G372="Milestone",P$8&gt;=$I372,P$8&lt;=$I372+$K372-1),1,""))</f>
        <v/>
      </c>
      <c r="Q120" s="141" t="str">
        <f t="shared" si="17"/>
        <v/>
      </c>
      <c r="R120" s="141" t="str">
        <f t="shared" si="17"/>
        <v/>
      </c>
      <c r="S120" s="141" t="str">
        <f t="shared" si="17"/>
        <v/>
      </c>
      <c r="T120" s="141" t="str">
        <f t="shared" si="17"/>
        <v/>
      </c>
      <c r="U120" s="141" t="str">
        <f t="shared" si="17"/>
        <v/>
      </c>
      <c r="V120" s="141" t="str">
        <f t="shared" si="17"/>
        <v/>
      </c>
      <c r="W120" s="141" t="str">
        <f t="shared" si="17"/>
        <v/>
      </c>
      <c r="X120" s="204">
        <f>Milestones4352[[#This Row],[GoLive]]-Milestones4352[[#This Row],[Start Date]]</f>
        <v>0</v>
      </c>
    </row>
    <row r="121" spans="2:24" ht="75" customHeight="1" x14ac:dyDescent="0.2">
      <c r="B121" s="138"/>
      <c r="C121" s="171"/>
      <c r="D121" s="183"/>
      <c r="E121" s="183"/>
      <c r="F121" s="183"/>
      <c r="G121" s="183"/>
      <c r="H121" s="191"/>
      <c r="I121" s="177"/>
      <c r="J121" s="192"/>
      <c r="K121" s="174">
        <f>Milestones4352[[#This Row],[End Date]]-Milestones4352[[#This Row],[Start Date]]</f>
        <v>0</v>
      </c>
      <c r="L121" s="181"/>
      <c r="M121" s="141"/>
      <c r="N121" s="141"/>
      <c r="O121" s="141"/>
      <c r="P121" s="141" t="str">
        <f t="shared" si="18"/>
        <v/>
      </c>
      <c r="Q121" s="141" t="str">
        <f t="shared" si="17"/>
        <v/>
      </c>
      <c r="R121" s="141" t="str">
        <f t="shared" si="17"/>
        <v/>
      </c>
      <c r="S121" s="141" t="str">
        <f t="shared" si="17"/>
        <v/>
      </c>
      <c r="T121" s="141" t="str">
        <f t="shared" si="17"/>
        <v/>
      </c>
      <c r="U121" s="141" t="str">
        <f t="shared" si="17"/>
        <v/>
      </c>
      <c r="V121" s="141" t="str">
        <f t="shared" si="17"/>
        <v/>
      </c>
      <c r="W121" s="141" t="str">
        <f t="shared" si="17"/>
        <v/>
      </c>
      <c r="X121" s="204">
        <f>Milestones4352[[#This Row],[GoLive]]-Milestones4352[[#This Row],[Start Date]]</f>
        <v>0</v>
      </c>
    </row>
    <row r="122" spans="2:24" ht="75" customHeight="1" x14ac:dyDescent="0.2">
      <c r="B122" s="138"/>
      <c r="C122" s="171"/>
      <c r="D122" s="183"/>
      <c r="E122" s="183"/>
      <c r="F122" s="183"/>
      <c r="G122" s="183"/>
      <c r="H122" s="191"/>
      <c r="I122" s="177"/>
      <c r="J122" s="192"/>
      <c r="K122" s="174">
        <f>Milestones4352[[#This Row],[End Date]]-Milestones4352[[#This Row],[Start Date]]</f>
        <v>0</v>
      </c>
      <c r="L122" s="181"/>
      <c r="M122" s="141"/>
      <c r="N122" s="141"/>
      <c r="O122" s="141"/>
      <c r="P122" s="141" t="str">
        <f t="shared" si="18"/>
        <v/>
      </c>
      <c r="Q122" s="141" t="str">
        <f t="shared" si="17"/>
        <v/>
      </c>
      <c r="R122" s="141" t="str">
        <f t="shared" si="17"/>
        <v/>
      </c>
      <c r="S122" s="141" t="str">
        <f t="shared" si="17"/>
        <v/>
      </c>
      <c r="T122" s="141" t="str">
        <f t="shared" si="17"/>
        <v/>
      </c>
      <c r="U122" s="141" t="str">
        <f t="shared" si="17"/>
        <v/>
      </c>
      <c r="V122" s="141" t="str">
        <f t="shared" si="17"/>
        <v/>
      </c>
      <c r="W122" s="141" t="str">
        <f t="shared" si="17"/>
        <v/>
      </c>
      <c r="X122" s="204">
        <f>Milestones4352[[#This Row],[GoLive]]-Milestones4352[[#This Row],[Start Date]]</f>
        <v>0</v>
      </c>
    </row>
    <row r="123" spans="2:24" ht="75" customHeight="1" x14ac:dyDescent="0.2">
      <c r="B123" s="138"/>
      <c r="C123" s="171"/>
      <c r="D123" s="183"/>
      <c r="E123" s="183"/>
      <c r="F123" s="183"/>
      <c r="G123" s="183"/>
      <c r="H123" s="191"/>
      <c r="I123" s="177"/>
      <c r="J123" s="192"/>
      <c r="K123" s="174">
        <f>Milestones4352[[#This Row],[End Date]]-Milestones4352[[#This Row],[Start Date]]</f>
        <v>0</v>
      </c>
      <c r="L123" s="181"/>
      <c r="M123" s="141"/>
      <c r="N123" s="141"/>
      <c r="O123" s="141"/>
      <c r="P123" s="141" t="str">
        <f t="shared" si="18"/>
        <v/>
      </c>
      <c r="Q123" s="141" t="str">
        <f t="shared" ref="Q123:W132" si="19">IF(AND($G375="Goal",Q$8&gt;=$I375,Q$8&lt;=$I375+$K375-1),2,IF(AND($G375="Milestone",Q$8&gt;=$I375,Q$8&lt;=$I375+$K375-1),1,""))</f>
        <v/>
      </c>
      <c r="R123" s="141" t="str">
        <f t="shared" si="19"/>
        <v/>
      </c>
      <c r="S123" s="141" t="str">
        <f t="shared" si="19"/>
        <v/>
      </c>
      <c r="T123" s="141" t="str">
        <f t="shared" si="19"/>
        <v/>
      </c>
      <c r="U123" s="141" t="str">
        <f t="shared" si="19"/>
        <v/>
      </c>
      <c r="V123" s="141" t="str">
        <f t="shared" si="19"/>
        <v/>
      </c>
      <c r="W123" s="141" t="str">
        <f t="shared" si="19"/>
        <v/>
      </c>
      <c r="X123" s="204">
        <f>Milestones4352[[#This Row],[GoLive]]-Milestones4352[[#This Row],[Start Date]]</f>
        <v>0</v>
      </c>
    </row>
    <row r="124" spans="2:24" ht="75" customHeight="1" x14ac:dyDescent="0.2">
      <c r="B124" s="138"/>
      <c r="C124" s="171"/>
      <c r="D124" s="183"/>
      <c r="E124" s="183"/>
      <c r="F124" s="183"/>
      <c r="G124" s="183"/>
      <c r="H124" s="191"/>
      <c r="I124" s="177"/>
      <c r="J124" s="192"/>
      <c r="K124" s="174">
        <f>Milestones4352[[#This Row],[End Date]]-Milestones4352[[#This Row],[Start Date]]</f>
        <v>0</v>
      </c>
      <c r="L124" s="181"/>
      <c r="M124" s="141"/>
      <c r="N124" s="141"/>
      <c r="O124" s="141"/>
      <c r="P124" s="141" t="str">
        <f t="shared" si="18"/>
        <v/>
      </c>
      <c r="Q124" s="141" t="str">
        <f t="shared" si="19"/>
        <v/>
      </c>
      <c r="R124" s="141" t="str">
        <f t="shared" si="19"/>
        <v/>
      </c>
      <c r="S124" s="141" t="str">
        <f t="shared" si="19"/>
        <v/>
      </c>
      <c r="T124" s="141" t="str">
        <f t="shared" si="19"/>
        <v/>
      </c>
      <c r="U124" s="141" t="str">
        <f t="shared" si="19"/>
        <v/>
      </c>
      <c r="V124" s="141" t="str">
        <f t="shared" si="19"/>
        <v/>
      </c>
      <c r="W124" s="141" t="str">
        <f t="shared" si="19"/>
        <v/>
      </c>
      <c r="X124" s="204">
        <f>Milestones4352[[#This Row],[GoLive]]-Milestones4352[[#This Row],[Start Date]]</f>
        <v>0</v>
      </c>
    </row>
    <row r="125" spans="2:24" ht="75" customHeight="1" x14ac:dyDescent="0.2">
      <c r="B125" s="138"/>
      <c r="C125" s="171"/>
      <c r="D125" s="183"/>
      <c r="E125" s="183"/>
      <c r="F125" s="183"/>
      <c r="G125" s="183"/>
      <c r="H125" s="191"/>
      <c r="I125" s="177"/>
      <c r="J125" s="192"/>
      <c r="K125" s="174">
        <f>Milestones4352[[#This Row],[End Date]]-Milestones4352[[#This Row],[Start Date]]</f>
        <v>0</v>
      </c>
      <c r="L125" s="181"/>
      <c r="M125" s="141"/>
      <c r="N125" s="141"/>
      <c r="O125" s="141"/>
      <c r="P125" s="141" t="str">
        <f t="shared" si="18"/>
        <v/>
      </c>
      <c r="Q125" s="141" t="str">
        <f t="shared" si="19"/>
        <v/>
      </c>
      <c r="R125" s="141" t="str">
        <f t="shared" si="19"/>
        <v/>
      </c>
      <c r="S125" s="141" t="str">
        <f t="shared" si="19"/>
        <v/>
      </c>
      <c r="T125" s="141" t="str">
        <f t="shared" si="19"/>
        <v/>
      </c>
      <c r="U125" s="141" t="str">
        <f t="shared" si="19"/>
        <v/>
      </c>
      <c r="V125" s="141" t="str">
        <f t="shared" si="19"/>
        <v/>
      </c>
      <c r="W125" s="141" t="str">
        <f t="shared" si="19"/>
        <v/>
      </c>
      <c r="X125" s="204">
        <f>Milestones4352[[#This Row],[GoLive]]-Milestones4352[[#This Row],[Start Date]]</f>
        <v>0</v>
      </c>
    </row>
    <row r="126" spans="2:24" ht="75" customHeight="1" x14ac:dyDescent="0.2">
      <c r="B126" s="138"/>
      <c r="C126" s="171"/>
      <c r="D126" s="183"/>
      <c r="E126" s="183"/>
      <c r="F126" s="183"/>
      <c r="G126" s="183"/>
      <c r="H126" s="191"/>
      <c r="I126" s="177"/>
      <c r="J126" s="192"/>
      <c r="K126" s="174">
        <f>Milestones4352[[#This Row],[End Date]]-Milestones4352[[#This Row],[Start Date]]</f>
        <v>0</v>
      </c>
      <c r="L126" s="181"/>
      <c r="M126" s="141"/>
      <c r="N126" s="141"/>
      <c r="O126" s="141"/>
      <c r="P126" s="141" t="str">
        <f t="shared" si="18"/>
        <v/>
      </c>
      <c r="Q126" s="141" t="str">
        <f t="shared" si="19"/>
        <v/>
      </c>
      <c r="R126" s="141" t="str">
        <f t="shared" si="19"/>
        <v/>
      </c>
      <c r="S126" s="141" t="str">
        <f t="shared" si="19"/>
        <v/>
      </c>
      <c r="T126" s="141" t="str">
        <f t="shared" si="19"/>
        <v/>
      </c>
      <c r="U126" s="141" t="str">
        <f t="shared" si="19"/>
        <v/>
      </c>
      <c r="V126" s="141" t="str">
        <f t="shared" si="19"/>
        <v/>
      </c>
      <c r="W126" s="141" t="str">
        <f t="shared" si="19"/>
        <v/>
      </c>
      <c r="X126" s="204">
        <f>Milestones4352[[#This Row],[GoLive]]-Milestones4352[[#This Row],[Start Date]]</f>
        <v>0</v>
      </c>
    </row>
    <row r="127" spans="2:24" ht="75" customHeight="1" x14ac:dyDescent="0.2">
      <c r="B127" s="138"/>
      <c r="C127" s="171"/>
      <c r="D127" s="183"/>
      <c r="E127" s="183"/>
      <c r="F127" s="183"/>
      <c r="G127" s="183"/>
      <c r="H127" s="191"/>
      <c r="I127" s="177"/>
      <c r="J127" s="192"/>
      <c r="K127" s="174">
        <f>Milestones4352[[#This Row],[End Date]]-Milestones4352[[#This Row],[Start Date]]</f>
        <v>0</v>
      </c>
      <c r="L127" s="181"/>
      <c r="M127" s="141"/>
      <c r="N127" s="141"/>
      <c r="O127" s="141"/>
      <c r="P127" s="141" t="str">
        <f t="shared" si="18"/>
        <v/>
      </c>
      <c r="Q127" s="141" t="str">
        <f t="shared" si="19"/>
        <v/>
      </c>
      <c r="R127" s="141" t="str">
        <f t="shared" si="19"/>
        <v/>
      </c>
      <c r="S127" s="141" t="str">
        <f t="shared" si="19"/>
        <v/>
      </c>
      <c r="T127" s="141" t="str">
        <f t="shared" si="19"/>
        <v/>
      </c>
      <c r="U127" s="141" t="str">
        <f t="shared" si="19"/>
        <v/>
      </c>
      <c r="V127" s="141" t="str">
        <f t="shared" si="19"/>
        <v/>
      </c>
      <c r="W127" s="141" t="str">
        <f t="shared" si="19"/>
        <v/>
      </c>
      <c r="X127" s="204">
        <f>Milestones4352[[#This Row],[GoLive]]-Milestones4352[[#This Row],[Start Date]]</f>
        <v>0</v>
      </c>
    </row>
    <row r="128" spans="2:24" ht="75" customHeight="1" x14ac:dyDescent="0.2">
      <c r="B128" s="138"/>
      <c r="C128" s="171"/>
      <c r="D128" s="183"/>
      <c r="E128" s="183"/>
      <c r="F128" s="183"/>
      <c r="G128" s="183"/>
      <c r="H128" s="191"/>
      <c r="I128" s="177"/>
      <c r="J128" s="192"/>
      <c r="K128" s="174">
        <f>Milestones4352[[#This Row],[End Date]]-Milestones4352[[#This Row],[Start Date]]</f>
        <v>0</v>
      </c>
      <c r="L128" s="181"/>
      <c r="M128" s="141"/>
      <c r="N128" s="141"/>
      <c r="O128" s="141"/>
      <c r="P128" s="141" t="str">
        <f t="shared" si="18"/>
        <v/>
      </c>
      <c r="Q128" s="141" t="str">
        <f t="shared" si="19"/>
        <v/>
      </c>
      <c r="R128" s="141" t="str">
        <f t="shared" si="19"/>
        <v/>
      </c>
      <c r="S128" s="141" t="str">
        <f t="shared" si="19"/>
        <v/>
      </c>
      <c r="T128" s="141" t="str">
        <f t="shared" si="19"/>
        <v/>
      </c>
      <c r="U128" s="141" t="str">
        <f t="shared" si="19"/>
        <v/>
      </c>
      <c r="V128" s="141" t="str">
        <f t="shared" si="19"/>
        <v/>
      </c>
      <c r="W128" s="141" t="str">
        <f t="shared" si="19"/>
        <v/>
      </c>
      <c r="X128" s="204">
        <f>Milestones4352[[#This Row],[GoLive]]-Milestones4352[[#This Row],[Start Date]]</f>
        <v>0</v>
      </c>
    </row>
    <row r="129" spans="2:24" ht="75" customHeight="1" x14ac:dyDescent="0.2">
      <c r="B129" s="138"/>
      <c r="C129" s="171"/>
      <c r="D129" s="183"/>
      <c r="E129" s="183"/>
      <c r="F129" s="183"/>
      <c r="G129" s="183"/>
      <c r="H129" s="191"/>
      <c r="I129" s="177"/>
      <c r="J129" s="192"/>
      <c r="K129" s="174">
        <f>Milestones4352[[#This Row],[End Date]]-Milestones4352[[#This Row],[Start Date]]</f>
        <v>0</v>
      </c>
      <c r="L129" s="181"/>
      <c r="M129" s="141"/>
      <c r="N129" s="141"/>
      <c r="O129" s="141"/>
      <c r="P129" s="141" t="str">
        <f t="shared" si="18"/>
        <v/>
      </c>
      <c r="Q129" s="141" t="str">
        <f t="shared" si="19"/>
        <v/>
      </c>
      <c r="R129" s="141" t="str">
        <f t="shared" si="19"/>
        <v/>
      </c>
      <c r="S129" s="141" t="str">
        <f t="shared" si="19"/>
        <v/>
      </c>
      <c r="T129" s="141" t="str">
        <f t="shared" si="19"/>
        <v/>
      </c>
      <c r="U129" s="141" t="str">
        <f t="shared" si="19"/>
        <v/>
      </c>
      <c r="V129" s="141" t="str">
        <f t="shared" si="19"/>
        <v/>
      </c>
      <c r="W129" s="141" t="str">
        <f t="shared" si="19"/>
        <v/>
      </c>
      <c r="X129" s="204">
        <f>Milestones4352[[#This Row],[GoLive]]-Milestones4352[[#This Row],[Start Date]]</f>
        <v>0</v>
      </c>
    </row>
    <row r="130" spans="2:24" ht="75" customHeight="1" x14ac:dyDescent="0.2">
      <c r="B130" s="138"/>
      <c r="C130" s="171"/>
      <c r="D130" s="183"/>
      <c r="E130" s="183"/>
      <c r="F130" s="183"/>
      <c r="G130" s="183"/>
      <c r="H130" s="191"/>
      <c r="I130" s="177"/>
      <c r="J130" s="192"/>
      <c r="K130" s="174">
        <f>Milestones4352[[#This Row],[End Date]]-Milestones4352[[#This Row],[Start Date]]</f>
        <v>0</v>
      </c>
      <c r="L130" s="181"/>
      <c r="M130" s="141"/>
      <c r="N130" s="141"/>
      <c r="O130" s="141"/>
      <c r="P130" s="141" t="str">
        <f t="shared" si="18"/>
        <v/>
      </c>
      <c r="Q130" s="141" t="str">
        <f t="shared" si="19"/>
        <v/>
      </c>
      <c r="R130" s="141" t="str">
        <f t="shared" si="19"/>
        <v/>
      </c>
      <c r="S130" s="141" t="str">
        <f t="shared" si="19"/>
        <v/>
      </c>
      <c r="T130" s="141" t="str">
        <f t="shared" si="19"/>
        <v/>
      </c>
      <c r="U130" s="141" t="str">
        <f t="shared" si="19"/>
        <v/>
      </c>
      <c r="V130" s="141" t="str">
        <f t="shared" si="19"/>
        <v/>
      </c>
      <c r="W130" s="141" t="str">
        <f t="shared" si="19"/>
        <v/>
      </c>
      <c r="X130" s="204">
        <f>Milestones4352[[#This Row],[GoLive]]-Milestones4352[[#This Row],[Start Date]]</f>
        <v>0</v>
      </c>
    </row>
    <row r="131" spans="2:24" ht="75" customHeight="1" x14ac:dyDescent="0.2">
      <c r="B131" s="138"/>
      <c r="C131" s="171"/>
      <c r="D131" s="183"/>
      <c r="E131" s="183"/>
      <c r="F131" s="183"/>
      <c r="G131" s="183"/>
      <c r="H131" s="191"/>
      <c r="I131" s="177"/>
      <c r="J131" s="192"/>
      <c r="K131" s="174">
        <f>Milestones4352[[#This Row],[End Date]]-Milestones4352[[#This Row],[Start Date]]</f>
        <v>0</v>
      </c>
      <c r="L131" s="181"/>
      <c r="M131" s="141"/>
      <c r="N131" s="141"/>
      <c r="O131" s="141"/>
      <c r="P131" s="141" t="str">
        <f t="shared" si="18"/>
        <v/>
      </c>
      <c r="Q131" s="141" t="str">
        <f t="shared" si="19"/>
        <v/>
      </c>
      <c r="R131" s="141" t="str">
        <f t="shared" si="19"/>
        <v/>
      </c>
      <c r="S131" s="141" t="str">
        <f t="shared" si="19"/>
        <v/>
      </c>
      <c r="T131" s="141" t="str">
        <f t="shared" si="19"/>
        <v/>
      </c>
      <c r="U131" s="141" t="str">
        <f t="shared" si="19"/>
        <v/>
      </c>
      <c r="V131" s="141" t="str">
        <f t="shared" si="19"/>
        <v/>
      </c>
      <c r="W131" s="141" t="str">
        <f t="shared" si="19"/>
        <v/>
      </c>
      <c r="X131" s="204">
        <f>Milestones4352[[#This Row],[GoLive]]-Milestones4352[[#This Row],[Start Date]]</f>
        <v>0</v>
      </c>
    </row>
    <row r="132" spans="2:24" ht="75" customHeight="1" x14ac:dyDescent="0.2">
      <c r="B132" s="138"/>
      <c r="C132" s="171"/>
      <c r="D132" s="183"/>
      <c r="E132" s="183"/>
      <c r="F132" s="183"/>
      <c r="G132" s="183"/>
      <c r="H132" s="191"/>
      <c r="I132" s="177"/>
      <c r="J132" s="192"/>
      <c r="K132" s="174">
        <f>Milestones4352[[#This Row],[End Date]]-Milestones4352[[#This Row],[Start Date]]</f>
        <v>0</v>
      </c>
      <c r="L132" s="181"/>
      <c r="M132" s="141"/>
      <c r="N132" s="141"/>
      <c r="O132" s="141"/>
      <c r="P132" s="141" t="str">
        <f t="shared" si="18"/>
        <v/>
      </c>
      <c r="Q132" s="141" t="str">
        <f t="shared" si="19"/>
        <v/>
      </c>
      <c r="R132" s="141" t="str">
        <f t="shared" si="19"/>
        <v/>
      </c>
      <c r="S132" s="141" t="str">
        <f t="shared" si="19"/>
        <v/>
      </c>
      <c r="T132" s="141" t="str">
        <f t="shared" si="19"/>
        <v/>
      </c>
      <c r="U132" s="141" t="str">
        <f t="shared" si="19"/>
        <v/>
      </c>
      <c r="V132" s="141" t="str">
        <f t="shared" si="19"/>
        <v/>
      </c>
      <c r="W132" s="141" t="str">
        <f t="shared" si="19"/>
        <v/>
      </c>
      <c r="X132" s="204">
        <f>Milestones4352[[#This Row],[GoLive]]-Milestones4352[[#This Row],[Start Date]]</f>
        <v>0</v>
      </c>
    </row>
    <row r="133" spans="2:24" ht="75" customHeight="1" x14ac:dyDescent="0.2">
      <c r="B133" s="138"/>
      <c r="C133" s="171"/>
      <c r="D133" s="183"/>
      <c r="E133" s="183"/>
      <c r="F133" s="183"/>
      <c r="G133" s="183"/>
      <c r="H133" s="191"/>
      <c r="I133" s="177"/>
      <c r="J133" s="192"/>
      <c r="K133" s="174">
        <f>Milestones4352[[#This Row],[End Date]]-Milestones4352[[#This Row],[Start Date]]</f>
        <v>0</v>
      </c>
      <c r="L133" s="181"/>
      <c r="M133" s="141"/>
      <c r="N133" s="141"/>
      <c r="O133" s="141"/>
      <c r="P133" s="141" t="str">
        <f t="shared" si="18"/>
        <v/>
      </c>
      <c r="Q133" s="141" t="str">
        <f t="shared" ref="Q133:W142" si="20">IF(AND($G385="Goal",Q$8&gt;=$I385,Q$8&lt;=$I385+$K385-1),2,IF(AND($G385="Milestone",Q$8&gt;=$I385,Q$8&lt;=$I385+$K385-1),1,""))</f>
        <v/>
      </c>
      <c r="R133" s="141" t="str">
        <f t="shared" si="20"/>
        <v/>
      </c>
      <c r="S133" s="141" t="str">
        <f t="shared" si="20"/>
        <v/>
      </c>
      <c r="T133" s="141" t="str">
        <f t="shared" si="20"/>
        <v/>
      </c>
      <c r="U133" s="141" t="str">
        <f t="shared" si="20"/>
        <v/>
      </c>
      <c r="V133" s="141" t="str">
        <f t="shared" si="20"/>
        <v/>
      </c>
      <c r="W133" s="141" t="str">
        <f t="shared" si="20"/>
        <v/>
      </c>
      <c r="X133" s="204">
        <f>Milestones4352[[#This Row],[GoLive]]-Milestones4352[[#This Row],[Start Date]]</f>
        <v>0</v>
      </c>
    </row>
    <row r="134" spans="2:24" ht="75" customHeight="1" x14ac:dyDescent="0.2">
      <c r="B134" s="138"/>
      <c r="C134" s="171"/>
      <c r="D134" s="183"/>
      <c r="E134" s="183"/>
      <c r="F134" s="183"/>
      <c r="G134" s="183"/>
      <c r="H134" s="191"/>
      <c r="I134" s="177"/>
      <c r="J134" s="192"/>
      <c r="K134" s="174">
        <f>Milestones4352[[#This Row],[End Date]]-Milestones4352[[#This Row],[Start Date]]</f>
        <v>0</v>
      </c>
      <c r="L134" s="181"/>
      <c r="M134" s="141"/>
      <c r="N134" s="141"/>
      <c r="O134" s="141"/>
      <c r="P134" s="141" t="str">
        <f t="shared" si="18"/>
        <v/>
      </c>
      <c r="Q134" s="141" t="str">
        <f t="shared" si="20"/>
        <v/>
      </c>
      <c r="R134" s="141" t="str">
        <f t="shared" si="20"/>
        <v/>
      </c>
      <c r="S134" s="141" t="str">
        <f t="shared" si="20"/>
        <v/>
      </c>
      <c r="T134" s="141" t="str">
        <f t="shared" si="20"/>
        <v/>
      </c>
      <c r="U134" s="141" t="str">
        <f t="shared" si="20"/>
        <v/>
      </c>
      <c r="V134" s="141" t="str">
        <f t="shared" si="20"/>
        <v/>
      </c>
      <c r="W134" s="141" t="str">
        <f t="shared" si="20"/>
        <v/>
      </c>
      <c r="X134" s="204">
        <f>Milestones4352[[#This Row],[GoLive]]-Milestones4352[[#This Row],[Start Date]]</f>
        <v>0</v>
      </c>
    </row>
    <row r="135" spans="2:24" ht="75" customHeight="1" x14ac:dyDescent="0.2">
      <c r="B135" s="138"/>
      <c r="C135" s="171"/>
      <c r="D135" s="183"/>
      <c r="E135" s="183"/>
      <c r="F135" s="183"/>
      <c r="G135" s="183"/>
      <c r="H135" s="191"/>
      <c r="I135" s="177"/>
      <c r="J135" s="192"/>
      <c r="K135" s="174">
        <f>Milestones4352[[#This Row],[End Date]]-Milestones4352[[#This Row],[Start Date]]</f>
        <v>0</v>
      </c>
      <c r="L135" s="181"/>
      <c r="M135" s="141"/>
      <c r="N135" s="141"/>
      <c r="O135" s="141"/>
      <c r="P135" s="141" t="str">
        <f t="shared" si="18"/>
        <v/>
      </c>
      <c r="Q135" s="141" t="str">
        <f t="shared" si="20"/>
        <v/>
      </c>
      <c r="R135" s="141" t="str">
        <f t="shared" si="20"/>
        <v/>
      </c>
      <c r="S135" s="141" t="str">
        <f t="shared" si="20"/>
        <v/>
      </c>
      <c r="T135" s="141" t="str">
        <f t="shared" si="20"/>
        <v/>
      </c>
      <c r="U135" s="141" t="str">
        <f t="shared" si="20"/>
        <v/>
      </c>
      <c r="V135" s="141" t="str">
        <f t="shared" si="20"/>
        <v/>
      </c>
      <c r="W135" s="141" t="str">
        <f t="shared" si="20"/>
        <v/>
      </c>
      <c r="X135" s="204">
        <f>Milestones4352[[#This Row],[GoLive]]-Milestones4352[[#This Row],[Start Date]]</f>
        <v>0</v>
      </c>
    </row>
    <row r="136" spans="2:24" ht="75" customHeight="1" x14ac:dyDescent="0.2">
      <c r="B136" s="138"/>
      <c r="C136" s="171"/>
      <c r="D136" s="183"/>
      <c r="E136" s="183"/>
      <c r="F136" s="183"/>
      <c r="G136" s="183"/>
      <c r="H136" s="191"/>
      <c r="I136" s="177"/>
      <c r="J136" s="192"/>
      <c r="K136" s="174">
        <f>Milestones4352[[#This Row],[End Date]]-Milestones4352[[#This Row],[Start Date]]</f>
        <v>0</v>
      </c>
      <c r="L136" s="181"/>
      <c r="M136" s="141"/>
      <c r="N136" s="141"/>
      <c r="O136" s="141"/>
      <c r="P136" s="141" t="str">
        <f t="shared" si="18"/>
        <v/>
      </c>
      <c r="Q136" s="141" t="str">
        <f t="shared" si="20"/>
        <v/>
      </c>
      <c r="R136" s="141" t="str">
        <f t="shared" si="20"/>
        <v/>
      </c>
      <c r="S136" s="141" t="str">
        <f t="shared" si="20"/>
        <v/>
      </c>
      <c r="T136" s="141" t="str">
        <f t="shared" si="20"/>
        <v/>
      </c>
      <c r="U136" s="141" t="str">
        <f t="shared" si="20"/>
        <v/>
      </c>
      <c r="V136" s="141" t="str">
        <f t="shared" si="20"/>
        <v/>
      </c>
      <c r="W136" s="141" t="str">
        <f t="shared" si="20"/>
        <v/>
      </c>
      <c r="X136" s="204">
        <f>Milestones4352[[#This Row],[GoLive]]-Milestones4352[[#This Row],[Start Date]]</f>
        <v>0</v>
      </c>
    </row>
    <row r="137" spans="2:24" ht="75" customHeight="1" x14ac:dyDescent="0.2">
      <c r="B137" s="138"/>
      <c r="C137" s="171"/>
      <c r="D137" s="183"/>
      <c r="E137" s="183"/>
      <c r="F137" s="183"/>
      <c r="G137" s="183"/>
      <c r="H137" s="191"/>
      <c r="I137" s="177"/>
      <c r="J137" s="192"/>
      <c r="K137" s="174">
        <f>Milestones4352[[#This Row],[End Date]]-Milestones4352[[#This Row],[Start Date]]</f>
        <v>0</v>
      </c>
      <c r="L137" s="181"/>
      <c r="M137" s="141"/>
      <c r="N137" s="141"/>
      <c r="O137" s="141"/>
      <c r="P137" s="141" t="str">
        <f t="shared" si="18"/>
        <v/>
      </c>
      <c r="Q137" s="141" t="str">
        <f t="shared" si="20"/>
        <v/>
      </c>
      <c r="R137" s="141" t="str">
        <f t="shared" si="20"/>
        <v/>
      </c>
      <c r="S137" s="141" t="str">
        <f t="shared" si="20"/>
        <v/>
      </c>
      <c r="T137" s="141" t="str">
        <f t="shared" si="20"/>
        <v/>
      </c>
      <c r="U137" s="141" t="str">
        <f t="shared" si="20"/>
        <v/>
      </c>
      <c r="V137" s="141" t="str">
        <f t="shared" si="20"/>
        <v/>
      </c>
      <c r="W137" s="141" t="str">
        <f t="shared" si="20"/>
        <v/>
      </c>
      <c r="X137" s="204">
        <f>Milestones4352[[#This Row],[GoLive]]-Milestones4352[[#This Row],[Start Date]]</f>
        <v>0</v>
      </c>
    </row>
    <row r="138" spans="2:24" ht="75" customHeight="1" x14ac:dyDescent="0.2">
      <c r="B138" s="138"/>
      <c r="C138" s="171"/>
      <c r="D138" s="183"/>
      <c r="E138" s="183"/>
      <c r="F138" s="183"/>
      <c r="G138" s="183"/>
      <c r="H138" s="191"/>
      <c r="I138" s="177"/>
      <c r="J138" s="192"/>
      <c r="K138" s="174">
        <f>Milestones4352[[#This Row],[End Date]]-Milestones4352[[#This Row],[Start Date]]</f>
        <v>0</v>
      </c>
      <c r="L138" s="181"/>
      <c r="M138" s="141"/>
      <c r="N138" s="141"/>
      <c r="O138" s="141"/>
      <c r="P138" s="141" t="str">
        <f t="shared" si="18"/>
        <v/>
      </c>
      <c r="Q138" s="141" t="str">
        <f t="shared" si="20"/>
        <v/>
      </c>
      <c r="R138" s="141" t="str">
        <f t="shared" si="20"/>
        <v/>
      </c>
      <c r="S138" s="141" t="str">
        <f t="shared" si="20"/>
        <v/>
      </c>
      <c r="T138" s="141" t="str">
        <f t="shared" si="20"/>
        <v/>
      </c>
      <c r="U138" s="141" t="str">
        <f t="shared" si="20"/>
        <v/>
      </c>
      <c r="V138" s="141" t="str">
        <f t="shared" si="20"/>
        <v/>
      </c>
      <c r="W138" s="141" t="str">
        <f t="shared" si="20"/>
        <v/>
      </c>
      <c r="X138" s="204">
        <f>Milestones4352[[#This Row],[GoLive]]-Milestones4352[[#This Row],[Start Date]]</f>
        <v>0</v>
      </c>
    </row>
    <row r="139" spans="2:24" ht="75" customHeight="1" x14ac:dyDescent="0.2">
      <c r="B139" s="138"/>
      <c r="C139" s="171"/>
      <c r="D139" s="183"/>
      <c r="E139" s="183"/>
      <c r="F139" s="183"/>
      <c r="G139" s="183"/>
      <c r="H139" s="191"/>
      <c r="I139" s="177"/>
      <c r="J139" s="192"/>
      <c r="K139" s="174">
        <f>Milestones4352[[#This Row],[End Date]]-Milestones4352[[#This Row],[Start Date]]</f>
        <v>0</v>
      </c>
      <c r="L139" s="181"/>
      <c r="M139" s="141"/>
      <c r="N139" s="141"/>
      <c r="O139" s="141"/>
      <c r="P139" s="141" t="str">
        <f t="shared" si="18"/>
        <v/>
      </c>
      <c r="Q139" s="141" t="str">
        <f t="shared" si="20"/>
        <v/>
      </c>
      <c r="R139" s="141" t="str">
        <f t="shared" si="20"/>
        <v/>
      </c>
      <c r="S139" s="141" t="str">
        <f t="shared" si="20"/>
        <v/>
      </c>
      <c r="T139" s="141" t="str">
        <f t="shared" si="20"/>
        <v/>
      </c>
      <c r="U139" s="141" t="str">
        <f t="shared" si="20"/>
        <v/>
      </c>
      <c r="V139" s="141" t="str">
        <f t="shared" si="20"/>
        <v/>
      </c>
      <c r="W139" s="141" t="str">
        <f t="shared" si="20"/>
        <v/>
      </c>
      <c r="X139" s="204">
        <f>Milestones4352[[#This Row],[GoLive]]-Milestones4352[[#This Row],[Start Date]]</f>
        <v>0</v>
      </c>
    </row>
    <row r="140" spans="2:24" ht="75" customHeight="1" x14ac:dyDescent="0.2">
      <c r="B140" s="138"/>
      <c r="C140" s="171"/>
      <c r="D140" s="183"/>
      <c r="E140" s="183"/>
      <c r="F140" s="183"/>
      <c r="G140" s="183"/>
      <c r="H140" s="191"/>
      <c r="I140" s="177"/>
      <c r="J140" s="192"/>
      <c r="K140" s="174">
        <f>Milestones4352[[#This Row],[End Date]]-Milestones4352[[#This Row],[Start Date]]</f>
        <v>0</v>
      </c>
      <c r="L140" s="181"/>
      <c r="M140" s="141"/>
      <c r="N140" s="141"/>
      <c r="O140" s="141"/>
      <c r="P140" s="141" t="str">
        <f t="shared" si="18"/>
        <v/>
      </c>
      <c r="Q140" s="141" t="str">
        <f t="shared" si="20"/>
        <v/>
      </c>
      <c r="R140" s="141" t="str">
        <f t="shared" si="20"/>
        <v/>
      </c>
      <c r="S140" s="141" t="str">
        <f t="shared" si="20"/>
        <v/>
      </c>
      <c r="T140" s="141" t="str">
        <f t="shared" si="20"/>
        <v/>
      </c>
      <c r="U140" s="141" t="str">
        <f t="shared" si="20"/>
        <v/>
      </c>
      <c r="V140" s="141" t="str">
        <f t="shared" si="20"/>
        <v/>
      </c>
      <c r="W140" s="141" t="str">
        <f t="shared" si="20"/>
        <v/>
      </c>
      <c r="X140" s="204">
        <f>Milestones4352[[#This Row],[GoLive]]-Milestones4352[[#This Row],[Start Date]]</f>
        <v>0</v>
      </c>
    </row>
    <row r="141" spans="2:24" ht="75" customHeight="1" x14ac:dyDescent="0.2">
      <c r="B141" s="138"/>
      <c r="C141" s="171"/>
      <c r="D141" s="183"/>
      <c r="E141" s="183"/>
      <c r="F141" s="183"/>
      <c r="G141" s="183"/>
      <c r="H141" s="191"/>
      <c r="I141" s="177"/>
      <c r="J141" s="192"/>
      <c r="K141" s="174">
        <f>Milestones4352[[#This Row],[End Date]]-Milestones4352[[#This Row],[Start Date]]</f>
        <v>0</v>
      </c>
      <c r="L141" s="181"/>
      <c r="M141" s="141"/>
      <c r="N141" s="141"/>
      <c r="O141" s="141"/>
      <c r="P141" s="141" t="str">
        <f t="shared" si="18"/>
        <v/>
      </c>
      <c r="Q141" s="141" t="str">
        <f t="shared" si="20"/>
        <v/>
      </c>
      <c r="R141" s="141" t="str">
        <f t="shared" si="20"/>
        <v/>
      </c>
      <c r="S141" s="141" t="str">
        <f t="shared" si="20"/>
        <v/>
      </c>
      <c r="T141" s="141" t="str">
        <f t="shared" si="20"/>
        <v/>
      </c>
      <c r="U141" s="141" t="str">
        <f t="shared" si="20"/>
        <v/>
      </c>
      <c r="V141" s="141" t="str">
        <f t="shared" si="20"/>
        <v/>
      </c>
      <c r="W141" s="141" t="str">
        <f t="shared" si="20"/>
        <v/>
      </c>
      <c r="X141" s="204">
        <f>Milestones4352[[#This Row],[GoLive]]-Milestones4352[[#This Row],[Start Date]]</f>
        <v>0</v>
      </c>
    </row>
    <row r="142" spans="2:24" ht="75" customHeight="1" x14ac:dyDescent="0.2">
      <c r="B142" s="138"/>
      <c r="C142" s="171"/>
      <c r="D142" s="183"/>
      <c r="E142" s="183"/>
      <c r="F142" s="183"/>
      <c r="G142" s="183"/>
      <c r="H142" s="191"/>
      <c r="I142" s="177"/>
      <c r="J142" s="192"/>
      <c r="K142" s="174">
        <f>Milestones4352[[#This Row],[End Date]]-Milestones4352[[#This Row],[Start Date]]</f>
        <v>0</v>
      </c>
      <c r="L142" s="181"/>
      <c r="M142" s="141"/>
      <c r="N142" s="141"/>
      <c r="O142" s="141"/>
      <c r="P142" s="141" t="str">
        <f t="shared" si="18"/>
        <v/>
      </c>
      <c r="Q142" s="141" t="str">
        <f t="shared" si="20"/>
        <v/>
      </c>
      <c r="R142" s="141" t="str">
        <f t="shared" si="20"/>
        <v/>
      </c>
      <c r="S142" s="141" t="str">
        <f t="shared" si="20"/>
        <v/>
      </c>
      <c r="T142" s="141" t="str">
        <f t="shared" si="20"/>
        <v/>
      </c>
      <c r="U142" s="141" t="str">
        <f t="shared" si="20"/>
        <v/>
      </c>
      <c r="V142" s="141" t="str">
        <f t="shared" si="20"/>
        <v/>
      </c>
      <c r="W142" s="141" t="str">
        <f t="shared" si="20"/>
        <v/>
      </c>
      <c r="X142" s="204">
        <f>Milestones4352[[#This Row],[GoLive]]-Milestones4352[[#This Row],[Start Date]]</f>
        <v>0</v>
      </c>
    </row>
    <row r="143" spans="2:24" ht="75" customHeight="1" x14ac:dyDescent="0.2">
      <c r="B143" s="138"/>
      <c r="C143" s="171"/>
      <c r="D143" s="183"/>
      <c r="E143" s="183"/>
      <c r="F143" s="183"/>
      <c r="G143" s="183"/>
      <c r="H143" s="191"/>
      <c r="I143" s="172"/>
      <c r="J143" s="192"/>
      <c r="K143" s="174">
        <f>Milestones4352[[#This Row],[End Date]]-Milestones4352[[#This Row],[Start Date]]</f>
        <v>0</v>
      </c>
      <c r="L143" s="181"/>
      <c r="M143" s="141"/>
      <c r="N143" s="141"/>
      <c r="O143" s="141"/>
      <c r="P143" s="141" t="str">
        <f t="shared" si="18"/>
        <v/>
      </c>
      <c r="Q143" s="141" t="str">
        <f t="shared" ref="Q143:W152" si="21">IF(AND($G395="Goal",Q$8&gt;=$I395,Q$8&lt;=$I395+$K395-1),2,IF(AND($G395="Milestone",Q$8&gt;=$I395,Q$8&lt;=$I395+$K395-1),1,""))</f>
        <v/>
      </c>
      <c r="R143" s="141" t="str">
        <f t="shared" si="21"/>
        <v/>
      </c>
      <c r="S143" s="141" t="str">
        <f t="shared" si="21"/>
        <v/>
      </c>
      <c r="T143" s="141" t="str">
        <f t="shared" si="21"/>
        <v/>
      </c>
      <c r="U143" s="141" t="str">
        <f t="shared" si="21"/>
        <v/>
      </c>
      <c r="V143" s="141" t="str">
        <f t="shared" si="21"/>
        <v/>
      </c>
      <c r="W143" s="141" t="str">
        <f t="shared" si="21"/>
        <v/>
      </c>
      <c r="X143" s="204">
        <f>Milestones4352[[#This Row],[GoLive]]-Milestones4352[[#This Row],[Start Date]]</f>
        <v>0</v>
      </c>
    </row>
    <row r="144" spans="2:24" ht="75" customHeight="1" x14ac:dyDescent="0.2">
      <c r="B144" s="138"/>
      <c r="C144" s="171"/>
      <c r="D144" s="183"/>
      <c r="E144" s="183"/>
      <c r="F144" s="183"/>
      <c r="G144" s="183"/>
      <c r="H144" s="191"/>
      <c r="I144" s="172"/>
      <c r="J144" s="192"/>
      <c r="K144" s="174">
        <f>Milestones4352[[#This Row],[End Date]]-Milestones4352[[#This Row],[Start Date]]</f>
        <v>0</v>
      </c>
      <c r="L144" s="181"/>
      <c r="M144" s="141"/>
      <c r="N144" s="141"/>
      <c r="O144" s="141"/>
      <c r="P144" s="141" t="str">
        <f t="shared" si="18"/>
        <v/>
      </c>
      <c r="Q144" s="141" t="str">
        <f t="shared" si="21"/>
        <v/>
      </c>
      <c r="R144" s="141" t="str">
        <f t="shared" si="21"/>
        <v/>
      </c>
      <c r="S144" s="141" t="str">
        <f t="shared" si="21"/>
        <v/>
      </c>
      <c r="T144" s="141" t="str">
        <f t="shared" si="21"/>
        <v/>
      </c>
      <c r="U144" s="141" t="str">
        <f t="shared" si="21"/>
        <v/>
      </c>
      <c r="V144" s="141" t="str">
        <f t="shared" si="21"/>
        <v/>
      </c>
      <c r="W144" s="141" t="str">
        <f t="shared" si="21"/>
        <v/>
      </c>
      <c r="X144" s="204">
        <f>Milestones4352[[#This Row],[GoLive]]-Milestones4352[[#This Row],[Start Date]]</f>
        <v>0</v>
      </c>
    </row>
    <row r="145" spans="2:24" ht="75" customHeight="1" x14ac:dyDescent="0.2">
      <c r="B145" s="138"/>
      <c r="C145" s="171"/>
      <c r="D145" s="183"/>
      <c r="E145" s="183"/>
      <c r="F145" s="183"/>
      <c r="G145" s="183"/>
      <c r="H145" s="191"/>
      <c r="I145" s="172"/>
      <c r="J145" s="192"/>
      <c r="K145" s="174">
        <f>Milestones4352[[#This Row],[End Date]]-Milestones4352[[#This Row],[Start Date]]</f>
        <v>0</v>
      </c>
      <c r="L145" s="181"/>
      <c r="M145" s="141"/>
      <c r="N145" s="141"/>
      <c r="O145" s="141"/>
      <c r="P145" s="141" t="str">
        <f t="shared" si="18"/>
        <v/>
      </c>
      <c r="Q145" s="141" t="str">
        <f t="shared" si="21"/>
        <v/>
      </c>
      <c r="R145" s="141" t="str">
        <f t="shared" si="21"/>
        <v/>
      </c>
      <c r="S145" s="141" t="str">
        <f t="shared" si="21"/>
        <v/>
      </c>
      <c r="T145" s="141" t="str">
        <f t="shared" si="21"/>
        <v/>
      </c>
      <c r="U145" s="141" t="str">
        <f t="shared" si="21"/>
        <v/>
      </c>
      <c r="V145" s="141" t="str">
        <f t="shared" si="21"/>
        <v/>
      </c>
      <c r="W145" s="141" t="str">
        <f t="shared" si="21"/>
        <v/>
      </c>
      <c r="X145" s="204">
        <f>Milestones4352[[#This Row],[GoLive]]-Milestones4352[[#This Row],[Start Date]]</f>
        <v>0</v>
      </c>
    </row>
    <row r="146" spans="2:24" ht="75" customHeight="1" x14ac:dyDescent="0.2">
      <c r="B146" s="138"/>
      <c r="C146" s="171"/>
      <c r="D146" s="183"/>
      <c r="E146" s="183"/>
      <c r="F146" s="183"/>
      <c r="G146" s="183"/>
      <c r="H146" s="191"/>
      <c r="I146" s="172"/>
      <c r="J146" s="192"/>
      <c r="K146" s="174">
        <f>Milestones4352[[#This Row],[End Date]]-Milestones4352[[#This Row],[Start Date]]</f>
        <v>0</v>
      </c>
      <c r="L146" s="181"/>
      <c r="M146" s="141"/>
      <c r="N146" s="141"/>
      <c r="O146" s="141"/>
      <c r="P146" s="141" t="str">
        <f t="shared" si="18"/>
        <v/>
      </c>
      <c r="Q146" s="141" t="str">
        <f t="shared" si="21"/>
        <v/>
      </c>
      <c r="R146" s="141" t="str">
        <f t="shared" si="21"/>
        <v/>
      </c>
      <c r="S146" s="141" t="str">
        <f t="shared" si="21"/>
        <v/>
      </c>
      <c r="T146" s="141" t="str">
        <f t="shared" si="21"/>
        <v/>
      </c>
      <c r="U146" s="141" t="str">
        <f t="shared" si="21"/>
        <v/>
      </c>
      <c r="V146" s="141" t="str">
        <f t="shared" si="21"/>
        <v/>
      </c>
      <c r="W146" s="141" t="str">
        <f t="shared" si="21"/>
        <v/>
      </c>
      <c r="X146" s="204">
        <f>Milestones4352[[#This Row],[GoLive]]-Milestones4352[[#This Row],[Start Date]]</f>
        <v>0</v>
      </c>
    </row>
    <row r="147" spans="2:24" ht="75" customHeight="1" x14ac:dyDescent="0.2">
      <c r="B147" s="138"/>
      <c r="C147" s="171"/>
      <c r="D147" s="183"/>
      <c r="E147" s="183"/>
      <c r="F147" s="183"/>
      <c r="G147" s="183"/>
      <c r="H147" s="191"/>
      <c r="I147" s="172"/>
      <c r="J147" s="192"/>
      <c r="K147" s="174">
        <f>Milestones4352[[#This Row],[End Date]]-Milestones4352[[#This Row],[Start Date]]</f>
        <v>0</v>
      </c>
      <c r="L147" s="181"/>
      <c r="M147" s="141"/>
      <c r="N147" s="141"/>
      <c r="O147" s="141"/>
      <c r="P147" s="141" t="str">
        <f t="shared" si="18"/>
        <v/>
      </c>
      <c r="Q147" s="141" t="str">
        <f t="shared" si="21"/>
        <v/>
      </c>
      <c r="R147" s="141" t="str">
        <f t="shared" si="21"/>
        <v/>
      </c>
      <c r="S147" s="141" t="str">
        <f t="shared" si="21"/>
        <v/>
      </c>
      <c r="T147" s="141" t="str">
        <f t="shared" si="21"/>
        <v/>
      </c>
      <c r="U147" s="141" t="str">
        <f t="shared" si="21"/>
        <v/>
      </c>
      <c r="V147" s="141" t="str">
        <f t="shared" si="21"/>
        <v/>
      </c>
      <c r="W147" s="141" t="str">
        <f t="shared" si="21"/>
        <v/>
      </c>
      <c r="X147" s="204">
        <f>Milestones4352[[#This Row],[GoLive]]-Milestones4352[[#This Row],[Start Date]]</f>
        <v>0</v>
      </c>
    </row>
    <row r="148" spans="2:24" ht="75" customHeight="1" x14ac:dyDescent="0.2">
      <c r="B148" s="138"/>
      <c r="C148" s="171"/>
      <c r="D148" s="183"/>
      <c r="E148" s="183"/>
      <c r="F148" s="183"/>
      <c r="G148" s="183"/>
      <c r="H148" s="191"/>
      <c r="I148" s="172"/>
      <c r="J148" s="192"/>
      <c r="K148" s="174">
        <f>Milestones4352[[#This Row],[End Date]]-Milestones4352[[#This Row],[Start Date]]</f>
        <v>0</v>
      </c>
      <c r="L148" s="181"/>
      <c r="M148" s="141"/>
      <c r="N148" s="141"/>
      <c r="O148" s="141"/>
      <c r="P148" s="141" t="str">
        <f t="shared" si="18"/>
        <v/>
      </c>
      <c r="Q148" s="141" t="str">
        <f t="shared" si="21"/>
        <v/>
      </c>
      <c r="R148" s="141" t="str">
        <f t="shared" si="21"/>
        <v/>
      </c>
      <c r="S148" s="141" t="str">
        <f t="shared" si="21"/>
        <v/>
      </c>
      <c r="T148" s="141" t="str">
        <f t="shared" si="21"/>
        <v/>
      </c>
      <c r="U148" s="141" t="str">
        <f t="shared" si="21"/>
        <v/>
      </c>
      <c r="V148" s="141" t="str">
        <f t="shared" si="21"/>
        <v/>
      </c>
      <c r="W148" s="141" t="str">
        <f t="shared" si="21"/>
        <v/>
      </c>
      <c r="X148" s="204">
        <f>Milestones4352[[#This Row],[GoLive]]-Milestones4352[[#This Row],[Start Date]]</f>
        <v>0</v>
      </c>
    </row>
    <row r="149" spans="2:24" ht="75" customHeight="1" x14ac:dyDescent="0.2">
      <c r="B149" s="138"/>
      <c r="C149" s="171"/>
      <c r="D149" s="183"/>
      <c r="E149" s="183"/>
      <c r="F149" s="183"/>
      <c r="G149" s="183"/>
      <c r="H149" s="191"/>
      <c r="I149" s="172"/>
      <c r="J149" s="192"/>
      <c r="K149" s="174">
        <f>Milestones4352[[#This Row],[End Date]]-Milestones4352[[#This Row],[Start Date]]</f>
        <v>0</v>
      </c>
      <c r="L149" s="181"/>
      <c r="M149" s="141"/>
      <c r="N149" s="141"/>
      <c r="O149" s="141"/>
      <c r="P149" s="141" t="str">
        <f t="shared" si="18"/>
        <v/>
      </c>
      <c r="Q149" s="141" t="str">
        <f t="shared" si="21"/>
        <v/>
      </c>
      <c r="R149" s="141" t="str">
        <f t="shared" si="21"/>
        <v/>
      </c>
      <c r="S149" s="141" t="str">
        <f t="shared" si="21"/>
        <v/>
      </c>
      <c r="T149" s="141" t="str">
        <f t="shared" si="21"/>
        <v/>
      </c>
      <c r="U149" s="141" t="str">
        <f t="shared" si="21"/>
        <v/>
      </c>
      <c r="V149" s="141" t="str">
        <f t="shared" si="21"/>
        <v/>
      </c>
      <c r="W149" s="141" t="str">
        <f t="shared" si="21"/>
        <v/>
      </c>
      <c r="X149" s="204">
        <f>Milestones4352[[#This Row],[GoLive]]-Milestones4352[[#This Row],[Start Date]]</f>
        <v>0</v>
      </c>
    </row>
    <row r="150" spans="2:24" ht="75" customHeight="1" x14ac:dyDescent="0.2">
      <c r="B150" s="138"/>
      <c r="C150" s="171"/>
      <c r="D150" s="183"/>
      <c r="E150" s="183"/>
      <c r="F150" s="183"/>
      <c r="G150" s="183"/>
      <c r="H150" s="191"/>
      <c r="I150" s="172"/>
      <c r="J150" s="192"/>
      <c r="K150" s="174">
        <f>Milestones4352[[#This Row],[End Date]]-Milestones4352[[#This Row],[Start Date]]</f>
        <v>0</v>
      </c>
      <c r="L150" s="181"/>
      <c r="M150" s="141"/>
      <c r="N150" s="141"/>
      <c r="O150" s="141"/>
      <c r="P150" s="141" t="str">
        <f t="shared" si="18"/>
        <v/>
      </c>
      <c r="Q150" s="141" t="str">
        <f t="shared" si="21"/>
        <v/>
      </c>
      <c r="R150" s="141" t="str">
        <f t="shared" si="21"/>
        <v/>
      </c>
      <c r="S150" s="141" t="str">
        <f t="shared" si="21"/>
        <v/>
      </c>
      <c r="T150" s="141" t="str">
        <f t="shared" si="21"/>
        <v/>
      </c>
      <c r="U150" s="141" t="str">
        <f t="shared" si="21"/>
        <v/>
      </c>
      <c r="V150" s="141" t="str">
        <f t="shared" si="21"/>
        <v/>
      </c>
      <c r="W150" s="141" t="str">
        <f t="shared" si="21"/>
        <v/>
      </c>
      <c r="X150" s="204">
        <f>Milestones4352[[#This Row],[GoLive]]-Milestones4352[[#This Row],[Start Date]]</f>
        <v>0</v>
      </c>
    </row>
    <row r="151" spans="2:24" ht="75" customHeight="1" x14ac:dyDescent="0.2">
      <c r="B151" s="138"/>
      <c r="C151" s="171"/>
      <c r="D151" s="183"/>
      <c r="E151" s="183"/>
      <c r="F151" s="183"/>
      <c r="G151" s="183"/>
      <c r="H151" s="191"/>
      <c r="I151" s="172"/>
      <c r="J151" s="192"/>
      <c r="K151" s="174">
        <f>Milestones4352[[#This Row],[End Date]]-Milestones4352[[#This Row],[Start Date]]</f>
        <v>0</v>
      </c>
      <c r="L151" s="181"/>
      <c r="M151" s="141"/>
      <c r="N151" s="141"/>
      <c r="O151" s="141"/>
      <c r="P151" s="141" t="str">
        <f t="shared" si="18"/>
        <v/>
      </c>
      <c r="Q151" s="141" t="str">
        <f t="shared" si="21"/>
        <v/>
      </c>
      <c r="R151" s="141" t="str">
        <f t="shared" si="21"/>
        <v/>
      </c>
      <c r="S151" s="141" t="str">
        <f t="shared" si="21"/>
        <v/>
      </c>
      <c r="T151" s="141" t="str">
        <f t="shared" si="21"/>
        <v/>
      </c>
      <c r="U151" s="141" t="str">
        <f t="shared" si="21"/>
        <v/>
      </c>
      <c r="V151" s="141" t="str">
        <f t="shared" si="21"/>
        <v/>
      </c>
      <c r="W151" s="141" t="str">
        <f t="shared" si="21"/>
        <v/>
      </c>
      <c r="X151" s="204">
        <f>Milestones4352[[#This Row],[GoLive]]-Milestones4352[[#This Row],[Start Date]]</f>
        <v>0</v>
      </c>
    </row>
    <row r="152" spans="2:24" ht="75" customHeight="1" x14ac:dyDescent="0.2">
      <c r="B152" s="138"/>
      <c r="C152" s="171"/>
      <c r="D152" s="183"/>
      <c r="E152" s="183"/>
      <c r="F152" s="183"/>
      <c r="G152" s="183"/>
      <c r="H152" s="191"/>
      <c r="I152" s="172"/>
      <c r="J152" s="192"/>
      <c r="K152" s="174">
        <f>Milestones4352[[#This Row],[End Date]]-Milestones4352[[#This Row],[Start Date]]</f>
        <v>0</v>
      </c>
      <c r="L152" s="181"/>
      <c r="M152" s="141"/>
      <c r="N152" s="141"/>
      <c r="O152" s="141"/>
      <c r="P152" s="141" t="str">
        <f t="shared" ref="P152:P183" si="22">IF(AND($G404="Goal",P$8&gt;=$I404,P$8&lt;=$I404+$K404-1),2,IF(AND($G404="Milestone",P$8&gt;=$I404,P$8&lt;=$I404+$K404-1),1,""))</f>
        <v/>
      </c>
      <c r="Q152" s="141" t="str">
        <f t="shared" si="21"/>
        <v/>
      </c>
      <c r="R152" s="141" t="str">
        <f t="shared" si="21"/>
        <v/>
      </c>
      <c r="S152" s="141" t="str">
        <f t="shared" si="21"/>
        <v/>
      </c>
      <c r="T152" s="141" t="str">
        <f t="shared" si="21"/>
        <v/>
      </c>
      <c r="U152" s="141" t="str">
        <f t="shared" si="21"/>
        <v/>
      </c>
      <c r="V152" s="141" t="str">
        <f t="shared" si="21"/>
        <v/>
      </c>
      <c r="W152" s="141" t="str">
        <f t="shared" si="21"/>
        <v/>
      </c>
      <c r="X152" s="204">
        <f>Milestones4352[[#This Row],[GoLive]]-Milestones4352[[#This Row],[Start Date]]</f>
        <v>0</v>
      </c>
    </row>
    <row r="153" spans="2:24" ht="75" customHeight="1" x14ac:dyDescent="0.2">
      <c r="B153" s="138"/>
      <c r="C153" s="171"/>
      <c r="D153" s="183"/>
      <c r="E153" s="183"/>
      <c r="F153" s="183"/>
      <c r="G153" s="183"/>
      <c r="H153" s="191"/>
      <c r="I153" s="172"/>
      <c r="J153" s="192"/>
      <c r="K153" s="174">
        <f>Milestones4352[[#This Row],[End Date]]-Milestones4352[[#This Row],[Start Date]]</f>
        <v>0</v>
      </c>
      <c r="L153" s="181"/>
      <c r="M153" s="141"/>
      <c r="N153" s="141"/>
      <c r="O153" s="141"/>
      <c r="P153" s="141" t="str">
        <f t="shared" si="22"/>
        <v/>
      </c>
      <c r="Q153" s="141" t="str">
        <f t="shared" ref="Q153:W162" si="23">IF(AND($G405="Goal",Q$8&gt;=$I405,Q$8&lt;=$I405+$K405-1),2,IF(AND($G405="Milestone",Q$8&gt;=$I405,Q$8&lt;=$I405+$K405-1),1,""))</f>
        <v/>
      </c>
      <c r="R153" s="141" t="str">
        <f t="shared" si="23"/>
        <v/>
      </c>
      <c r="S153" s="141" t="str">
        <f t="shared" si="23"/>
        <v/>
      </c>
      <c r="T153" s="141" t="str">
        <f t="shared" si="23"/>
        <v/>
      </c>
      <c r="U153" s="141" t="str">
        <f t="shared" si="23"/>
        <v/>
      </c>
      <c r="V153" s="141" t="str">
        <f t="shared" si="23"/>
        <v/>
      </c>
      <c r="W153" s="141" t="str">
        <f t="shared" si="23"/>
        <v/>
      </c>
      <c r="X153" s="204">
        <f>Milestones4352[[#This Row],[GoLive]]-Milestones4352[[#This Row],[Start Date]]</f>
        <v>0</v>
      </c>
    </row>
    <row r="154" spans="2:24" ht="75" customHeight="1" x14ac:dyDescent="0.2">
      <c r="B154" s="138"/>
      <c r="C154" s="171"/>
      <c r="D154" s="183"/>
      <c r="E154" s="183"/>
      <c r="F154" s="183"/>
      <c r="G154" s="183"/>
      <c r="H154" s="191"/>
      <c r="I154" s="172"/>
      <c r="J154" s="192"/>
      <c r="K154" s="174">
        <f>Milestones4352[[#This Row],[End Date]]-Milestones4352[[#This Row],[Start Date]]</f>
        <v>0</v>
      </c>
      <c r="L154" s="181"/>
      <c r="M154" s="141"/>
      <c r="N154" s="141"/>
      <c r="O154" s="141"/>
      <c r="P154" s="141" t="str">
        <f t="shared" si="22"/>
        <v/>
      </c>
      <c r="Q154" s="141" t="str">
        <f t="shared" si="23"/>
        <v/>
      </c>
      <c r="R154" s="141" t="str">
        <f t="shared" si="23"/>
        <v/>
      </c>
      <c r="S154" s="141" t="str">
        <f t="shared" si="23"/>
        <v/>
      </c>
      <c r="T154" s="141" t="str">
        <f t="shared" si="23"/>
        <v/>
      </c>
      <c r="U154" s="141" t="str">
        <f t="shared" si="23"/>
        <v/>
      </c>
      <c r="V154" s="141" t="str">
        <f t="shared" si="23"/>
        <v/>
      </c>
      <c r="W154" s="141" t="str">
        <f t="shared" si="23"/>
        <v/>
      </c>
      <c r="X154" s="204">
        <f>Milestones4352[[#This Row],[GoLive]]-Milestones4352[[#This Row],[Start Date]]</f>
        <v>0</v>
      </c>
    </row>
    <row r="155" spans="2:24" ht="75" customHeight="1" x14ac:dyDescent="0.2">
      <c r="B155" s="138"/>
      <c r="C155" s="171"/>
      <c r="D155" s="183"/>
      <c r="E155" s="183"/>
      <c r="F155" s="183"/>
      <c r="G155" s="183"/>
      <c r="H155" s="191"/>
      <c r="I155" s="172"/>
      <c r="J155" s="192"/>
      <c r="K155" s="174">
        <f>Milestones4352[[#This Row],[End Date]]-Milestones4352[[#This Row],[Start Date]]</f>
        <v>0</v>
      </c>
      <c r="L155" s="181"/>
      <c r="M155" s="141"/>
      <c r="N155" s="141"/>
      <c r="O155" s="141"/>
      <c r="P155" s="141" t="str">
        <f t="shared" si="22"/>
        <v/>
      </c>
      <c r="Q155" s="141" t="str">
        <f t="shared" si="23"/>
        <v/>
      </c>
      <c r="R155" s="141" t="str">
        <f t="shared" si="23"/>
        <v/>
      </c>
      <c r="S155" s="141" t="str">
        <f t="shared" si="23"/>
        <v/>
      </c>
      <c r="T155" s="141" t="str">
        <f t="shared" si="23"/>
        <v/>
      </c>
      <c r="U155" s="141" t="str">
        <f t="shared" si="23"/>
        <v/>
      </c>
      <c r="V155" s="141" t="str">
        <f t="shared" si="23"/>
        <v/>
      </c>
      <c r="W155" s="141" t="str">
        <f t="shared" si="23"/>
        <v/>
      </c>
      <c r="X155" s="204">
        <f>Milestones4352[[#This Row],[GoLive]]-Milestones4352[[#This Row],[Start Date]]</f>
        <v>0</v>
      </c>
    </row>
    <row r="156" spans="2:24" ht="75" customHeight="1" x14ac:dyDescent="0.2">
      <c r="B156" s="138"/>
      <c r="C156" s="171"/>
      <c r="D156" s="183"/>
      <c r="E156" s="183"/>
      <c r="F156" s="183"/>
      <c r="G156" s="183"/>
      <c r="H156" s="191"/>
      <c r="I156" s="172"/>
      <c r="J156" s="192"/>
      <c r="K156" s="174">
        <f>Milestones4352[[#This Row],[End Date]]-Milestones4352[[#This Row],[Start Date]]</f>
        <v>0</v>
      </c>
      <c r="L156" s="181"/>
      <c r="M156" s="141"/>
      <c r="N156" s="141"/>
      <c r="O156" s="141"/>
      <c r="P156" s="141" t="str">
        <f t="shared" si="22"/>
        <v/>
      </c>
      <c r="Q156" s="141" t="str">
        <f t="shared" si="23"/>
        <v/>
      </c>
      <c r="R156" s="141" t="str">
        <f t="shared" si="23"/>
        <v/>
      </c>
      <c r="S156" s="141" t="str">
        <f t="shared" si="23"/>
        <v/>
      </c>
      <c r="T156" s="141" t="str">
        <f t="shared" si="23"/>
        <v/>
      </c>
      <c r="U156" s="141" t="str">
        <f t="shared" si="23"/>
        <v/>
      </c>
      <c r="V156" s="141" t="str">
        <f t="shared" si="23"/>
        <v/>
      </c>
      <c r="W156" s="141" t="str">
        <f t="shared" si="23"/>
        <v/>
      </c>
      <c r="X156" s="204">
        <f>Milestones4352[[#This Row],[GoLive]]-Milestones4352[[#This Row],[Start Date]]</f>
        <v>0</v>
      </c>
    </row>
    <row r="157" spans="2:24" ht="75" customHeight="1" x14ac:dyDescent="0.2">
      <c r="B157" s="138"/>
      <c r="C157" s="171"/>
      <c r="D157" s="183"/>
      <c r="E157" s="183"/>
      <c r="F157" s="183"/>
      <c r="G157" s="183"/>
      <c r="H157" s="191"/>
      <c r="I157" s="172"/>
      <c r="J157" s="192"/>
      <c r="K157" s="174">
        <f>Milestones4352[[#This Row],[End Date]]-Milestones4352[[#This Row],[Start Date]]</f>
        <v>0</v>
      </c>
      <c r="L157" s="181"/>
      <c r="M157" s="141"/>
      <c r="N157" s="141"/>
      <c r="O157" s="141"/>
      <c r="P157" s="141" t="str">
        <f t="shared" si="22"/>
        <v/>
      </c>
      <c r="Q157" s="141" t="str">
        <f t="shared" si="23"/>
        <v/>
      </c>
      <c r="R157" s="141" t="str">
        <f t="shared" si="23"/>
        <v/>
      </c>
      <c r="S157" s="141" t="str">
        <f t="shared" si="23"/>
        <v/>
      </c>
      <c r="T157" s="141" t="str">
        <f t="shared" si="23"/>
        <v/>
      </c>
      <c r="U157" s="141" t="str">
        <f t="shared" si="23"/>
        <v/>
      </c>
      <c r="V157" s="141" t="str">
        <f t="shared" si="23"/>
        <v/>
      </c>
      <c r="W157" s="141" t="str">
        <f t="shared" si="23"/>
        <v/>
      </c>
      <c r="X157" s="204">
        <f>Milestones4352[[#This Row],[GoLive]]-Milestones4352[[#This Row],[Start Date]]</f>
        <v>0</v>
      </c>
    </row>
    <row r="158" spans="2:24" ht="75" customHeight="1" x14ac:dyDescent="0.2">
      <c r="B158" s="138"/>
      <c r="C158" s="171"/>
      <c r="D158" s="183"/>
      <c r="E158" s="183"/>
      <c r="F158" s="183"/>
      <c r="G158" s="183"/>
      <c r="H158" s="191"/>
      <c r="I158" s="172"/>
      <c r="J158" s="192"/>
      <c r="K158" s="174">
        <f>Milestones4352[[#This Row],[End Date]]-Milestones4352[[#This Row],[Start Date]]</f>
        <v>0</v>
      </c>
      <c r="L158" s="181"/>
      <c r="M158" s="141"/>
      <c r="N158" s="141"/>
      <c r="O158" s="141"/>
      <c r="P158" s="141" t="str">
        <f t="shared" si="22"/>
        <v/>
      </c>
      <c r="Q158" s="141" t="str">
        <f t="shared" si="23"/>
        <v/>
      </c>
      <c r="R158" s="141" t="str">
        <f t="shared" si="23"/>
        <v/>
      </c>
      <c r="S158" s="141" t="str">
        <f t="shared" si="23"/>
        <v/>
      </c>
      <c r="T158" s="141" t="str">
        <f t="shared" si="23"/>
        <v/>
      </c>
      <c r="U158" s="141" t="str">
        <f t="shared" si="23"/>
        <v/>
      </c>
      <c r="V158" s="141" t="str">
        <f t="shared" si="23"/>
        <v/>
      </c>
      <c r="W158" s="141" t="str">
        <f t="shared" si="23"/>
        <v/>
      </c>
      <c r="X158" s="204">
        <f>Milestones4352[[#This Row],[GoLive]]-Milestones4352[[#This Row],[Start Date]]</f>
        <v>0</v>
      </c>
    </row>
    <row r="159" spans="2:24" ht="75" customHeight="1" x14ac:dyDescent="0.2">
      <c r="B159" s="138"/>
      <c r="C159" s="171"/>
      <c r="D159" s="183"/>
      <c r="E159" s="183"/>
      <c r="F159" s="183"/>
      <c r="G159" s="183"/>
      <c r="H159" s="191"/>
      <c r="I159" s="172"/>
      <c r="J159" s="192"/>
      <c r="K159" s="174">
        <f>Milestones4352[[#This Row],[End Date]]-Milestones4352[[#This Row],[Start Date]]</f>
        <v>0</v>
      </c>
      <c r="L159" s="181"/>
      <c r="M159" s="141"/>
      <c r="N159" s="141"/>
      <c r="O159" s="141"/>
      <c r="P159" s="141" t="str">
        <f t="shared" si="22"/>
        <v/>
      </c>
      <c r="Q159" s="141" t="str">
        <f t="shared" si="23"/>
        <v/>
      </c>
      <c r="R159" s="141" t="str">
        <f t="shared" si="23"/>
        <v/>
      </c>
      <c r="S159" s="141" t="str">
        <f t="shared" si="23"/>
        <v/>
      </c>
      <c r="T159" s="141" t="str">
        <f t="shared" si="23"/>
        <v/>
      </c>
      <c r="U159" s="141" t="str">
        <f t="shared" si="23"/>
        <v/>
      </c>
      <c r="V159" s="141" t="str">
        <f t="shared" si="23"/>
        <v/>
      </c>
      <c r="W159" s="141" t="str">
        <f t="shared" si="23"/>
        <v/>
      </c>
      <c r="X159" s="204">
        <f>Milestones4352[[#This Row],[GoLive]]-Milestones4352[[#This Row],[Start Date]]</f>
        <v>0</v>
      </c>
    </row>
    <row r="160" spans="2:24" ht="75" customHeight="1" x14ac:dyDescent="0.2">
      <c r="B160" s="138"/>
      <c r="C160" s="171"/>
      <c r="D160" s="183"/>
      <c r="E160" s="183"/>
      <c r="F160" s="183"/>
      <c r="G160" s="183"/>
      <c r="H160" s="191"/>
      <c r="I160" s="172"/>
      <c r="J160" s="192"/>
      <c r="K160" s="174">
        <f>Milestones4352[[#This Row],[End Date]]-Milestones4352[[#This Row],[Start Date]]</f>
        <v>0</v>
      </c>
      <c r="L160" s="181"/>
      <c r="M160" s="141"/>
      <c r="N160" s="141"/>
      <c r="O160" s="141"/>
      <c r="P160" s="141" t="str">
        <f t="shared" si="22"/>
        <v/>
      </c>
      <c r="Q160" s="141" t="str">
        <f t="shared" si="23"/>
        <v/>
      </c>
      <c r="R160" s="141" t="str">
        <f t="shared" si="23"/>
        <v/>
      </c>
      <c r="S160" s="141" t="str">
        <f t="shared" si="23"/>
        <v/>
      </c>
      <c r="T160" s="141" t="str">
        <f t="shared" si="23"/>
        <v/>
      </c>
      <c r="U160" s="141" t="str">
        <f t="shared" si="23"/>
        <v/>
      </c>
      <c r="V160" s="141" t="str">
        <f t="shared" si="23"/>
        <v/>
      </c>
      <c r="W160" s="141" t="str">
        <f t="shared" si="23"/>
        <v/>
      </c>
      <c r="X160" s="204">
        <f>Milestones4352[[#This Row],[GoLive]]-Milestones4352[[#This Row],[Start Date]]</f>
        <v>0</v>
      </c>
    </row>
    <row r="161" spans="2:24" ht="75" customHeight="1" x14ac:dyDescent="0.2">
      <c r="B161" s="138"/>
      <c r="C161" s="171"/>
      <c r="D161" s="183"/>
      <c r="E161" s="183"/>
      <c r="F161" s="183"/>
      <c r="G161" s="183"/>
      <c r="H161" s="191"/>
      <c r="I161" s="172"/>
      <c r="J161" s="192"/>
      <c r="K161" s="174">
        <f>Milestones4352[[#This Row],[End Date]]-Milestones4352[[#This Row],[Start Date]]</f>
        <v>0</v>
      </c>
      <c r="L161" s="181"/>
      <c r="M161" s="141"/>
      <c r="N161" s="141"/>
      <c r="O161" s="141"/>
      <c r="P161" s="141" t="str">
        <f t="shared" si="22"/>
        <v/>
      </c>
      <c r="Q161" s="141" t="str">
        <f t="shared" si="23"/>
        <v/>
      </c>
      <c r="R161" s="141" t="str">
        <f t="shared" si="23"/>
        <v/>
      </c>
      <c r="S161" s="141" t="str">
        <f t="shared" si="23"/>
        <v/>
      </c>
      <c r="T161" s="141" t="str">
        <f t="shared" si="23"/>
        <v/>
      </c>
      <c r="U161" s="141" t="str">
        <f t="shared" si="23"/>
        <v/>
      </c>
      <c r="V161" s="141" t="str">
        <f t="shared" si="23"/>
        <v/>
      </c>
      <c r="W161" s="141" t="str">
        <f t="shared" si="23"/>
        <v/>
      </c>
      <c r="X161" s="204">
        <f>Milestones4352[[#This Row],[GoLive]]-Milestones4352[[#This Row],[Start Date]]</f>
        <v>0</v>
      </c>
    </row>
    <row r="162" spans="2:24" ht="75" customHeight="1" x14ac:dyDescent="0.2">
      <c r="B162" s="138"/>
      <c r="C162" s="171"/>
      <c r="D162" s="183"/>
      <c r="E162" s="183"/>
      <c r="F162" s="183"/>
      <c r="G162" s="183"/>
      <c r="H162" s="191"/>
      <c r="I162" s="172"/>
      <c r="J162" s="192"/>
      <c r="K162" s="174">
        <f>Milestones4352[[#This Row],[End Date]]-Milestones4352[[#This Row],[Start Date]]</f>
        <v>0</v>
      </c>
      <c r="L162" s="181"/>
      <c r="M162" s="141"/>
      <c r="N162" s="141"/>
      <c r="O162" s="141"/>
      <c r="P162" s="141" t="str">
        <f t="shared" si="22"/>
        <v/>
      </c>
      <c r="Q162" s="141" t="str">
        <f t="shared" si="23"/>
        <v/>
      </c>
      <c r="R162" s="141" t="str">
        <f t="shared" si="23"/>
        <v/>
      </c>
      <c r="S162" s="141" t="str">
        <f t="shared" si="23"/>
        <v/>
      </c>
      <c r="T162" s="141" t="str">
        <f t="shared" si="23"/>
        <v/>
      </c>
      <c r="U162" s="141" t="str">
        <f t="shared" si="23"/>
        <v/>
      </c>
      <c r="V162" s="141" t="str">
        <f t="shared" si="23"/>
        <v/>
      </c>
      <c r="W162" s="141" t="str">
        <f t="shared" si="23"/>
        <v/>
      </c>
      <c r="X162" s="204">
        <f>Milestones4352[[#This Row],[GoLive]]-Milestones4352[[#This Row],[Start Date]]</f>
        <v>0</v>
      </c>
    </row>
    <row r="163" spans="2:24" ht="75" customHeight="1" x14ac:dyDescent="0.2">
      <c r="B163" s="138"/>
      <c r="C163" s="171"/>
      <c r="D163" s="183"/>
      <c r="E163" s="183"/>
      <c r="F163" s="183"/>
      <c r="G163" s="183"/>
      <c r="H163" s="191"/>
      <c r="I163" s="172"/>
      <c r="J163" s="192"/>
      <c r="K163" s="174">
        <f>Milestones4352[[#This Row],[End Date]]-Milestones4352[[#This Row],[Start Date]]</f>
        <v>0</v>
      </c>
      <c r="L163" s="181"/>
      <c r="M163" s="141"/>
      <c r="N163" s="141"/>
      <c r="O163" s="141"/>
      <c r="P163" s="141" t="str">
        <f t="shared" si="22"/>
        <v/>
      </c>
      <c r="Q163" s="141" t="str">
        <f t="shared" ref="Q163:W172" si="24">IF(AND($G415="Goal",Q$8&gt;=$I415,Q$8&lt;=$I415+$K415-1),2,IF(AND($G415="Milestone",Q$8&gt;=$I415,Q$8&lt;=$I415+$K415-1),1,""))</f>
        <v/>
      </c>
      <c r="R163" s="141" t="str">
        <f t="shared" si="24"/>
        <v/>
      </c>
      <c r="S163" s="141" t="str">
        <f t="shared" si="24"/>
        <v/>
      </c>
      <c r="T163" s="141" t="str">
        <f t="shared" si="24"/>
        <v/>
      </c>
      <c r="U163" s="141" t="str">
        <f t="shared" si="24"/>
        <v/>
      </c>
      <c r="V163" s="141" t="str">
        <f t="shared" si="24"/>
        <v/>
      </c>
      <c r="W163" s="141" t="str">
        <f t="shared" si="24"/>
        <v/>
      </c>
      <c r="X163" s="204">
        <f>Milestones4352[[#This Row],[GoLive]]-Milestones4352[[#This Row],[Start Date]]</f>
        <v>0</v>
      </c>
    </row>
    <row r="164" spans="2:24" ht="75" customHeight="1" x14ac:dyDescent="0.2">
      <c r="B164" s="138"/>
      <c r="C164" s="171"/>
      <c r="D164" s="183"/>
      <c r="E164" s="183"/>
      <c r="F164" s="183"/>
      <c r="G164" s="183"/>
      <c r="H164" s="191"/>
      <c r="I164" s="172"/>
      <c r="J164" s="192"/>
      <c r="K164" s="174">
        <f>Milestones4352[[#This Row],[End Date]]-Milestones4352[[#This Row],[Start Date]]</f>
        <v>0</v>
      </c>
      <c r="L164" s="181"/>
      <c r="M164" s="141"/>
      <c r="N164" s="141"/>
      <c r="O164" s="141"/>
      <c r="P164" s="141" t="str">
        <f t="shared" si="22"/>
        <v/>
      </c>
      <c r="Q164" s="141" t="str">
        <f t="shared" si="24"/>
        <v/>
      </c>
      <c r="R164" s="141" t="str">
        <f t="shared" si="24"/>
        <v/>
      </c>
      <c r="S164" s="141" t="str">
        <f t="shared" si="24"/>
        <v/>
      </c>
      <c r="T164" s="141" t="str">
        <f t="shared" si="24"/>
        <v/>
      </c>
      <c r="U164" s="141" t="str">
        <f t="shared" si="24"/>
        <v/>
      </c>
      <c r="V164" s="141" t="str">
        <f t="shared" si="24"/>
        <v/>
      </c>
      <c r="W164" s="141" t="str">
        <f t="shared" si="24"/>
        <v/>
      </c>
      <c r="X164" s="204">
        <f>Milestones4352[[#This Row],[GoLive]]-Milestones4352[[#This Row],[Start Date]]</f>
        <v>0</v>
      </c>
    </row>
    <row r="165" spans="2:24" ht="75" customHeight="1" x14ac:dyDescent="0.2">
      <c r="B165" s="138"/>
      <c r="C165" s="171"/>
      <c r="D165" s="183"/>
      <c r="E165" s="183"/>
      <c r="F165" s="183"/>
      <c r="G165" s="183"/>
      <c r="H165" s="191"/>
      <c r="I165" s="172"/>
      <c r="J165" s="192"/>
      <c r="K165" s="174">
        <f>Milestones4352[[#This Row],[End Date]]-Milestones4352[[#This Row],[Start Date]]</f>
        <v>0</v>
      </c>
      <c r="L165" s="181"/>
      <c r="M165" s="141"/>
      <c r="N165" s="141"/>
      <c r="O165" s="141"/>
      <c r="P165" s="141" t="str">
        <f t="shared" si="22"/>
        <v/>
      </c>
      <c r="Q165" s="141" t="str">
        <f t="shared" si="24"/>
        <v/>
      </c>
      <c r="R165" s="141" t="str">
        <f t="shared" si="24"/>
        <v/>
      </c>
      <c r="S165" s="141" t="str">
        <f t="shared" si="24"/>
        <v/>
      </c>
      <c r="T165" s="141" t="str">
        <f t="shared" si="24"/>
        <v/>
      </c>
      <c r="U165" s="141" t="str">
        <f t="shared" si="24"/>
        <v/>
      </c>
      <c r="V165" s="141" t="str">
        <f t="shared" si="24"/>
        <v/>
      </c>
      <c r="W165" s="141" t="str">
        <f t="shared" si="24"/>
        <v/>
      </c>
      <c r="X165" s="204">
        <f>Milestones4352[[#This Row],[GoLive]]-Milestones4352[[#This Row],[Start Date]]</f>
        <v>0</v>
      </c>
    </row>
    <row r="166" spans="2:24" ht="75" customHeight="1" x14ac:dyDescent="0.2">
      <c r="B166" s="138"/>
      <c r="C166" s="171"/>
      <c r="D166" s="183"/>
      <c r="E166" s="183"/>
      <c r="F166" s="183"/>
      <c r="G166" s="183"/>
      <c r="H166" s="191"/>
      <c r="I166" s="172"/>
      <c r="J166" s="192"/>
      <c r="K166" s="174">
        <f>Milestones4352[[#This Row],[End Date]]-Milestones4352[[#This Row],[Start Date]]</f>
        <v>0</v>
      </c>
      <c r="L166" s="181"/>
      <c r="M166" s="141"/>
      <c r="N166" s="141"/>
      <c r="O166" s="141"/>
      <c r="P166" s="141" t="str">
        <f t="shared" si="22"/>
        <v/>
      </c>
      <c r="Q166" s="141" t="str">
        <f t="shared" si="24"/>
        <v/>
      </c>
      <c r="R166" s="141" t="str">
        <f t="shared" si="24"/>
        <v/>
      </c>
      <c r="S166" s="141" t="str">
        <f t="shared" si="24"/>
        <v/>
      </c>
      <c r="T166" s="141" t="str">
        <f t="shared" si="24"/>
        <v/>
      </c>
      <c r="U166" s="141" t="str">
        <f t="shared" si="24"/>
        <v/>
      </c>
      <c r="V166" s="141" t="str">
        <f t="shared" si="24"/>
        <v/>
      </c>
      <c r="W166" s="141" t="str">
        <f t="shared" si="24"/>
        <v/>
      </c>
      <c r="X166" s="204">
        <f>Milestones4352[[#This Row],[GoLive]]-Milestones4352[[#This Row],[Start Date]]</f>
        <v>0</v>
      </c>
    </row>
    <row r="167" spans="2:24" ht="75" customHeight="1" x14ac:dyDescent="0.2">
      <c r="B167" s="138"/>
      <c r="C167" s="171"/>
      <c r="D167" s="183"/>
      <c r="E167" s="183"/>
      <c r="F167" s="183"/>
      <c r="G167" s="183"/>
      <c r="H167" s="191"/>
      <c r="I167" s="172"/>
      <c r="J167" s="192"/>
      <c r="K167" s="174">
        <f>Milestones4352[[#This Row],[End Date]]-Milestones4352[[#This Row],[Start Date]]</f>
        <v>0</v>
      </c>
      <c r="L167" s="181"/>
      <c r="M167" s="141"/>
      <c r="N167" s="141"/>
      <c r="O167" s="141"/>
      <c r="P167" s="141" t="str">
        <f t="shared" si="22"/>
        <v/>
      </c>
      <c r="Q167" s="141" t="str">
        <f t="shared" si="24"/>
        <v/>
      </c>
      <c r="R167" s="141" t="str">
        <f t="shared" si="24"/>
        <v/>
      </c>
      <c r="S167" s="141" t="str">
        <f t="shared" si="24"/>
        <v/>
      </c>
      <c r="T167" s="141" t="str">
        <f t="shared" si="24"/>
        <v/>
      </c>
      <c r="U167" s="141" t="str">
        <f t="shared" si="24"/>
        <v/>
      </c>
      <c r="V167" s="141" t="str">
        <f t="shared" si="24"/>
        <v/>
      </c>
      <c r="W167" s="141" t="str">
        <f t="shared" si="24"/>
        <v/>
      </c>
      <c r="X167" s="204">
        <f>Milestones4352[[#This Row],[GoLive]]-Milestones4352[[#This Row],[Start Date]]</f>
        <v>0</v>
      </c>
    </row>
    <row r="168" spans="2:24" ht="75" customHeight="1" x14ac:dyDescent="0.2">
      <c r="B168" s="138"/>
      <c r="C168" s="171"/>
      <c r="D168" s="183"/>
      <c r="E168" s="183"/>
      <c r="F168" s="183"/>
      <c r="G168" s="183"/>
      <c r="H168" s="191"/>
      <c r="I168" s="172"/>
      <c r="J168" s="192"/>
      <c r="K168" s="174">
        <f>Milestones4352[[#This Row],[End Date]]-Milestones4352[[#This Row],[Start Date]]</f>
        <v>0</v>
      </c>
      <c r="L168" s="181"/>
      <c r="M168" s="141"/>
      <c r="N168" s="141"/>
      <c r="O168" s="141"/>
      <c r="P168" s="141" t="str">
        <f t="shared" si="22"/>
        <v/>
      </c>
      <c r="Q168" s="141" t="str">
        <f t="shared" si="24"/>
        <v/>
      </c>
      <c r="R168" s="141" t="str">
        <f t="shared" si="24"/>
        <v/>
      </c>
      <c r="S168" s="141" t="str">
        <f t="shared" si="24"/>
        <v/>
      </c>
      <c r="T168" s="141" t="str">
        <f t="shared" si="24"/>
        <v/>
      </c>
      <c r="U168" s="141" t="str">
        <f t="shared" si="24"/>
        <v/>
      </c>
      <c r="V168" s="141" t="str">
        <f t="shared" si="24"/>
        <v/>
      </c>
      <c r="W168" s="141" t="str">
        <f t="shared" si="24"/>
        <v/>
      </c>
      <c r="X168" s="204">
        <f>Milestones4352[[#This Row],[GoLive]]-Milestones4352[[#This Row],[Start Date]]</f>
        <v>0</v>
      </c>
    </row>
    <row r="169" spans="2:24" ht="75" customHeight="1" x14ac:dyDescent="0.2">
      <c r="B169" s="138"/>
      <c r="C169" s="171"/>
      <c r="D169" s="183"/>
      <c r="E169" s="183"/>
      <c r="F169" s="183"/>
      <c r="G169" s="183"/>
      <c r="H169" s="191"/>
      <c r="I169" s="172"/>
      <c r="J169" s="192"/>
      <c r="K169" s="174">
        <f>Milestones4352[[#This Row],[End Date]]-Milestones4352[[#This Row],[Start Date]]</f>
        <v>0</v>
      </c>
      <c r="L169" s="181"/>
      <c r="M169" s="141"/>
      <c r="N169" s="141"/>
      <c r="O169" s="141"/>
      <c r="P169" s="141" t="str">
        <f t="shared" si="22"/>
        <v/>
      </c>
      <c r="Q169" s="141" t="str">
        <f t="shared" si="24"/>
        <v/>
      </c>
      <c r="R169" s="141" t="str">
        <f t="shared" si="24"/>
        <v/>
      </c>
      <c r="S169" s="141" t="str">
        <f t="shared" si="24"/>
        <v/>
      </c>
      <c r="T169" s="141" t="str">
        <f t="shared" si="24"/>
        <v/>
      </c>
      <c r="U169" s="141" t="str">
        <f t="shared" si="24"/>
        <v/>
      </c>
      <c r="V169" s="141" t="str">
        <f t="shared" si="24"/>
        <v/>
      </c>
      <c r="W169" s="141" t="str">
        <f t="shared" si="24"/>
        <v/>
      </c>
      <c r="X169" s="204">
        <f>Milestones4352[[#This Row],[GoLive]]-Milestones4352[[#This Row],[Start Date]]</f>
        <v>0</v>
      </c>
    </row>
    <row r="170" spans="2:24" ht="75" customHeight="1" x14ac:dyDescent="0.2">
      <c r="B170" s="138"/>
      <c r="C170" s="171"/>
      <c r="D170" s="183"/>
      <c r="E170" s="183"/>
      <c r="F170" s="183"/>
      <c r="G170" s="183"/>
      <c r="H170" s="191"/>
      <c r="I170" s="172"/>
      <c r="J170" s="192"/>
      <c r="K170" s="174">
        <f>Milestones4352[[#This Row],[End Date]]-Milestones4352[[#This Row],[Start Date]]</f>
        <v>0</v>
      </c>
      <c r="L170" s="181"/>
      <c r="M170" s="141"/>
      <c r="N170" s="141"/>
      <c r="O170" s="141"/>
      <c r="P170" s="141" t="str">
        <f t="shared" si="22"/>
        <v/>
      </c>
      <c r="Q170" s="141" t="str">
        <f t="shared" si="24"/>
        <v/>
      </c>
      <c r="R170" s="141" t="str">
        <f t="shared" si="24"/>
        <v/>
      </c>
      <c r="S170" s="141" t="str">
        <f t="shared" si="24"/>
        <v/>
      </c>
      <c r="T170" s="141" t="str">
        <f t="shared" si="24"/>
        <v/>
      </c>
      <c r="U170" s="141" t="str">
        <f t="shared" si="24"/>
        <v/>
      </c>
      <c r="V170" s="141" t="str">
        <f t="shared" si="24"/>
        <v/>
      </c>
      <c r="W170" s="141" t="str">
        <f t="shared" si="24"/>
        <v/>
      </c>
      <c r="X170" s="204">
        <f>Milestones4352[[#This Row],[GoLive]]-Milestones4352[[#This Row],[Start Date]]</f>
        <v>0</v>
      </c>
    </row>
    <row r="171" spans="2:24" ht="75" customHeight="1" x14ac:dyDescent="0.2">
      <c r="B171" s="138"/>
      <c r="C171" s="171"/>
      <c r="D171" s="183"/>
      <c r="E171" s="183"/>
      <c r="F171" s="183"/>
      <c r="G171" s="183"/>
      <c r="H171" s="191"/>
      <c r="I171" s="172"/>
      <c r="J171" s="192"/>
      <c r="K171" s="174">
        <f>Milestones4352[[#This Row],[End Date]]-Milestones4352[[#This Row],[Start Date]]</f>
        <v>0</v>
      </c>
      <c r="L171" s="181"/>
      <c r="M171" s="141"/>
      <c r="N171" s="141"/>
      <c r="O171" s="141"/>
      <c r="P171" s="141" t="str">
        <f t="shared" si="22"/>
        <v/>
      </c>
      <c r="Q171" s="141" t="str">
        <f t="shared" si="24"/>
        <v/>
      </c>
      <c r="R171" s="141" t="str">
        <f t="shared" si="24"/>
        <v/>
      </c>
      <c r="S171" s="141" t="str">
        <f t="shared" si="24"/>
        <v/>
      </c>
      <c r="T171" s="141" t="str">
        <f t="shared" si="24"/>
        <v/>
      </c>
      <c r="U171" s="141" t="str">
        <f t="shared" si="24"/>
        <v/>
      </c>
      <c r="V171" s="141" t="str">
        <f t="shared" si="24"/>
        <v/>
      </c>
      <c r="W171" s="141" t="str">
        <f t="shared" si="24"/>
        <v/>
      </c>
      <c r="X171" s="204">
        <f>Milestones4352[[#This Row],[GoLive]]-Milestones4352[[#This Row],[Start Date]]</f>
        <v>0</v>
      </c>
    </row>
    <row r="172" spans="2:24" ht="75" customHeight="1" x14ac:dyDescent="0.2">
      <c r="B172" s="138"/>
      <c r="C172" s="171"/>
      <c r="D172" s="183"/>
      <c r="E172" s="183"/>
      <c r="F172" s="183"/>
      <c r="G172" s="183"/>
      <c r="H172" s="191"/>
      <c r="I172" s="172"/>
      <c r="J172" s="192"/>
      <c r="K172" s="174">
        <f>Milestones4352[[#This Row],[End Date]]-Milestones4352[[#This Row],[Start Date]]</f>
        <v>0</v>
      </c>
      <c r="L172" s="181"/>
      <c r="M172" s="141"/>
      <c r="N172" s="141"/>
      <c r="O172" s="141"/>
      <c r="P172" s="141" t="str">
        <f t="shared" si="22"/>
        <v/>
      </c>
      <c r="Q172" s="141" t="str">
        <f t="shared" si="24"/>
        <v/>
      </c>
      <c r="R172" s="141" t="str">
        <f t="shared" si="24"/>
        <v/>
      </c>
      <c r="S172" s="141" t="str">
        <f t="shared" si="24"/>
        <v/>
      </c>
      <c r="T172" s="141" t="str">
        <f t="shared" si="24"/>
        <v/>
      </c>
      <c r="U172" s="141" t="str">
        <f t="shared" si="24"/>
        <v/>
      </c>
      <c r="V172" s="141" t="str">
        <f t="shared" si="24"/>
        <v/>
      </c>
      <c r="W172" s="141" t="str">
        <f t="shared" si="24"/>
        <v/>
      </c>
      <c r="X172" s="204">
        <f>Milestones4352[[#This Row],[GoLive]]-Milestones4352[[#This Row],[Start Date]]</f>
        <v>0</v>
      </c>
    </row>
    <row r="173" spans="2:24" ht="75" customHeight="1" x14ac:dyDescent="0.2">
      <c r="B173" s="138"/>
      <c r="C173" s="171"/>
      <c r="D173" s="183"/>
      <c r="E173" s="183"/>
      <c r="F173" s="183"/>
      <c r="G173" s="183"/>
      <c r="H173" s="191"/>
      <c r="I173" s="172"/>
      <c r="J173" s="192"/>
      <c r="K173" s="174">
        <f>Milestones4352[[#This Row],[End Date]]-Milestones4352[[#This Row],[Start Date]]</f>
        <v>0</v>
      </c>
      <c r="L173" s="181"/>
      <c r="M173" s="141"/>
      <c r="N173" s="141"/>
      <c r="O173" s="141"/>
      <c r="P173" s="141" t="str">
        <f t="shared" si="22"/>
        <v/>
      </c>
      <c r="Q173" s="141" t="str">
        <f t="shared" ref="Q173:W182" si="25">IF(AND($G425="Goal",Q$8&gt;=$I425,Q$8&lt;=$I425+$K425-1),2,IF(AND($G425="Milestone",Q$8&gt;=$I425,Q$8&lt;=$I425+$K425-1),1,""))</f>
        <v/>
      </c>
      <c r="R173" s="141" t="str">
        <f t="shared" si="25"/>
        <v/>
      </c>
      <c r="S173" s="141" t="str">
        <f t="shared" si="25"/>
        <v/>
      </c>
      <c r="T173" s="141" t="str">
        <f t="shared" si="25"/>
        <v/>
      </c>
      <c r="U173" s="141" t="str">
        <f t="shared" si="25"/>
        <v/>
      </c>
      <c r="V173" s="141" t="str">
        <f t="shared" si="25"/>
        <v/>
      </c>
      <c r="W173" s="141" t="str">
        <f t="shared" si="25"/>
        <v/>
      </c>
      <c r="X173" s="204">
        <f>Milestones4352[[#This Row],[GoLive]]-Milestones4352[[#This Row],[Start Date]]</f>
        <v>0</v>
      </c>
    </row>
    <row r="174" spans="2:24" ht="75" customHeight="1" x14ac:dyDescent="0.2">
      <c r="B174" s="138"/>
      <c r="C174" s="171"/>
      <c r="D174" s="183"/>
      <c r="E174" s="183"/>
      <c r="F174" s="183"/>
      <c r="G174" s="183"/>
      <c r="H174" s="191"/>
      <c r="I174" s="172"/>
      <c r="J174" s="192"/>
      <c r="K174" s="174">
        <f>Milestones4352[[#This Row],[End Date]]-Milestones4352[[#This Row],[Start Date]]</f>
        <v>0</v>
      </c>
      <c r="L174" s="181"/>
      <c r="M174" s="141"/>
      <c r="N174" s="141"/>
      <c r="O174" s="141"/>
      <c r="P174" s="141" t="str">
        <f t="shared" si="22"/>
        <v/>
      </c>
      <c r="Q174" s="141" t="str">
        <f t="shared" si="25"/>
        <v/>
      </c>
      <c r="R174" s="141" t="str">
        <f t="shared" si="25"/>
        <v/>
      </c>
      <c r="S174" s="141" t="str">
        <f t="shared" si="25"/>
        <v/>
      </c>
      <c r="T174" s="141" t="str">
        <f t="shared" si="25"/>
        <v/>
      </c>
      <c r="U174" s="141" t="str">
        <f t="shared" si="25"/>
        <v/>
      </c>
      <c r="V174" s="141" t="str">
        <f t="shared" si="25"/>
        <v/>
      </c>
      <c r="W174" s="141" t="str">
        <f t="shared" si="25"/>
        <v/>
      </c>
      <c r="X174" s="204">
        <f>Milestones4352[[#This Row],[GoLive]]-Milestones4352[[#This Row],[Start Date]]</f>
        <v>0</v>
      </c>
    </row>
    <row r="175" spans="2:24" ht="75" customHeight="1" x14ac:dyDescent="0.2">
      <c r="B175" s="138"/>
      <c r="C175" s="171"/>
      <c r="D175" s="183"/>
      <c r="E175" s="183"/>
      <c r="F175" s="183"/>
      <c r="G175" s="183"/>
      <c r="H175" s="191"/>
      <c r="I175" s="172"/>
      <c r="J175" s="192"/>
      <c r="K175" s="174">
        <f>Milestones4352[[#This Row],[End Date]]-Milestones4352[[#This Row],[Start Date]]</f>
        <v>0</v>
      </c>
      <c r="L175" s="181"/>
      <c r="M175" s="141"/>
      <c r="N175" s="141"/>
      <c r="O175" s="141"/>
      <c r="P175" s="141" t="str">
        <f t="shared" si="22"/>
        <v/>
      </c>
      <c r="Q175" s="141" t="str">
        <f t="shared" si="25"/>
        <v/>
      </c>
      <c r="R175" s="141" t="str">
        <f t="shared" si="25"/>
        <v/>
      </c>
      <c r="S175" s="141" t="str">
        <f t="shared" si="25"/>
        <v/>
      </c>
      <c r="T175" s="141" t="str">
        <f t="shared" si="25"/>
        <v/>
      </c>
      <c r="U175" s="141" t="str">
        <f t="shared" si="25"/>
        <v/>
      </c>
      <c r="V175" s="141" t="str">
        <f t="shared" si="25"/>
        <v/>
      </c>
      <c r="W175" s="141" t="str">
        <f t="shared" si="25"/>
        <v/>
      </c>
      <c r="X175" s="204">
        <f>Milestones4352[[#This Row],[GoLive]]-Milestones4352[[#This Row],[Start Date]]</f>
        <v>0</v>
      </c>
    </row>
    <row r="176" spans="2:24" ht="75" customHeight="1" x14ac:dyDescent="0.2">
      <c r="B176" s="138"/>
      <c r="C176" s="171"/>
      <c r="D176" s="183"/>
      <c r="E176" s="183"/>
      <c r="F176" s="183"/>
      <c r="G176" s="183"/>
      <c r="H176" s="191"/>
      <c r="I176" s="172"/>
      <c r="J176" s="192"/>
      <c r="K176" s="174">
        <f>Milestones4352[[#This Row],[End Date]]-Milestones4352[[#This Row],[Start Date]]</f>
        <v>0</v>
      </c>
      <c r="L176" s="181"/>
      <c r="M176" s="141"/>
      <c r="N176" s="141"/>
      <c r="O176" s="141"/>
      <c r="P176" s="141" t="str">
        <f t="shared" si="22"/>
        <v/>
      </c>
      <c r="Q176" s="141" t="str">
        <f t="shared" si="25"/>
        <v/>
      </c>
      <c r="R176" s="141" t="str">
        <f t="shared" si="25"/>
        <v/>
      </c>
      <c r="S176" s="141" t="str">
        <f t="shared" si="25"/>
        <v/>
      </c>
      <c r="T176" s="141" t="str">
        <f t="shared" si="25"/>
        <v/>
      </c>
      <c r="U176" s="141" t="str">
        <f t="shared" si="25"/>
        <v/>
      </c>
      <c r="V176" s="141" t="str">
        <f t="shared" si="25"/>
        <v/>
      </c>
      <c r="W176" s="141" t="str">
        <f t="shared" si="25"/>
        <v/>
      </c>
      <c r="X176" s="204">
        <f>Milestones4352[[#This Row],[GoLive]]-Milestones4352[[#This Row],[Start Date]]</f>
        <v>0</v>
      </c>
    </row>
    <row r="177" spans="2:24" ht="75" customHeight="1" x14ac:dyDescent="0.2">
      <c r="B177" s="138"/>
      <c r="C177" s="171"/>
      <c r="D177" s="183"/>
      <c r="E177" s="183"/>
      <c r="F177" s="183"/>
      <c r="G177" s="183"/>
      <c r="H177" s="191"/>
      <c r="I177" s="172"/>
      <c r="J177" s="192"/>
      <c r="K177" s="174">
        <f>Milestones4352[[#This Row],[End Date]]-Milestones4352[[#This Row],[Start Date]]</f>
        <v>0</v>
      </c>
      <c r="L177" s="181"/>
      <c r="M177" s="141"/>
      <c r="N177" s="141"/>
      <c r="O177" s="141"/>
      <c r="P177" s="141" t="str">
        <f t="shared" si="22"/>
        <v/>
      </c>
      <c r="Q177" s="141" t="str">
        <f t="shared" si="25"/>
        <v/>
      </c>
      <c r="R177" s="141" t="str">
        <f t="shared" si="25"/>
        <v/>
      </c>
      <c r="S177" s="141" t="str">
        <f t="shared" si="25"/>
        <v/>
      </c>
      <c r="T177" s="141" t="str">
        <f t="shared" si="25"/>
        <v/>
      </c>
      <c r="U177" s="141" t="str">
        <f t="shared" si="25"/>
        <v/>
      </c>
      <c r="V177" s="141" t="str">
        <f t="shared" si="25"/>
        <v/>
      </c>
      <c r="W177" s="141" t="str">
        <f t="shared" si="25"/>
        <v/>
      </c>
      <c r="X177" s="204">
        <f>Milestones4352[[#This Row],[GoLive]]-Milestones4352[[#This Row],[Start Date]]</f>
        <v>0</v>
      </c>
    </row>
    <row r="178" spans="2:24" ht="75" customHeight="1" x14ac:dyDescent="0.2">
      <c r="B178" s="138"/>
      <c r="C178" s="171"/>
      <c r="D178" s="183"/>
      <c r="E178" s="183"/>
      <c r="F178" s="183"/>
      <c r="G178" s="183"/>
      <c r="H178" s="191"/>
      <c r="I178" s="172"/>
      <c r="J178" s="192"/>
      <c r="K178" s="174">
        <f>Milestones4352[[#This Row],[End Date]]-Milestones4352[[#This Row],[Start Date]]</f>
        <v>0</v>
      </c>
      <c r="L178" s="181"/>
      <c r="M178" s="141"/>
      <c r="N178" s="141"/>
      <c r="O178" s="141"/>
      <c r="P178" s="141" t="str">
        <f t="shared" si="22"/>
        <v/>
      </c>
      <c r="Q178" s="141" t="str">
        <f t="shared" si="25"/>
        <v/>
      </c>
      <c r="R178" s="141" t="str">
        <f t="shared" si="25"/>
        <v/>
      </c>
      <c r="S178" s="141" t="str">
        <f t="shared" si="25"/>
        <v/>
      </c>
      <c r="T178" s="141" t="str">
        <f t="shared" si="25"/>
        <v/>
      </c>
      <c r="U178" s="141" t="str">
        <f t="shared" si="25"/>
        <v/>
      </c>
      <c r="V178" s="141" t="str">
        <f t="shared" si="25"/>
        <v/>
      </c>
      <c r="W178" s="141" t="str">
        <f t="shared" si="25"/>
        <v/>
      </c>
      <c r="X178" s="204">
        <f>Milestones4352[[#This Row],[GoLive]]-Milestones4352[[#This Row],[Start Date]]</f>
        <v>0</v>
      </c>
    </row>
    <row r="179" spans="2:24" ht="75" customHeight="1" x14ac:dyDescent="0.2">
      <c r="B179" s="138"/>
      <c r="C179" s="171"/>
      <c r="D179" s="183"/>
      <c r="E179" s="183"/>
      <c r="F179" s="183"/>
      <c r="G179" s="183"/>
      <c r="H179" s="191"/>
      <c r="I179" s="172"/>
      <c r="J179" s="192"/>
      <c r="K179" s="174">
        <f>Milestones4352[[#This Row],[End Date]]-Milestones4352[[#This Row],[Start Date]]</f>
        <v>0</v>
      </c>
      <c r="L179" s="181"/>
      <c r="M179" s="141"/>
      <c r="N179" s="141"/>
      <c r="O179" s="141"/>
      <c r="P179" s="141" t="str">
        <f t="shared" si="22"/>
        <v/>
      </c>
      <c r="Q179" s="141" t="str">
        <f t="shared" si="25"/>
        <v/>
      </c>
      <c r="R179" s="141" t="str">
        <f t="shared" si="25"/>
        <v/>
      </c>
      <c r="S179" s="141" t="str">
        <f t="shared" si="25"/>
        <v/>
      </c>
      <c r="T179" s="141" t="str">
        <f t="shared" si="25"/>
        <v/>
      </c>
      <c r="U179" s="141" t="str">
        <f t="shared" si="25"/>
        <v/>
      </c>
      <c r="V179" s="141" t="str">
        <f t="shared" si="25"/>
        <v/>
      </c>
      <c r="W179" s="141" t="str">
        <f t="shared" si="25"/>
        <v/>
      </c>
      <c r="X179" s="204">
        <f>Milestones4352[[#This Row],[GoLive]]-Milestones4352[[#This Row],[Start Date]]</f>
        <v>0</v>
      </c>
    </row>
    <row r="180" spans="2:24" ht="75" customHeight="1" x14ac:dyDescent="0.2">
      <c r="B180" s="138"/>
      <c r="C180" s="171"/>
      <c r="D180" s="183"/>
      <c r="E180" s="183"/>
      <c r="F180" s="183"/>
      <c r="G180" s="183"/>
      <c r="H180" s="191"/>
      <c r="I180" s="172"/>
      <c r="J180" s="192"/>
      <c r="K180" s="174">
        <f>Milestones4352[[#This Row],[End Date]]-Milestones4352[[#This Row],[Start Date]]</f>
        <v>0</v>
      </c>
      <c r="L180" s="181"/>
      <c r="M180" s="141"/>
      <c r="N180" s="141"/>
      <c r="O180" s="141"/>
      <c r="P180" s="141" t="str">
        <f t="shared" si="22"/>
        <v/>
      </c>
      <c r="Q180" s="141" t="str">
        <f t="shared" si="25"/>
        <v/>
      </c>
      <c r="R180" s="141" t="str">
        <f t="shared" si="25"/>
        <v/>
      </c>
      <c r="S180" s="141" t="str">
        <f t="shared" si="25"/>
        <v/>
      </c>
      <c r="T180" s="141" t="str">
        <f t="shared" si="25"/>
        <v/>
      </c>
      <c r="U180" s="141" t="str">
        <f t="shared" si="25"/>
        <v/>
      </c>
      <c r="V180" s="141" t="str">
        <f t="shared" si="25"/>
        <v/>
      </c>
      <c r="W180" s="141" t="str">
        <f t="shared" si="25"/>
        <v/>
      </c>
      <c r="X180" s="204">
        <f>Milestones4352[[#This Row],[GoLive]]-Milestones4352[[#This Row],[Start Date]]</f>
        <v>0</v>
      </c>
    </row>
    <row r="181" spans="2:24" ht="75" customHeight="1" x14ac:dyDescent="0.2">
      <c r="B181" s="138"/>
      <c r="C181" s="171"/>
      <c r="D181" s="183"/>
      <c r="E181" s="183"/>
      <c r="F181" s="183"/>
      <c r="G181" s="183"/>
      <c r="H181" s="191"/>
      <c r="I181" s="172"/>
      <c r="J181" s="192"/>
      <c r="K181" s="174">
        <f>Milestones4352[[#This Row],[End Date]]-Milestones4352[[#This Row],[Start Date]]</f>
        <v>0</v>
      </c>
      <c r="L181" s="181"/>
      <c r="M181" s="141"/>
      <c r="N181" s="141"/>
      <c r="O181" s="141"/>
      <c r="P181" s="141" t="str">
        <f t="shared" si="22"/>
        <v/>
      </c>
      <c r="Q181" s="141" t="str">
        <f t="shared" si="25"/>
        <v/>
      </c>
      <c r="R181" s="141" t="str">
        <f t="shared" si="25"/>
        <v/>
      </c>
      <c r="S181" s="141" t="str">
        <f t="shared" si="25"/>
        <v/>
      </c>
      <c r="T181" s="141" t="str">
        <f t="shared" si="25"/>
        <v/>
      </c>
      <c r="U181" s="141" t="str">
        <f t="shared" si="25"/>
        <v/>
      </c>
      <c r="V181" s="141" t="str">
        <f t="shared" si="25"/>
        <v/>
      </c>
      <c r="W181" s="141" t="str">
        <f t="shared" si="25"/>
        <v/>
      </c>
      <c r="X181" s="204">
        <f>Milestones4352[[#This Row],[GoLive]]-Milestones4352[[#This Row],[Start Date]]</f>
        <v>0</v>
      </c>
    </row>
    <row r="182" spans="2:24" ht="75" customHeight="1" x14ac:dyDescent="0.2">
      <c r="B182" s="138"/>
      <c r="C182" s="171"/>
      <c r="D182" s="183"/>
      <c r="E182" s="183"/>
      <c r="F182" s="183"/>
      <c r="G182" s="183"/>
      <c r="H182" s="191"/>
      <c r="I182" s="172"/>
      <c r="J182" s="192"/>
      <c r="K182" s="174">
        <f>Milestones4352[[#This Row],[End Date]]-Milestones4352[[#This Row],[Start Date]]</f>
        <v>0</v>
      </c>
      <c r="L182" s="181"/>
      <c r="M182" s="141"/>
      <c r="N182" s="141"/>
      <c r="O182" s="141"/>
      <c r="P182" s="141" t="str">
        <f t="shared" si="22"/>
        <v/>
      </c>
      <c r="Q182" s="141" t="str">
        <f t="shared" si="25"/>
        <v/>
      </c>
      <c r="R182" s="141" t="str">
        <f t="shared" si="25"/>
        <v/>
      </c>
      <c r="S182" s="141" t="str">
        <f t="shared" si="25"/>
        <v/>
      </c>
      <c r="T182" s="141" t="str">
        <f t="shared" si="25"/>
        <v/>
      </c>
      <c r="U182" s="141" t="str">
        <f t="shared" si="25"/>
        <v/>
      </c>
      <c r="V182" s="141" t="str">
        <f t="shared" si="25"/>
        <v/>
      </c>
      <c r="W182" s="141" t="str">
        <f t="shared" si="25"/>
        <v/>
      </c>
      <c r="X182" s="204">
        <f>Milestones4352[[#This Row],[GoLive]]-Milestones4352[[#This Row],[Start Date]]</f>
        <v>0</v>
      </c>
    </row>
    <row r="183" spans="2:24" ht="75" customHeight="1" x14ac:dyDescent="0.2">
      <c r="B183" s="138"/>
      <c r="C183" s="171"/>
      <c r="D183" s="183"/>
      <c r="E183" s="183"/>
      <c r="F183" s="183"/>
      <c r="G183" s="183"/>
      <c r="H183" s="191"/>
      <c r="I183" s="172"/>
      <c r="J183" s="192"/>
      <c r="K183" s="174">
        <f>Milestones4352[[#This Row],[End Date]]-Milestones4352[[#This Row],[Start Date]]</f>
        <v>0</v>
      </c>
      <c r="L183" s="181"/>
      <c r="M183" s="141"/>
      <c r="N183" s="141"/>
      <c r="O183" s="141"/>
      <c r="P183" s="141" t="str">
        <f t="shared" si="22"/>
        <v/>
      </c>
      <c r="Q183" s="141" t="str">
        <f t="shared" ref="Q183:W192" si="26">IF(AND($G435="Goal",Q$8&gt;=$I435,Q$8&lt;=$I435+$K435-1),2,IF(AND($G435="Milestone",Q$8&gt;=$I435,Q$8&lt;=$I435+$K435-1),1,""))</f>
        <v/>
      </c>
      <c r="R183" s="141" t="str">
        <f t="shared" si="26"/>
        <v/>
      </c>
      <c r="S183" s="141" t="str">
        <f t="shared" si="26"/>
        <v/>
      </c>
      <c r="T183" s="141" t="str">
        <f t="shared" si="26"/>
        <v/>
      </c>
      <c r="U183" s="141" t="str">
        <f t="shared" si="26"/>
        <v/>
      </c>
      <c r="V183" s="141" t="str">
        <f t="shared" si="26"/>
        <v/>
      </c>
      <c r="W183" s="141" t="str">
        <f t="shared" si="26"/>
        <v/>
      </c>
      <c r="X183" s="204">
        <f>Milestones4352[[#This Row],[GoLive]]-Milestones4352[[#This Row],[Start Date]]</f>
        <v>0</v>
      </c>
    </row>
    <row r="184" spans="2:24" ht="75" customHeight="1" x14ac:dyDescent="0.2">
      <c r="B184" s="138"/>
      <c r="C184" s="171"/>
      <c r="D184" s="183"/>
      <c r="E184" s="183"/>
      <c r="F184" s="183"/>
      <c r="G184" s="183"/>
      <c r="H184" s="191"/>
      <c r="I184" s="172"/>
      <c r="J184" s="192"/>
      <c r="K184" s="174">
        <f>Milestones4352[[#This Row],[End Date]]-Milestones4352[[#This Row],[Start Date]]</f>
        <v>0</v>
      </c>
      <c r="L184" s="181"/>
      <c r="M184" s="141"/>
      <c r="N184" s="141"/>
      <c r="O184" s="141"/>
      <c r="P184" s="141" t="str">
        <f t="shared" ref="P184:P215" si="27">IF(AND($G436="Goal",P$8&gt;=$I436,P$8&lt;=$I436+$K436-1),2,IF(AND($G436="Milestone",P$8&gt;=$I436,P$8&lt;=$I436+$K436-1),1,""))</f>
        <v/>
      </c>
      <c r="Q184" s="141" t="str">
        <f t="shared" si="26"/>
        <v/>
      </c>
      <c r="R184" s="141" t="str">
        <f t="shared" si="26"/>
        <v/>
      </c>
      <c r="S184" s="141" t="str">
        <f t="shared" si="26"/>
        <v/>
      </c>
      <c r="T184" s="141" t="str">
        <f t="shared" si="26"/>
        <v/>
      </c>
      <c r="U184" s="141" t="str">
        <f t="shared" si="26"/>
        <v/>
      </c>
      <c r="V184" s="141" t="str">
        <f t="shared" si="26"/>
        <v/>
      </c>
      <c r="W184" s="141" t="str">
        <f t="shared" si="26"/>
        <v/>
      </c>
      <c r="X184" s="204">
        <f>Milestones4352[[#This Row],[GoLive]]-Milestones4352[[#This Row],[Start Date]]</f>
        <v>0</v>
      </c>
    </row>
    <row r="185" spans="2:24" ht="75" customHeight="1" x14ac:dyDescent="0.2">
      <c r="B185" s="138"/>
      <c r="C185" s="171"/>
      <c r="D185" s="183"/>
      <c r="E185" s="183"/>
      <c r="F185" s="183"/>
      <c r="G185" s="183"/>
      <c r="H185" s="191"/>
      <c r="I185" s="172"/>
      <c r="J185" s="192"/>
      <c r="K185" s="174">
        <f>Milestones4352[[#This Row],[End Date]]-Milestones4352[[#This Row],[Start Date]]</f>
        <v>0</v>
      </c>
      <c r="L185" s="181"/>
      <c r="M185" s="141"/>
      <c r="N185" s="141"/>
      <c r="O185" s="141"/>
      <c r="P185" s="141" t="str">
        <f t="shared" si="27"/>
        <v/>
      </c>
      <c r="Q185" s="141" t="str">
        <f t="shared" si="26"/>
        <v/>
      </c>
      <c r="R185" s="141" t="str">
        <f t="shared" si="26"/>
        <v/>
      </c>
      <c r="S185" s="141" t="str">
        <f t="shared" si="26"/>
        <v/>
      </c>
      <c r="T185" s="141" t="str">
        <f t="shared" si="26"/>
        <v/>
      </c>
      <c r="U185" s="141" t="str">
        <f t="shared" si="26"/>
        <v/>
      </c>
      <c r="V185" s="141" t="str">
        <f t="shared" si="26"/>
        <v/>
      </c>
      <c r="W185" s="141" t="str">
        <f t="shared" si="26"/>
        <v/>
      </c>
      <c r="X185" s="204">
        <f>Milestones4352[[#This Row],[GoLive]]-Milestones4352[[#This Row],[Start Date]]</f>
        <v>0</v>
      </c>
    </row>
    <row r="186" spans="2:24" ht="75" customHeight="1" x14ac:dyDescent="0.2">
      <c r="B186" s="138"/>
      <c r="C186" s="171"/>
      <c r="D186" s="183"/>
      <c r="E186" s="183"/>
      <c r="F186" s="183"/>
      <c r="G186" s="183"/>
      <c r="H186" s="191"/>
      <c r="I186" s="172"/>
      <c r="J186" s="192"/>
      <c r="K186" s="174">
        <f>Milestones4352[[#This Row],[End Date]]-Milestones4352[[#This Row],[Start Date]]</f>
        <v>0</v>
      </c>
      <c r="L186" s="181"/>
      <c r="M186" s="141"/>
      <c r="N186" s="141"/>
      <c r="O186" s="141"/>
      <c r="P186" s="141" t="str">
        <f t="shared" si="27"/>
        <v/>
      </c>
      <c r="Q186" s="141" t="str">
        <f t="shared" si="26"/>
        <v/>
      </c>
      <c r="R186" s="141" t="str">
        <f t="shared" si="26"/>
        <v/>
      </c>
      <c r="S186" s="141" t="str">
        <f t="shared" si="26"/>
        <v/>
      </c>
      <c r="T186" s="141" t="str">
        <f t="shared" si="26"/>
        <v/>
      </c>
      <c r="U186" s="141" t="str">
        <f t="shared" si="26"/>
        <v/>
      </c>
      <c r="V186" s="141" t="str">
        <f t="shared" si="26"/>
        <v/>
      </c>
      <c r="W186" s="141" t="str">
        <f t="shared" si="26"/>
        <v/>
      </c>
      <c r="X186" s="204">
        <f>Milestones4352[[#This Row],[GoLive]]-Milestones4352[[#This Row],[Start Date]]</f>
        <v>0</v>
      </c>
    </row>
    <row r="187" spans="2:24" ht="75" customHeight="1" x14ac:dyDescent="0.2">
      <c r="B187" s="138"/>
      <c r="C187" s="171"/>
      <c r="D187" s="183"/>
      <c r="E187" s="183"/>
      <c r="F187" s="183"/>
      <c r="G187" s="183"/>
      <c r="H187" s="191"/>
      <c r="I187" s="172"/>
      <c r="J187" s="192"/>
      <c r="K187" s="174">
        <f>Milestones4352[[#This Row],[End Date]]-Milestones4352[[#This Row],[Start Date]]</f>
        <v>0</v>
      </c>
      <c r="L187" s="181"/>
      <c r="M187" s="141"/>
      <c r="N187" s="141"/>
      <c r="O187" s="141"/>
      <c r="P187" s="141" t="str">
        <f t="shared" si="27"/>
        <v/>
      </c>
      <c r="Q187" s="141" t="str">
        <f t="shared" si="26"/>
        <v/>
      </c>
      <c r="R187" s="141" t="str">
        <f t="shared" si="26"/>
        <v/>
      </c>
      <c r="S187" s="141" t="str">
        <f t="shared" si="26"/>
        <v/>
      </c>
      <c r="T187" s="141" t="str">
        <f t="shared" si="26"/>
        <v/>
      </c>
      <c r="U187" s="141" t="str">
        <f t="shared" si="26"/>
        <v/>
      </c>
      <c r="V187" s="141" t="str">
        <f t="shared" si="26"/>
        <v/>
      </c>
      <c r="W187" s="141" t="str">
        <f t="shared" si="26"/>
        <v/>
      </c>
      <c r="X187" s="204">
        <f>Milestones4352[[#This Row],[GoLive]]-Milestones4352[[#This Row],[Start Date]]</f>
        <v>0</v>
      </c>
    </row>
    <row r="188" spans="2:24" ht="75" customHeight="1" x14ac:dyDescent="0.2">
      <c r="B188" s="138"/>
      <c r="C188" s="171"/>
      <c r="D188" s="183"/>
      <c r="E188" s="183"/>
      <c r="F188" s="183"/>
      <c r="G188" s="183"/>
      <c r="H188" s="191"/>
      <c r="I188" s="172"/>
      <c r="J188" s="192"/>
      <c r="K188" s="174">
        <f>Milestones4352[[#This Row],[End Date]]-Milestones4352[[#This Row],[Start Date]]</f>
        <v>0</v>
      </c>
      <c r="L188" s="181"/>
      <c r="M188" s="141"/>
      <c r="N188" s="141"/>
      <c r="O188" s="141"/>
      <c r="P188" s="141" t="str">
        <f t="shared" si="27"/>
        <v/>
      </c>
      <c r="Q188" s="141" t="str">
        <f t="shared" si="26"/>
        <v/>
      </c>
      <c r="R188" s="141" t="str">
        <f t="shared" si="26"/>
        <v/>
      </c>
      <c r="S188" s="141" t="str">
        <f t="shared" si="26"/>
        <v/>
      </c>
      <c r="T188" s="141" t="str">
        <f t="shared" si="26"/>
        <v/>
      </c>
      <c r="U188" s="141" t="str">
        <f t="shared" si="26"/>
        <v/>
      </c>
      <c r="V188" s="141" t="str">
        <f t="shared" si="26"/>
        <v/>
      </c>
      <c r="W188" s="141" t="str">
        <f t="shared" si="26"/>
        <v/>
      </c>
      <c r="X188" s="204">
        <f>Milestones4352[[#This Row],[GoLive]]-Milestones4352[[#This Row],[Start Date]]</f>
        <v>0</v>
      </c>
    </row>
    <row r="189" spans="2:24" ht="75" customHeight="1" x14ac:dyDescent="0.2">
      <c r="B189" s="138"/>
      <c r="C189" s="171"/>
      <c r="D189" s="183"/>
      <c r="E189" s="183"/>
      <c r="F189" s="183"/>
      <c r="G189" s="183"/>
      <c r="H189" s="191"/>
      <c r="I189" s="172"/>
      <c r="J189" s="192"/>
      <c r="K189" s="174">
        <f>Milestones4352[[#This Row],[End Date]]-Milestones4352[[#This Row],[Start Date]]</f>
        <v>0</v>
      </c>
      <c r="L189" s="181"/>
      <c r="M189" s="141"/>
      <c r="N189" s="141"/>
      <c r="O189" s="141"/>
      <c r="P189" s="141" t="str">
        <f t="shared" si="27"/>
        <v/>
      </c>
      <c r="Q189" s="141" t="str">
        <f t="shared" si="26"/>
        <v/>
      </c>
      <c r="R189" s="141" t="str">
        <f t="shared" si="26"/>
        <v/>
      </c>
      <c r="S189" s="141" t="str">
        <f t="shared" si="26"/>
        <v/>
      </c>
      <c r="T189" s="141" t="str">
        <f t="shared" si="26"/>
        <v/>
      </c>
      <c r="U189" s="141" t="str">
        <f t="shared" si="26"/>
        <v/>
      </c>
      <c r="V189" s="141" t="str">
        <f t="shared" si="26"/>
        <v/>
      </c>
      <c r="W189" s="141" t="str">
        <f t="shared" si="26"/>
        <v/>
      </c>
      <c r="X189" s="204">
        <f>Milestones4352[[#This Row],[GoLive]]-Milestones4352[[#This Row],[Start Date]]</f>
        <v>0</v>
      </c>
    </row>
    <row r="190" spans="2:24" ht="75" customHeight="1" x14ac:dyDescent="0.2">
      <c r="B190" s="138"/>
      <c r="C190" s="171"/>
      <c r="D190" s="183"/>
      <c r="E190" s="183"/>
      <c r="F190" s="183"/>
      <c r="G190" s="183"/>
      <c r="H190" s="191"/>
      <c r="I190" s="172"/>
      <c r="J190" s="192"/>
      <c r="K190" s="174">
        <f>Milestones4352[[#This Row],[End Date]]-Milestones4352[[#This Row],[Start Date]]</f>
        <v>0</v>
      </c>
      <c r="L190" s="181"/>
      <c r="M190" s="141"/>
      <c r="N190" s="141"/>
      <c r="O190" s="141"/>
      <c r="P190" s="141" t="str">
        <f t="shared" si="27"/>
        <v/>
      </c>
      <c r="Q190" s="141" t="str">
        <f t="shared" si="26"/>
        <v/>
      </c>
      <c r="R190" s="141" t="str">
        <f t="shared" si="26"/>
        <v/>
      </c>
      <c r="S190" s="141" t="str">
        <f t="shared" si="26"/>
        <v/>
      </c>
      <c r="T190" s="141" t="str">
        <f t="shared" si="26"/>
        <v/>
      </c>
      <c r="U190" s="141" t="str">
        <f t="shared" si="26"/>
        <v/>
      </c>
      <c r="V190" s="141" t="str">
        <f t="shared" si="26"/>
        <v/>
      </c>
      <c r="W190" s="141" t="str">
        <f t="shared" si="26"/>
        <v/>
      </c>
      <c r="X190" s="204">
        <f>Milestones4352[[#This Row],[GoLive]]-Milestones4352[[#This Row],[Start Date]]</f>
        <v>0</v>
      </c>
    </row>
    <row r="191" spans="2:24" ht="75" customHeight="1" x14ac:dyDescent="0.2">
      <c r="B191" s="138"/>
      <c r="C191" s="171"/>
      <c r="D191" s="183"/>
      <c r="E191" s="183"/>
      <c r="F191" s="183"/>
      <c r="G191" s="183"/>
      <c r="H191" s="191"/>
      <c r="I191" s="172"/>
      <c r="J191" s="192"/>
      <c r="K191" s="174">
        <f>Milestones4352[[#This Row],[End Date]]-Milestones4352[[#This Row],[Start Date]]</f>
        <v>0</v>
      </c>
      <c r="L191" s="181"/>
      <c r="M191" s="141"/>
      <c r="N191" s="141"/>
      <c r="O191" s="141"/>
      <c r="P191" s="141" t="str">
        <f t="shared" si="27"/>
        <v/>
      </c>
      <c r="Q191" s="141" t="str">
        <f t="shared" si="26"/>
        <v/>
      </c>
      <c r="R191" s="141" t="str">
        <f t="shared" si="26"/>
        <v/>
      </c>
      <c r="S191" s="141" t="str">
        <f t="shared" si="26"/>
        <v/>
      </c>
      <c r="T191" s="141" t="str">
        <f t="shared" si="26"/>
        <v/>
      </c>
      <c r="U191" s="141" t="str">
        <f t="shared" si="26"/>
        <v/>
      </c>
      <c r="V191" s="141" t="str">
        <f t="shared" si="26"/>
        <v/>
      </c>
      <c r="W191" s="141" t="str">
        <f t="shared" si="26"/>
        <v/>
      </c>
      <c r="X191" s="204">
        <f>Milestones4352[[#This Row],[GoLive]]-Milestones4352[[#This Row],[Start Date]]</f>
        <v>0</v>
      </c>
    </row>
    <row r="192" spans="2:24" ht="75" customHeight="1" x14ac:dyDescent="0.2">
      <c r="B192" s="138"/>
      <c r="C192" s="171"/>
      <c r="D192" s="183"/>
      <c r="E192" s="183"/>
      <c r="F192" s="183"/>
      <c r="G192" s="183"/>
      <c r="H192" s="191"/>
      <c r="I192" s="172"/>
      <c r="J192" s="192"/>
      <c r="K192" s="174">
        <f>Milestones4352[[#This Row],[End Date]]-Milestones4352[[#This Row],[Start Date]]</f>
        <v>0</v>
      </c>
      <c r="L192" s="181"/>
      <c r="M192" s="141"/>
      <c r="N192" s="141"/>
      <c r="O192" s="141"/>
      <c r="P192" s="141" t="str">
        <f t="shared" si="27"/>
        <v/>
      </c>
      <c r="Q192" s="141" t="str">
        <f t="shared" si="26"/>
        <v/>
      </c>
      <c r="R192" s="141" t="str">
        <f t="shared" si="26"/>
        <v/>
      </c>
      <c r="S192" s="141" t="str">
        <f t="shared" si="26"/>
        <v/>
      </c>
      <c r="T192" s="141" t="str">
        <f t="shared" si="26"/>
        <v/>
      </c>
      <c r="U192" s="141" t="str">
        <f t="shared" si="26"/>
        <v/>
      </c>
      <c r="V192" s="141" t="str">
        <f t="shared" si="26"/>
        <v/>
      </c>
      <c r="W192" s="141" t="str">
        <f t="shared" si="26"/>
        <v/>
      </c>
      <c r="X192" s="204">
        <f>Milestones4352[[#This Row],[GoLive]]-Milestones4352[[#This Row],[Start Date]]</f>
        <v>0</v>
      </c>
    </row>
    <row r="193" spans="2:24" ht="75" customHeight="1" x14ac:dyDescent="0.2">
      <c r="B193" s="138"/>
      <c r="C193" s="171"/>
      <c r="D193" s="183"/>
      <c r="E193" s="183"/>
      <c r="F193" s="183"/>
      <c r="G193" s="183"/>
      <c r="H193" s="191"/>
      <c r="I193" s="172"/>
      <c r="J193" s="192"/>
      <c r="K193" s="174">
        <f>Milestones4352[[#This Row],[End Date]]-Milestones4352[[#This Row],[Start Date]]</f>
        <v>0</v>
      </c>
      <c r="L193" s="181"/>
      <c r="M193" s="141"/>
      <c r="N193" s="141"/>
      <c r="O193" s="141"/>
      <c r="P193" s="141" t="str">
        <f t="shared" si="27"/>
        <v/>
      </c>
      <c r="Q193" s="141" t="str">
        <f t="shared" ref="Q193:W202" si="28">IF(AND($G445="Goal",Q$8&gt;=$I445,Q$8&lt;=$I445+$K445-1),2,IF(AND($G445="Milestone",Q$8&gt;=$I445,Q$8&lt;=$I445+$K445-1),1,""))</f>
        <v/>
      </c>
      <c r="R193" s="141" t="str">
        <f t="shared" si="28"/>
        <v/>
      </c>
      <c r="S193" s="141" t="str">
        <f t="shared" si="28"/>
        <v/>
      </c>
      <c r="T193" s="141" t="str">
        <f t="shared" si="28"/>
        <v/>
      </c>
      <c r="U193" s="141" t="str">
        <f t="shared" si="28"/>
        <v/>
      </c>
      <c r="V193" s="141" t="str">
        <f t="shared" si="28"/>
        <v/>
      </c>
      <c r="W193" s="141" t="str">
        <f t="shared" si="28"/>
        <v/>
      </c>
      <c r="X193" s="204">
        <f>Milestones4352[[#This Row],[GoLive]]-Milestones4352[[#This Row],[Start Date]]</f>
        <v>0</v>
      </c>
    </row>
    <row r="194" spans="2:24" ht="75" customHeight="1" x14ac:dyDescent="0.2">
      <c r="B194" s="138"/>
      <c r="C194" s="171"/>
      <c r="D194" s="183"/>
      <c r="E194" s="183"/>
      <c r="F194" s="183"/>
      <c r="G194" s="183"/>
      <c r="H194" s="191"/>
      <c r="I194" s="172"/>
      <c r="J194" s="192"/>
      <c r="K194" s="174">
        <f>Milestones4352[[#This Row],[End Date]]-Milestones4352[[#This Row],[Start Date]]</f>
        <v>0</v>
      </c>
      <c r="L194" s="181"/>
      <c r="M194" s="141"/>
      <c r="N194" s="141"/>
      <c r="O194" s="141"/>
      <c r="P194" s="141" t="str">
        <f t="shared" si="27"/>
        <v/>
      </c>
      <c r="Q194" s="141" t="str">
        <f t="shared" si="28"/>
        <v/>
      </c>
      <c r="R194" s="141" t="str">
        <f t="shared" si="28"/>
        <v/>
      </c>
      <c r="S194" s="141" t="str">
        <f t="shared" si="28"/>
        <v/>
      </c>
      <c r="T194" s="141" t="str">
        <f t="shared" si="28"/>
        <v/>
      </c>
      <c r="U194" s="141" t="str">
        <f t="shared" si="28"/>
        <v/>
      </c>
      <c r="V194" s="141" t="str">
        <f t="shared" si="28"/>
        <v/>
      </c>
      <c r="W194" s="141" t="str">
        <f t="shared" si="28"/>
        <v/>
      </c>
      <c r="X194" s="204">
        <f>Milestones4352[[#This Row],[GoLive]]-Milestones4352[[#This Row],[Start Date]]</f>
        <v>0</v>
      </c>
    </row>
    <row r="195" spans="2:24" ht="75" customHeight="1" x14ac:dyDescent="0.2">
      <c r="B195" s="138"/>
      <c r="C195" s="171"/>
      <c r="D195" s="183"/>
      <c r="E195" s="183"/>
      <c r="F195" s="183"/>
      <c r="G195" s="183"/>
      <c r="H195" s="191"/>
      <c r="I195" s="172"/>
      <c r="J195" s="192"/>
      <c r="K195" s="174">
        <f>Milestones4352[[#This Row],[End Date]]-Milestones4352[[#This Row],[Start Date]]</f>
        <v>0</v>
      </c>
      <c r="L195" s="181"/>
      <c r="M195" s="141"/>
      <c r="N195" s="141"/>
      <c r="O195" s="141"/>
      <c r="P195" s="141" t="str">
        <f t="shared" si="27"/>
        <v/>
      </c>
      <c r="Q195" s="141" t="str">
        <f t="shared" si="28"/>
        <v/>
      </c>
      <c r="R195" s="141" t="str">
        <f t="shared" si="28"/>
        <v/>
      </c>
      <c r="S195" s="141" t="str">
        <f t="shared" si="28"/>
        <v/>
      </c>
      <c r="T195" s="141" t="str">
        <f t="shared" si="28"/>
        <v/>
      </c>
      <c r="U195" s="141" t="str">
        <f t="shared" si="28"/>
        <v/>
      </c>
      <c r="V195" s="141" t="str">
        <f t="shared" si="28"/>
        <v/>
      </c>
      <c r="W195" s="141" t="str">
        <f t="shared" si="28"/>
        <v/>
      </c>
      <c r="X195" s="204">
        <f>Milestones4352[[#This Row],[GoLive]]-Milestones4352[[#This Row],[Start Date]]</f>
        <v>0</v>
      </c>
    </row>
    <row r="196" spans="2:24" ht="75" customHeight="1" x14ac:dyDescent="0.2">
      <c r="B196" s="138"/>
      <c r="C196" s="171"/>
      <c r="D196" s="183"/>
      <c r="E196" s="183"/>
      <c r="F196" s="183"/>
      <c r="G196" s="183"/>
      <c r="H196" s="191"/>
      <c r="I196" s="172"/>
      <c r="J196" s="192"/>
      <c r="K196" s="174">
        <f>Milestones4352[[#This Row],[End Date]]-Milestones4352[[#This Row],[Start Date]]</f>
        <v>0</v>
      </c>
      <c r="L196" s="181"/>
      <c r="M196" s="141"/>
      <c r="N196" s="141"/>
      <c r="O196" s="141"/>
      <c r="P196" s="141" t="str">
        <f t="shared" si="27"/>
        <v/>
      </c>
      <c r="Q196" s="141" t="str">
        <f t="shared" si="28"/>
        <v/>
      </c>
      <c r="R196" s="141" t="str">
        <f t="shared" si="28"/>
        <v/>
      </c>
      <c r="S196" s="141" t="str">
        <f t="shared" si="28"/>
        <v/>
      </c>
      <c r="T196" s="141" t="str">
        <f t="shared" si="28"/>
        <v/>
      </c>
      <c r="U196" s="141" t="str">
        <f t="shared" si="28"/>
        <v/>
      </c>
      <c r="V196" s="141" t="str">
        <f t="shared" si="28"/>
        <v/>
      </c>
      <c r="W196" s="141" t="str">
        <f t="shared" si="28"/>
        <v/>
      </c>
      <c r="X196" s="204">
        <f>Milestones4352[[#This Row],[GoLive]]-Milestones4352[[#This Row],[Start Date]]</f>
        <v>0</v>
      </c>
    </row>
    <row r="197" spans="2:24" ht="75" customHeight="1" x14ac:dyDescent="0.2">
      <c r="B197" s="138"/>
      <c r="C197" s="171"/>
      <c r="D197" s="183"/>
      <c r="E197" s="183"/>
      <c r="F197" s="183"/>
      <c r="G197" s="183"/>
      <c r="H197" s="191"/>
      <c r="I197" s="172"/>
      <c r="J197" s="192"/>
      <c r="K197" s="174">
        <f>Milestones4352[[#This Row],[End Date]]-Milestones4352[[#This Row],[Start Date]]</f>
        <v>0</v>
      </c>
      <c r="L197" s="181"/>
      <c r="M197" s="141"/>
      <c r="N197" s="141"/>
      <c r="O197" s="141"/>
      <c r="P197" s="141" t="str">
        <f t="shared" si="27"/>
        <v/>
      </c>
      <c r="Q197" s="141" t="str">
        <f t="shared" si="28"/>
        <v/>
      </c>
      <c r="R197" s="141" t="str">
        <f t="shared" si="28"/>
        <v/>
      </c>
      <c r="S197" s="141" t="str">
        <f t="shared" si="28"/>
        <v/>
      </c>
      <c r="T197" s="141" t="str">
        <f t="shared" si="28"/>
        <v/>
      </c>
      <c r="U197" s="141" t="str">
        <f t="shared" si="28"/>
        <v/>
      </c>
      <c r="V197" s="141" t="str">
        <f t="shared" si="28"/>
        <v/>
      </c>
      <c r="W197" s="141" t="str">
        <f t="shared" si="28"/>
        <v/>
      </c>
      <c r="X197" s="204">
        <f>Milestones4352[[#This Row],[GoLive]]-Milestones4352[[#This Row],[Start Date]]</f>
        <v>0</v>
      </c>
    </row>
    <row r="198" spans="2:24" ht="75" customHeight="1" x14ac:dyDescent="0.2">
      <c r="B198" s="138"/>
      <c r="C198" s="171"/>
      <c r="D198" s="183"/>
      <c r="E198" s="183"/>
      <c r="F198" s="183"/>
      <c r="G198" s="183"/>
      <c r="H198" s="191"/>
      <c r="I198" s="172"/>
      <c r="J198" s="192"/>
      <c r="K198" s="174">
        <f>Milestones4352[[#This Row],[End Date]]-Milestones4352[[#This Row],[Start Date]]</f>
        <v>0</v>
      </c>
      <c r="L198" s="181"/>
      <c r="M198" s="141"/>
      <c r="N198" s="141"/>
      <c r="O198" s="141"/>
      <c r="P198" s="141" t="str">
        <f t="shared" si="27"/>
        <v/>
      </c>
      <c r="Q198" s="141" t="str">
        <f t="shared" si="28"/>
        <v/>
      </c>
      <c r="R198" s="141" t="str">
        <f t="shared" si="28"/>
        <v/>
      </c>
      <c r="S198" s="141" t="str">
        <f t="shared" si="28"/>
        <v/>
      </c>
      <c r="T198" s="141" t="str">
        <f t="shared" si="28"/>
        <v/>
      </c>
      <c r="U198" s="141" t="str">
        <f t="shared" si="28"/>
        <v/>
      </c>
      <c r="V198" s="141" t="str">
        <f t="shared" si="28"/>
        <v/>
      </c>
      <c r="W198" s="141" t="str">
        <f t="shared" si="28"/>
        <v/>
      </c>
      <c r="X198" s="204">
        <f>Milestones4352[[#This Row],[GoLive]]-Milestones4352[[#This Row],[Start Date]]</f>
        <v>0</v>
      </c>
    </row>
    <row r="199" spans="2:24" ht="75" customHeight="1" x14ac:dyDescent="0.2">
      <c r="B199" s="138"/>
      <c r="C199" s="171"/>
      <c r="D199" s="183"/>
      <c r="E199" s="183"/>
      <c r="F199" s="183"/>
      <c r="G199" s="183"/>
      <c r="H199" s="191"/>
      <c r="I199" s="172"/>
      <c r="J199" s="192"/>
      <c r="K199" s="174">
        <f>Milestones4352[[#This Row],[End Date]]-Milestones4352[[#This Row],[Start Date]]</f>
        <v>0</v>
      </c>
      <c r="L199" s="181"/>
      <c r="M199" s="141"/>
      <c r="N199" s="141"/>
      <c r="O199" s="141"/>
      <c r="P199" s="141" t="str">
        <f t="shared" si="27"/>
        <v/>
      </c>
      <c r="Q199" s="141" t="str">
        <f t="shared" si="28"/>
        <v/>
      </c>
      <c r="R199" s="141" t="str">
        <f t="shared" si="28"/>
        <v/>
      </c>
      <c r="S199" s="141" t="str">
        <f t="shared" si="28"/>
        <v/>
      </c>
      <c r="T199" s="141" t="str">
        <f t="shared" si="28"/>
        <v/>
      </c>
      <c r="U199" s="141" t="str">
        <f t="shared" si="28"/>
        <v/>
      </c>
      <c r="V199" s="141" t="str">
        <f t="shared" si="28"/>
        <v/>
      </c>
      <c r="W199" s="141" t="str">
        <f t="shared" si="28"/>
        <v/>
      </c>
      <c r="X199" s="204">
        <f>Milestones4352[[#This Row],[GoLive]]-Milestones4352[[#This Row],[Start Date]]</f>
        <v>0</v>
      </c>
    </row>
    <row r="200" spans="2:24" ht="75" customHeight="1" x14ac:dyDescent="0.2">
      <c r="B200" s="138"/>
      <c r="C200" s="171"/>
      <c r="D200" s="183"/>
      <c r="E200" s="183"/>
      <c r="F200" s="183"/>
      <c r="G200" s="183"/>
      <c r="H200" s="191"/>
      <c r="I200" s="172"/>
      <c r="J200" s="192"/>
      <c r="K200" s="174">
        <f>Milestones4352[[#This Row],[End Date]]-Milestones4352[[#This Row],[Start Date]]</f>
        <v>0</v>
      </c>
      <c r="L200" s="181"/>
      <c r="M200" s="141"/>
      <c r="N200" s="141"/>
      <c r="O200" s="141"/>
      <c r="P200" s="141" t="str">
        <f t="shared" si="27"/>
        <v/>
      </c>
      <c r="Q200" s="141" t="str">
        <f t="shared" si="28"/>
        <v/>
      </c>
      <c r="R200" s="141" t="str">
        <f t="shared" si="28"/>
        <v/>
      </c>
      <c r="S200" s="141" t="str">
        <f t="shared" si="28"/>
        <v/>
      </c>
      <c r="T200" s="141" t="str">
        <f t="shared" si="28"/>
        <v/>
      </c>
      <c r="U200" s="141" t="str">
        <f t="shared" si="28"/>
        <v/>
      </c>
      <c r="V200" s="141" t="str">
        <f t="shared" si="28"/>
        <v/>
      </c>
      <c r="W200" s="141" t="str">
        <f t="shared" si="28"/>
        <v/>
      </c>
      <c r="X200" s="204">
        <f>Milestones4352[[#This Row],[GoLive]]-Milestones4352[[#This Row],[Start Date]]</f>
        <v>0</v>
      </c>
    </row>
    <row r="201" spans="2:24" ht="75" customHeight="1" x14ac:dyDescent="0.2">
      <c r="B201" s="138"/>
      <c r="C201" s="171"/>
      <c r="D201" s="183"/>
      <c r="E201" s="183"/>
      <c r="F201" s="183"/>
      <c r="G201" s="183"/>
      <c r="H201" s="191"/>
      <c r="I201" s="172"/>
      <c r="J201" s="192"/>
      <c r="K201" s="174">
        <f>Milestones4352[[#This Row],[End Date]]-Milestones4352[[#This Row],[Start Date]]</f>
        <v>0</v>
      </c>
      <c r="L201" s="181"/>
      <c r="M201" s="141"/>
      <c r="N201" s="141"/>
      <c r="O201" s="141"/>
      <c r="P201" s="141" t="str">
        <f t="shared" si="27"/>
        <v/>
      </c>
      <c r="Q201" s="141" t="str">
        <f t="shared" si="28"/>
        <v/>
      </c>
      <c r="R201" s="141" t="str">
        <f t="shared" si="28"/>
        <v/>
      </c>
      <c r="S201" s="141" t="str">
        <f t="shared" si="28"/>
        <v/>
      </c>
      <c r="T201" s="141" t="str">
        <f t="shared" si="28"/>
        <v/>
      </c>
      <c r="U201" s="141" t="str">
        <f t="shared" si="28"/>
        <v/>
      </c>
      <c r="V201" s="141" t="str">
        <f t="shared" si="28"/>
        <v/>
      </c>
      <c r="W201" s="141" t="str">
        <f t="shared" si="28"/>
        <v/>
      </c>
      <c r="X201" s="204">
        <f>Milestones4352[[#This Row],[GoLive]]-Milestones4352[[#This Row],[Start Date]]</f>
        <v>0</v>
      </c>
    </row>
    <row r="202" spans="2:24" ht="75" customHeight="1" x14ac:dyDescent="0.2">
      <c r="B202" s="138"/>
      <c r="C202" s="171"/>
      <c r="D202" s="183"/>
      <c r="E202" s="183"/>
      <c r="F202" s="183"/>
      <c r="G202" s="183"/>
      <c r="H202" s="191"/>
      <c r="I202" s="172"/>
      <c r="J202" s="192"/>
      <c r="K202" s="174">
        <f>Milestones4352[[#This Row],[End Date]]-Milestones4352[[#This Row],[Start Date]]</f>
        <v>0</v>
      </c>
      <c r="L202" s="181"/>
      <c r="M202" s="141"/>
      <c r="N202" s="141"/>
      <c r="O202" s="141"/>
      <c r="P202" s="141" t="str">
        <f t="shared" si="27"/>
        <v/>
      </c>
      <c r="Q202" s="141" t="str">
        <f t="shared" si="28"/>
        <v/>
      </c>
      <c r="R202" s="141" t="str">
        <f t="shared" si="28"/>
        <v/>
      </c>
      <c r="S202" s="141" t="str">
        <f t="shared" si="28"/>
        <v/>
      </c>
      <c r="T202" s="141" t="str">
        <f t="shared" si="28"/>
        <v/>
      </c>
      <c r="U202" s="141" t="str">
        <f t="shared" si="28"/>
        <v/>
      </c>
      <c r="V202" s="141" t="str">
        <f t="shared" si="28"/>
        <v/>
      </c>
      <c r="W202" s="141" t="str">
        <f t="shared" si="28"/>
        <v/>
      </c>
      <c r="X202" s="204">
        <f>Milestones4352[[#This Row],[GoLive]]-Milestones4352[[#This Row],[Start Date]]</f>
        <v>0</v>
      </c>
    </row>
    <row r="203" spans="2:24" ht="75" customHeight="1" x14ac:dyDescent="0.2">
      <c r="B203" s="138"/>
      <c r="C203" s="171"/>
      <c r="D203" s="183"/>
      <c r="E203" s="183"/>
      <c r="F203" s="183"/>
      <c r="G203" s="183"/>
      <c r="H203" s="191"/>
      <c r="I203" s="172"/>
      <c r="J203" s="192"/>
      <c r="K203" s="174">
        <f>Milestones4352[[#This Row],[End Date]]-Milestones4352[[#This Row],[Start Date]]</f>
        <v>0</v>
      </c>
      <c r="L203" s="181"/>
      <c r="M203" s="141"/>
      <c r="N203" s="141"/>
      <c r="O203" s="141"/>
      <c r="P203" s="141" t="str">
        <f t="shared" si="27"/>
        <v/>
      </c>
      <c r="Q203" s="141" t="str">
        <f t="shared" ref="Q203:W212" si="29">IF(AND($G455="Goal",Q$8&gt;=$I455,Q$8&lt;=$I455+$K455-1),2,IF(AND($G455="Milestone",Q$8&gt;=$I455,Q$8&lt;=$I455+$K455-1),1,""))</f>
        <v/>
      </c>
      <c r="R203" s="141" t="str">
        <f t="shared" si="29"/>
        <v/>
      </c>
      <c r="S203" s="141" t="str">
        <f t="shared" si="29"/>
        <v/>
      </c>
      <c r="T203" s="141" t="str">
        <f t="shared" si="29"/>
        <v/>
      </c>
      <c r="U203" s="141" t="str">
        <f t="shared" si="29"/>
        <v/>
      </c>
      <c r="V203" s="141" t="str">
        <f t="shared" si="29"/>
        <v/>
      </c>
      <c r="W203" s="141" t="str">
        <f t="shared" si="29"/>
        <v/>
      </c>
      <c r="X203" s="204">
        <f>Milestones4352[[#This Row],[GoLive]]-Milestones4352[[#This Row],[Start Date]]</f>
        <v>0</v>
      </c>
    </row>
    <row r="204" spans="2:24" ht="75" customHeight="1" x14ac:dyDescent="0.2">
      <c r="B204" s="138"/>
      <c r="C204" s="171"/>
      <c r="D204" s="183"/>
      <c r="E204" s="183"/>
      <c r="F204" s="183"/>
      <c r="G204" s="183"/>
      <c r="H204" s="191"/>
      <c r="I204" s="172"/>
      <c r="J204" s="192"/>
      <c r="K204" s="174">
        <f>Milestones4352[[#This Row],[End Date]]-Milestones4352[[#This Row],[Start Date]]</f>
        <v>0</v>
      </c>
      <c r="L204" s="181"/>
      <c r="M204" s="141"/>
      <c r="N204" s="141"/>
      <c r="O204" s="141"/>
      <c r="P204" s="141" t="str">
        <f t="shared" si="27"/>
        <v/>
      </c>
      <c r="Q204" s="141" t="str">
        <f t="shared" si="29"/>
        <v/>
      </c>
      <c r="R204" s="141" t="str">
        <f t="shared" si="29"/>
        <v/>
      </c>
      <c r="S204" s="141" t="str">
        <f t="shared" si="29"/>
        <v/>
      </c>
      <c r="T204" s="141" t="str">
        <f t="shared" si="29"/>
        <v/>
      </c>
      <c r="U204" s="141" t="str">
        <f t="shared" si="29"/>
        <v/>
      </c>
      <c r="V204" s="141" t="str">
        <f t="shared" si="29"/>
        <v/>
      </c>
      <c r="W204" s="141" t="str">
        <f t="shared" si="29"/>
        <v/>
      </c>
      <c r="X204" s="204">
        <f>Milestones4352[[#This Row],[GoLive]]-Milestones4352[[#This Row],[Start Date]]</f>
        <v>0</v>
      </c>
    </row>
    <row r="205" spans="2:24" ht="75" customHeight="1" x14ac:dyDescent="0.2">
      <c r="B205" s="138"/>
      <c r="C205" s="171"/>
      <c r="D205" s="183"/>
      <c r="E205" s="183"/>
      <c r="F205" s="183"/>
      <c r="G205" s="183"/>
      <c r="H205" s="191"/>
      <c r="I205" s="172"/>
      <c r="J205" s="192"/>
      <c r="K205" s="174">
        <f>Milestones4352[[#This Row],[End Date]]-Milestones4352[[#This Row],[Start Date]]</f>
        <v>0</v>
      </c>
      <c r="L205" s="181"/>
      <c r="M205" s="141"/>
      <c r="N205" s="141"/>
      <c r="O205" s="141"/>
      <c r="P205" s="141" t="str">
        <f t="shared" si="27"/>
        <v/>
      </c>
      <c r="Q205" s="141" t="str">
        <f t="shared" si="29"/>
        <v/>
      </c>
      <c r="R205" s="141" t="str">
        <f t="shared" si="29"/>
        <v/>
      </c>
      <c r="S205" s="141" t="str">
        <f t="shared" si="29"/>
        <v/>
      </c>
      <c r="T205" s="141" t="str">
        <f t="shared" si="29"/>
        <v/>
      </c>
      <c r="U205" s="141" t="str">
        <f t="shared" si="29"/>
        <v/>
      </c>
      <c r="V205" s="141" t="str">
        <f t="shared" si="29"/>
        <v/>
      </c>
      <c r="W205" s="141" t="str">
        <f t="shared" si="29"/>
        <v/>
      </c>
      <c r="X205" s="204">
        <f>Milestones4352[[#This Row],[GoLive]]-Milestones4352[[#This Row],[Start Date]]</f>
        <v>0</v>
      </c>
    </row>
    <row r="206" spans="2:24" ht="75" customHeight="1" x14ac:dyDescent="0.2">
      <c r="B206" s="138"/>
      <c r="C206" s="171"/>
      <c r="D206" s="183"/>
      <c r="E206" s="183"/>
      <c r="F206" s="183"/>
      <c r="G206" s="183"/>
      <c r="H206" s="191"/>
      <c r="I206" s="172"/>
      <c r="J206" s="192"/>
      <c r="K206" s="174">
        <f>Milestones4352[[#This Row],[End Date]]-Milestones4352[[#This Row],[Start Date]]</f>
        <v>0</v>
      </c>
      <c r="L206" s="181"/>
      <c r="M206" s="141"/>
      <c r="N206" s="141"/>
      <c r="O206" s="141"/>
      <c r="P206" s="141" t="str">
        <f t="shared" si="27"/>
        <v/>
      </c>
      <c r="Q206" s="141" t="str">
        <f t="shared" si="29"/>
        <v/>
      </c>
      <c r="R206" s="141" t="str">
        <f t="shared" si="29"/>
        <v/>
      </c>
      <c r="S206" s="141" t="str">
        <f t="shared" si="29"/>
        <v/>
      </c>
      <c r="T206" s="141" t="str">
        <f t="shared" si="29"/>
        <v/>
      </c>
      <c r="U206" s="141" t="str">
        <f t="shared" si="29"/>
        <v/>
      </c>
      <c r="V206" s="141" t="str">
        <f t="shared" si="29"/>
        <v/>
      </c>
      <c r="W206" s="141" t="str">
        <f t="shared" si="29"/>
        <v/>
      </c>
      <c r="X206" s="204">
        <f>Milestones4352[[#This Row],[GoLive]]-Milestones4352[[#This Row],[Start Date]]</f>
        <v>0</v>
      </c>
    </row>
    <row r="207" spans="2:24" ht="75" customHeight="1" x14ac:dyDescent="0.2">
      <c r="B207" s="138"/>
      <c r="C207" s="171"/>
      <c r="D207" s="183"/>
      <c r="E207" s="183"/>
      <c r="F207" s="183"/>
      <c r="G207" s="183"/>
      <c r="H207" s="191"/>
      <c r="I207" s="172"/>
      <c r="J207" s="192"/>
      <c r="K207" s="174">
        <f>Milestones4352[[#This Row],[End Date]]-Milestones4352[[#This Row],[Start Date]]</f>
        <v>0</v>
      </c>
      <c r="L207" s="181"/>
      <c r="M207" s="141"/>
      <c r="N207" s="141"/>
      <c r="O207" s="141"/>
      <c r="P207" s="141" t="str">
        <f t="shared" si="27"/>
        <v/>
      </c>
      <c r="Q207" s="141" t="str">
        <f t="shared" si="29"/>
        <v/>
      </c>
      <c r="R207" s="141" t="str">
        <f t="shared" si="29"/>
        <v/>
      </c>
      <c r="S207" s="141" t="str">
        <f t="shared" si="29"/>
        <v/>
      </c>
      <c r="T207" s="141" t="str">
        <f t="shared" si="29"/>
        <v/>
      </c>
      <c r="U207" s="141" t="str">
        <f t="shared" si="29"/>
        <v/>
      </c>
      <c r="V207" s="141" t="str">
        <f t="shared" si="29"/>
        <v/>
      </c>
      <c r="W207" s="141" t="str">
        <f t="shared" si="29"/>
        <v/>
      </c>
      <c r="X207" s="204">
        <f>Milestones4352[[#This Row],[GoLive]]-Milestones4352[[#This Row],[Start Date]]</f>
        <v>0</v>
      </c>
    </row>
    <row r="208" spans="2:24" ht="75" customHeight="1" x14ac:dyDescent="0.2">
      <c r="B208" s="138"/>
      <c r="C208" s="171"/>
      <c r="D208" s="183"/>
      <c r="E208" s="183"/>
      <c r="F208" s="183"/>
      <c r="G208" s="183"/>
      <c r="H208" s="191"/>
      <c r="I208" s="172"/>
      <c r="J208" s="192"/>
      <c r="K208" s="174">
        <f>Milestones4352[[#This Row],[End Date]]-Milestones4352[[#This Row],[Start Date]]</f>
        <v>0</v>
      </c>
      <c r="L208" s="181"/>
      <c r="M208" s="141"/>
      <c r="N208" s="141"/>
      <c r="O208" s="141"/>
      <c r="P208" s="141" t="str">
        <f t="shared" si="27"/>
        <v/>
      </c>
      <c r="Q208" s="141" t="str">
        <f t="shared" si="29"/>
        <v/>
      </c>
      <c r="R208" s="141" t="str">
        <f t="shared" si="29"/>
        <v/>
      </c>
      <c r="S208" s="141" t="str">
        <f t="shared" si="29"/>
        <v/>
      </c>
      <c r="T208" s="141" t="str">
        <f t="shared" si="29"/>
        <v/>
      </c>
      <c r="U208" s="141" t="str">
        <f t="shared" si="29"/>
        <v/>
      </c>
      <c r="V208" s="141" t="str">
        <f t="shared" si="29"/>
        <v/>
      </c>
      <c r="W208" s="141" t="str">
        <f t="shared" si="29"/>
        <v/>
      </c>
      <c r="X208" s="204">
        <f>Milestones4352[[#This Row],[GoLive]]-Milestones4352[[#This Row],[Start Date]]</f>
        <v>0</v>
      </c>
    </row>
    <row r="209" spans="2:24" ht="75" customHeight="1" x14ac:dyDescent="0.2">
      <c r="B209" s="138"/>
      <c r="C209" s="171"/>
      <c r="D209" s="183"/>
      <c r="E209" s="183"/>
      <c r="F209" s="183"/>
      <c r="G209" s="183"/>
      <c r="H209" s="191"/>
      <c r="I209" s="172"/>
      <c r="J209" s="192"/>
      <c r="K209" s="174">
        <f>Milestones4352[[#This Row],[End Date]]-Milestones4352[[#This Row],[Start Date]]</f>
        <v>0</v>
      </c>
      <c r="L209" s="181"/>
      <c r="M209" s="141"/>
      <c r="N209" s="141"/>
      <c r="O209" s="141"/>
      <c r="P209" s="141" t="str">
        <f t="shared" si="27"/>
        <v/>
      </c>
      <c r="Q209" s="141" t="str">
        <f t="shared" si="29"/>
        <v/>
      </c>
      <c r="R209" s="141" t="str">
        <f t="shared" si="29"/>
        <v/>
      </c>
      <c r="S209" s="141" t="str">
        <f t="shared" si="29"/>
        <v/>
      </c>
      <c r="T209" s="141" t="str">
        <f t="shared" si="29"/>
        <v/>
      </c>
      <c r="U209" s="141" t="str">
        <f t="shared" si="29"/>
        <v/>
      </c>
      <c r="V209" s="141" t="str">
        <f t="shared" si="29"/>
        <v/>
      </c>
      <c r="W209" s="141" t="str">
        <f t="shared" si="29"/>
        <v/>
      </c>
      <c r="X209" s="204">
        <f>Milestones4352[[#This Row],[GoLive]]-Milestones4352[[#This Row],[Start Date]]</f>
        <v>0</v>
      </c>
    </row>
    <row r="210" spans="2:24" ht="75" customHeight="1" x14ac:dyDescent="0.2">
      <c r="B210" s="138"/>
      <c r="C210" s="171"/>
      <c r="D210" s="183"/>
      <c r="E210" s="183"/>
      <c r="F210" s="183"/>
      <c r="G210" s="183"/>
      <c r="H210" s="191"/>
      <c r="I210" s="172"/>
      <c r="J210" s="192"/>
      <c r="K210" s="174">
        <f>Milestones4352[[#This Row],[End Date]]-Milestones4352[[#This Row],[Start Date]]</f>
        <v>0</v>
      </c>
      <c r="L210" s="181"/>
      <c r="M210" s="141"/>
      <c r="N210" s="141"/>
      <c r="O210" s="141"/>
      <c r="P210" s="141" t="str">
        <f t="shared" si="27"/>
        <v/>
      </c>
      <c r="Q210" s="141" t="str">
        <f t="shared" si="29"/>
        <v/>
      </c>
      <c r="R210" s="141" t="str">
        <f t="shared" si="29"/>
        <v/>
      </c>
      <c r="S210" s="141" t="str">
        <f t="shared" si="29"/>
        <v/>
      </c>
      <c r="T210" s="141" t="str">
        <f t="shared" si="29"/>
        <v/>
      </c>
      <c r="U210" s="141" t="str">
        <f t="shared" si="29"/>
        <v/>
      </c>
      <c r="V210" s="141" t="str">
        <f t="shared" si="29"/>
        <v/>
      </c>
      <c r="W210" s="141" t="str">
        <f t="shared" si="29"/>
        <v/>
      </c>
      <c r="X210" s="204">
        <f>Milestones4352[[#This Row],[GoLive]]-Milestones4352[[#This Row],[Start Date]]</f>
        <v>0</v>
      </c>
    </row>
    <row r="211" spans="2:24" ht="75" customHeight="1" x14ac:dyDescent="0.2">
      <c r="B211" s="138"/>
      <c r="C211" s="171"/>
      <c r="D211" s="183"/>
      <c r="E211" s="183"/>
      <c r="F211" s="183"/>
      <c r="G211" s="183"/>
      <c r="H211" s="191"/>
      <c r="I211" s="172"/>
      <c r="J211" s="192"/>
      <c r="K211" s="174">
        <f>Milestones4352[[#This Row],[End Date]]-Milestones4352[[#This Row],[Start Date]]</f>
        <v>0</v>
      </c>
      <c r="L211" s="181"/>
      <c r="M211" s="141"/>
      <c r="N211" s="141"/>
      <c r="O211" s="141"/>
      <c r="P211" s="141" t="str">
        <f t="shared" si="27"/>
        <v/>
      </c>
      <c r="Q211" s="141" t="str">
        <f t="shared" si="29"/>
        <v/>
      </c>
      <c r="R211" s="141" t="str">
        <f t="shared" si="29"/>
        <v/>
      </c>
      <c r="S211" s="141" t="str">
        <f t="shared" si="29"/>
        <v/>
      </c>
      <c r="T211" s="141" t="str">
        <f t="shared" si="29"/>
        <v/>
      </c>
      <c r="U211" s="141" t="str">
        <f t="shared" si="29"/>
        <v/>
      </c>
      <c r="V211" s="141" t="str">
        <f t="shared" si="29"/>
        <v/>
      </c>
      <c r="W211" s="141" t="str">
        <f t="shared" si="29"/>
        <v/>
      </c>
      <c r="X211" s="204">
        <f>Milestones4352[[#This Row],[GoLive]]-Milestones4352[[#This Row],[Start Date]]</f>
        <v>0</v>
      </c>
    </row>
    <row r="212" spans="2:24" ht="75" customHeight="1" x14ac:dyDescent="0.2">
      <c r="B212" s="138"/>
      <c r="C212" s="171"/>
      <c r="D212" s="183"/>
      <c r="E212" s="183"/>
      <c r="F212" s="183"/>
      <c r="G212" s="183"/>
      <c r="H212" s="191"/>
      <c r="I212" s="172"/>
      <c r="J212" s="192"/>
      <c r="K212" s="174">
        <f>Milestones4352[[#This Row],[End Date]]-Milestones4352[[#This Row],[Start Date]]</f>
        <v>0</v>
      </c>
      <c r="L212" s="181"/>
      <c r="M212" s="141"/>
      <c r="N212" s="141"/>
      <c r="O212" s="141"/>
      <c r="P212" s="141" t="str">
        <f t="shared" si="27"/>
        <v/>
      </c>
      <c r="Q212" s="141" t="str">
        <f t="shared" si="29"/>
        <v/>
      </c>
      <c r="R212" s="141" t="str">
        <f t="shared" si="29"/>
        <v/>
      </c>
      <c r="S212" s="141" t="str">
        <f t="shared" si="29"/>
        <v/>
      </c>
      <c r="T212" s="141" t="str">
        <f t="shared" si="29"/>
        <v/>
      </c>
      <c r="U212" s="141" t="str">
        <f t="shared" si="29"/>
        <v/>
      </c>
      <c r="V212" s="141" t="str">
        <f t="shared" si="29"/>
        <v/>
      </c>
      <c r="W212" s="141" t="str">
        <f t="shared" si="29"/>
        <v/>
      </c>
      <c r="X212" s="204">
        <f>Milestones4352[[#This Row],[GoLive]]-Milestones4352[[#This Row],[Start Date]]</f>
        <v>0</v>
      </c>
    </row>
    <row r="213" spans="2:24" ht="75" customHeight="1" x14ac:dyDescent="0.2">
      <c r="B213" s="138"/>
      <c r="C213" s="171"/>
      <c r="D213" s="183"/>
      <c r="E213" s="183"/>
      <c r="F213" s="183"/>
      <c r="G213" s="183"/>
      <c r="H213" s="191"/>
      <c r="I213" s="172"/>
      <c r="J213" s="192"/>
      <c r="K213" s="174">
        <f>Milestones4352[[#This Row],[End Date]]-Milestones4352[[#This Row],[Start Date]]</f>
        <v>0</v>
      </c>
      <c r="L213" s="181"/>
      <c r="M213" s="141"/>
      <c r="N213" s="141"/>
      <c r="O213" s="141"/>
      <c r="P213" s="141" t="str">
        <f t="shared" si="27"/>
        <v/>
      </c>
      <c r="Q213" s="141" t="str">
        <f t="shared" ref="Q213:W222" si="30">IF(AND($G465="Goal",Q$8&gt;=$I465,Q$8&lt;=$I465+$K465-1),2,IF(AND($G465="Milestone",Q$8&gt;=$I465,Q$8&lt;=$I465+$K465-1),1,""))</f>
        <v/>
      </c>
      <c r="R213" s="141" t="str">
        <f t="shared" si="30"/>
        <v/>
      </c>
      <c r="S213" s="141" t="str">
        <f t="shared" si="30"/>
        <v/>
      </c>
      <c r="T213" s="141" t="str">
        <f t="shared" si="30"/>
        <v/>
      </c>
      <c r="U213" s="141" t="str">
        <f t="shared" si="30"/>
        <v/>
      </c>
      <c r="V213" s="141" t="str">
        <f t="shared" si="30"/>
        <v/>
      </c>
      <c r="W213" s="141" t="str">
        <f t="shared" si="30"/>
        <v/>
      </c>
      <c r="X213" s="204">
        <f>Milestones4352[[#This Row],[GoLive]]-Milestones4352[[#This Row],[Start Date]]</f>
        <v>0</v>
      </c>
    </row>
    <row r="214" spans="2:24" ht="75" customHeight="1" x14ac:dyDescent="0.2">
      <c r="B214" s="138"/>
      <c r="C214" s="171"/>
      <c r="D214" s="183"/>
      <c r="E214" s="183"/>
      <c r="F214" s="183"/>
      <c r="G214" s="183"/>
      <c r="H214" s="191"/>
      <c r="I214" s="172"/>
      <c r="J214" s="192"/>
      <c r="K214" s="174">
        <f>Milestones4352[[#This Row],[End Date]]-Milestones4352[[#This Row],[Start Date]]</f>
        <v>0</v>
      </c>
      <c r="L214" s="181"/>
      <c r="M214" s="141"/>
      <c r="N214" s="141"/>
      <c r="O214" s="141"/>
      <c r="P214" s="141" t="str">
        <f t="shared" si="27"/>
        <v/>
      </c>
      <c r="Q214" s="141" t="str">
        <f t="shared" si="30"/>
        <v/>
      </c>
      <c r="R214" s="141" t="str">
        <f t="shared" si="30"/>
        <v/>
      </c>
      <c r="S214" s="141" t="str">
        <f t="shared" si="30"/>
        <v/>
      </c>
      <c r="T214" s="141" t="str">
        <f t="shared" si="30"/>
        <v/>
      </c>
      <c r="U214" s="141" t="str">
        <f t="shared" si="30"/>
        <v/>
      </c>
      <c r="V214" s="141" t="str">
        <f t="shared" si="30"/>
        <v/>
      </c>
      <c r="W214" s="141" t="str">
        <f t="shared" si="30"/>
        <v/>
      </c>
      <c r="X214" s="204">
        <f>Milestones4352[[#This Row],[GoLive]]-Milestones4352[[#This Row],[Start Date]]</f>
        <v>0</v>
      </c>
    </row>
    <row r="215" spans="2:24" ht="75" customHeight="1" x14ac:dyDescent="0.2">
      <c r="B215" s="138"/>
      <c r="C215" s="171"/>
      <c r="D215" s="183"/>
      <c r="E215" s="183"/>
      <c r="F215" s="183"/>
      <c r="G215" s="183"/>
      <c r="H215" s="191"/>
      <c r="I215" s="172"/>
      <c r="J215" s="192"/>
      <c r="K215" s="174">
        <f>Milestones4352[[#This Row],[End Date]]-Milestones4352[[#This Row],[Start Date]]</f>
        <v>0</v>
      </c>
      <c r="L215" s="181"/>
      <c r="M215" s="141"/>
      <c r="N215" s="141"/>
      <c r="O215" s="141"/>
      <c r="P215" s="141" t="str">
        <f t="shared" si="27"/>
        <v/>
      </c>
      <c r="Q215" s="141" t="str">
        <f t="shared" si="30"/>
        <v/>
      </c>
      <c r="R215" s="141" t="str">
        <f t="shared" si="30"/>
        <v/>
      </c>
      <c r="S215" s="141" t="str">
        <f t="shared" si="30"/>
        <v/>
      </c>
      <c r="T215" s="141" t="str">
        <f t="shared" si="30"/>
        <v/>
      </c>
      <c r="U215" s="141" t="str">
        <f t="shared" si="30"/>
        <v/>
      </c>
      <c r="V215" s="141" t="str">
        <f t="shared" si="30"/>
        <v/>
      </c>
      <c r="W215" s="141" t="str">
        <f t="shared" si="30"/>
        <v/>
      </c>
      <c r="X215" s="204">
        <f>Milestones4352[[#This Row],[GoLive]]-Milestones4352[[#This Row],[Start Date]]</f>
        <v>0</v>
      </c>
    </row>
    <row r="216" spans="2:24" ht="75" customHeight="1" x14ac:dyDescent="0.2">
      <c r="B216" s="138"/>
      <c r="C216" s="171"/>
      <c r="D216" s="183"/>
      <c r="E216" s="183"/>
      <c r="F216" s="183"/>
      <c r="G216" s="183"/>
      <c r="H216" s="191"/>
      <c r="I216" s="172"/>
      <c r="J216" s="192"/>
      <c r="K216" s="174">
        <f>Milestones4352[[#This Row],[End Date]]-Milestones4352[[#This Row],[Start Date]]</f>
        <v>0</v>
      </c>
      <c r="L216" s="181"/>
      <c r="M216" s="141"/>
      <c r="N216" s="141"/>
      <c r="O216" s="141"/>
      <c r="P216" s="141" t="str">
        <f t="shared" ref="P216:P247" si="31">IF(AND($G468="Goal",P$8&gt;=$I468,P$8&lt;=$I468+$K468-1),2,IF(AND($G468="Milestone",P$8&gt;=$I468,P$8&lt;=$I468+$K468-1),1,""))</f>
        <v/>
      </c>
      <c r="Q216" s="141" t="str">
        <f t="shared" si="30"/>
        <v/>
      </c>
      <c r="R216" s="141" t="str">
        <f t="shared" si="30"/>
        <v/>
      </c>
      <c r="S216" s="141" t="str">
        <f t="shared" si="30"/>
        <v/>
      </c>
      <c r="T216" s="141" t="str">
        <f t="shared" si="30"/>
        <v/>
      </c>
      <c r="U216" s="141" t="str">
        <f t="shared" si="30"/>
        <v/>
      </c>
      <c r="V216" s="141" t="str">
        <f t="shared" si="30"/>
        <v/>
      </c>
      <c r="W216" s="141" t="str">
        <f t="shared" si="30"/>
        <v/>
      </c>
      <c r="X216" s="204">
        <f>Milestones4352[[#This Row],[GoLive]]-Milestones4352[[#This Row],[Start Date]]</f>
        <v>0</v>
      </c>
    </row>
    <row r="217" spans="2:24" ht="75" customHeight="1" x14ac:dyDescent="0.2">
      <c r="B217" s="138"/>
      <c r="C217" s="171"/>
      <c r="D217" s="183"/>
      <c r="E217" s="183"/>
      <c r="F217" s="183"/>
      <c r="G217" s="183"/>
      <c r="H217" s="191"/>
      <c r="I217" s="172"/>
      <c r="J217" s="192"/>
      <c r="K217" s="174">
        <f>Milestones4352[[#This Row],[End Date]]-Milestones4352[[#This Row],[Start Date]]</f>
        <v>0</v>
      </c>
      <c r="L217" s="181"/>
      <c r="M217" s="141"/>
      <c r="N217" s="141"/>
      <c r="O217" s="141"/>
      <c r="P217" s="141" t="str">
        <f t="shared" si="31"/>
        <v/>
      </c>
      <c r="Q217" s="141" t="str">
        <f t="shared" si="30"/>
        <v/>
      </c>
      <c r="R217" s="141" t="str">
        <f t="shared" si="30"/>
        <v/>
      </c>
      <c r="S217" s="141" t="str">
        <f t="shared" si="30"/>
        <v/>
      </c>
      <c r="T217" s="141" t="str">
        <f t="shared" si="30"/>
        <v/>
      </c>
      <c r="U217" s="141" t="str">
        <f t="shared" si="30"/>
        <v/>
      </c>
      <c r="V217" s="141" t="str">
        <f t="shared" si="30"/>
        <v/>
      </c>
      <c r="W217" s="141" t="str">
        <f t="shared" si="30"/>
        <v/>
      </c>
      <c r="X217" s="204">
        <f>Milestones4352[[#This Row],[GoLive]]-Milestones4352[[#This Row],[Start Date]]</f>
        <v>0</v>
      </c>
    </row>
    <row r="218" spans="2:24" ht="75" customHeight="1" x14ac:dyDescent="0.2">
      <c r="B218" s="138"/>
      <c r="C218" s="171"/>
      <c r="D218" s="183"/>
      <c r="E218" s="183"/>
      <c r="F218" s="183"/>
      <c r="G218" s="183"/>
      <c r="H218" s="191"/>
      <c r="I218" s="172"/>
      <c r="J218" s="192"/>
      <c r="K218" s="174">
        <f>Milestones4352[[#This Row],[End Date]]-Milestones4352[[#This Row],[Start Date]]</f>
        <v>0</v>
      </c>
      <c r="L218" s="181"/>
      <c r="M218" s="141"/>
      <c r="N218" s="141"/>
      <c r="O218" s="141"/>
      <c r="P218" s="141" t="str">
        <f t="shared" si="31"/>
        <v/>
      </c>
      <c r="Q218" s="141" t="str">
        <f t="shared" si="30"/>
        <v/>
      </c>
      <c r="R218" s="141" t="str">
        <f t="shared" si="30"/>
        <v/>
      </c>
      <c r="S218" s="141" t="str">
        <f t="shared" si="30"/>
        <v/>
      </c>
      <c r="T218" s="141" t="str">
        <f t="shared" si="30"/>
        <v/>
      </c>
      <c r="U218" s="141" t="str">
        <f t="shared" si="30"/>
        <v/>
      </c>
      <c r="V218" s="141" t="str">
        <f t="shared" si="30"/>
        <v/>
      </c>
      <c r="W218" s="141" t="str">
        <f t="shared" si="30"/>
        <v/>
      </c>
      <c r="X218" s="204">
        <f>Milestones4352[[#This Row],[GoLive]]-Milestones4352[[#This Row],[Start Date]]</f>
        <v>0</v>
      </c>
    </row>
    <row r="219" spans="2:24" ht="75" customHeight="1" x14ac:dyDescent="0.2">
      <c r="B219" s="138"/>
      <c r="C219" s="171"/>
      <c r="D219" s="183"/>
      <c r="E219" s="183"/>
      <c r="F219" s="183"/>
      <c r="G219" s="183"/>
      <c r="H219" s="191"/>
      <c r="I219" s="172"/>
      <c r="J219" s="192"/>
      <c r="K219" s="174">
        <f>Milestones4352[[#This Row],[End Date]]-Milestones4352[[#This Row],[Start Date]]</f>
        <v>0</v>
      </c>
      <c r="L219" s="181"/>
      <c r="M219" s="141"/>
      <c r="N219" s="141"/>
      <c r="O219" s="141"/>
      <c r="P219" s="141" t="str">
        <f t="shared" si="31"/>
        <v/>
      </c>
      <c r="Q219" s="141" t="str">
        <f t="shared" si="30"/>
        <v/>
      </c>
      <c r="R219" s="141" t="str">
        <f t="shared" si="30"/>
        <v/>
      </c>
      <c r="S219" s="141" t="str">
        <f t="shared" si="30"/>
        <v/>
      </c>
      <c r="T219" s="141" t="str">
        <f t="shared" si="30"/>
        <v/>
      </c>
      <c r="U219" s="141" t="str">
        <f t="shared" si="30"/>
        <v/>
      </c>
      <c r="V219" s="141" t="str">
        <f t="shared" si="30"/>
        <v/>
      </c>
      <c r="W219" s="141" t="str">
        <f t="shared" si="30"/>
        <v/>
      </c>
      <c r="X219" s="204">
        <f>Milestones4352[[#This Row],[GoLive]]-Milestones4352[[#This Row],[Start Date]]</f>
        <v>0</v>
      </c>
    </row>
    <row r="220" spans="2:24" ht="75" customHeight="1" x14ac:dyDescent="0.2">
      <c r="B220" s="138"/>
      <c r="C220" s="171"/>
      <c r="D220" s="183"/>
      <c r="E220" s="183"/>
      <c r="F220" s="183"/>
      <c r="G220" s="183"/>
      <c r="H220" s="191"/>
      <c r="I220" s="172"/>
      <c r="J220" s="192"/>
      <c r="K220" s="174">
        <f>Milestones4352[[#This Row],[End Date]]-Milestones4352[[#This Row],[Start Date]]</f>
        <v>0</v>
      </c>
      <c r="L220" s="181"/>
      <c r="M220" s="141"/>
      <c r="N220" s="141"/>
      <c r="O220" s="141"/>
      <c r="P220" s="141" t="str">
        <f t="shared" si="31"/>
        <v/>
      </c>
      <c r="Q220" s="141" t="str">
        <f t="shared" si="30"/>
        <v/>
      </c>
      <c r="R220" s="141" t="str">
        <f t="shared" si="30"/>
        <v/>
      </c>
      <c r="S220" s="141" t="str">
        <f t="shared" si="30"/>
        <v/>
      </c>
      <c r="T220" s="141" t="str">
        <f t="shared" si="30"/>
        <v/>
      </c>
      <c r="U220" s="141" t="str">
        <f t="shared" si="30"/>
        <v/>
      </c>
      <c r="V220" s="141" t="str">
        <f t="shared" si="30"/>
        <v/>
      </c>
      <c r="W220" s="141" t="str">
        <f t="shared" si="30"/>
        <v/>
      </c>
      <c r="X220" s="204">
        <f>Milestones4352[[#This Row],[GoLive]]-Milestones4352[[#This Row],[Start Date]]</f>
        <v>0</v>
      </c>
    </row>
    <row r="221" spans="2:24" ht="75" customHeight="1" x14ac:dyDescent="0.2">
      <c r="B221" s="138"/>
      <c r="C221" s="171"/>
      <c r="D221" s="183"/>
      <c r="E221" s="183"/>
      <c r="F221" s="183"/>
      <c r="G221" s="183"/>
      <c r="H221" s="191"/>
      <c r="I221" s="172"/>
      <c r="J221" s="192"/>
      <c r="K221" s="174">
        <f>Milestones4352[[#This Row],[End Date]]-Milestones4352[[#This Row],[Start Date]]</f>
        <v>0</v>
      </c>
      <c r="L221" s="181"/>
      <c r="M221" s="141"/>
      <c r="N221" s="141"/>
      <c r="O221" s="141"/>
      <c r="P221" s="141" t="str">
        <f t="shared" si="31"/>
        <v/>
      </c>
      <c r="Q221" s="141" t="str">
        <f t="shared" si="30"/>
        <v/>
      </c>
      <c r="R221" s="141" t="str">
        <f t="shared" si="30"/>
        <v/>
      </c>
      <c r="S221" s="141" t="str">
        <f t="shared" si="30"/>
        <v/>
      </c>
      <c r="T221" s="141" t="str">
        <f t="shared" si="30"/>
        <v/>
      </c>
      <c r="U221" s="141" t="str">
        <f t="shared" si="30"/>
        <v/>
      </c>
      <c r="V221" s="141" t="str">
        <f t="shared" si="30"/>
        <v/>
      </c>
      <c r="W221" s="141" t="str">
        <f t="shared" si="30"/>
        <v/>
      </c>
      <c r="X221" s="204">
        <f>Milestones4352[[#This Row],[GoLive]]-Milestones4352[[#This Row],[Start Date]]</f>
        <v>0</v>
      </c>
    </row>
    <row r="222" spans="2:24" ht="75" customHeight="1" x14ac:dyDescent="0.2">
      <c r="B222" s="138"/>
      <c r="C222" s="171"/>
      <c r="D222" s="183"/>
      <c r="E222" s="183"/>
      <c r="F222" s="183"/>
      <c r="G222" s="183"/>
      <c r="H222" s="191"/>
      <c r="I222" s="172"/>
      <c r="J222" s="192"/>
      <c r="K222" s="174">
        <f>Milestones4352[[#This Row],[End Date]]-Milestones4352[[#This Row],[Start Date]]</f>
        <v>0</v>
      </c>
      <c r="L222" s="181"/>
      <c r="M222" s="141"/>
      <c r="N222" s="141"/>
      <c r="O222" s="141"/>
      <c r="P222" s="141" t="str">
        <f t="shared" si="31"/>
        <v/>
      </c>
      <c r="Q222" s="141" t="str">
        <f t="shared" si="30"/>
        <v/>
      </c>
      <c r="R222" s="141" t="str">
        <f t="shared" si="30"/>
        <v/>
      </c>
      <c r="S222" s="141" t="str">
        <f t="shared" si="30"/>
        <v/>
      </c>
      <c r="T222" s="141" t="str">
        <f t="shared" si="30"/>
        <v/>
      </c>
      <c r="U222" s="141" t="str">
        <f t="shared" si="30"/>
        <v/>
      </c>
      <c r="V222" s="141" t="str">
        <f t="shared" si="30"/>
        <v/>
      </c>
      <c r="W222" s="141" t="str">
        <f t="shared" si="30"/>
        <v/>
      </c>
      <c r="X222" s="204">
        <f>Milestones4352[[#This Row],[GoLive]]-Milestones4352[[#This Row],[Start Date]]</f>
        <v>0</v>
      </c>
    </row>
    <row r="223" spans="2:24" ht="75" customHeight="1" x14ac:dyDescent="0.2">
      <c r="B223" s="138"/>
      <c r="C223" s="171"/>
      <c r="D223" s="183"/>
      <c r="E223" s="183"/>
      <c r="F223" s="183"/>
      <c r="G223" s="183"/>
      <c r="H223" s="191"/>
      <c r="I223" s="172"/>
      <c r="J223" s="192"/>
      <c r="K223" s="174">
        <f>Milestones4352[[#This Row],[End Date]]-Milestones4352[[#This Row],[Start Date]]</f>
        <v>0</v>
      </c>
      <c r="L223" s="181"/>
      <c r="M223" s="141"/>
      <c r="N223" s="141"/>
      <c r="O223" s="141"/>
      <c r="P223" s="141" t="str">
        <f t="shared" si="31"/>
        <v/>
      </c>
      <c r="Q223" s="141" t="str">
        <f t="shared" ref="Q223:W232" si="32">IF(AND($G475="Goal",Q$8&gt;=$I475,Q$8&lt;=$I475+$K475-1),2,IF(AND($G475="Milestone",Q$8&gt;=$I475,Q$8&lt;=$I475+$K475-1),1,""))</f>
        <v/>
      </c>
      <c r="R223" s="141" t="str">
        <f t="shared" si="32"/>
        <v/>
      </c>
      <c r="S223" s="141" t="str">
        <f t="shared" si="32"/>
        <v/>
      </c>
      <c r="T223" s="141" t="str">
        <f t="shared" si="32"/>
        <v/>
      </c>
      <c r="U223" s="141" t="str">
        <f t="shared" si="32"/>
        <v/>
      </c>
      <c r="V223" s="141" t="str">
        <f t="shared" si="32"/>
        <v/>
      </c>
      <c r="W223" s="141" t="str">
        <f t="shared" si="32"/>
        <v/>
      </c>
      <c r="X223" s="204">
        <f>Milestones4352[[#This Row],[GoLive]]-Milestones4352[[#This Row],[Start Date]]</f>
        <v>0</v>
      </c>
    </row>
    <row r="224" spans="2:24" ht="75" customHeight="1" x14ac:dyDescent="0.2">
      <c r="B224" s="138"/>
      <c r="C224" s="171"/>
      <c r="D224" s="183"/>
      <c r="E224" s="183"/>
      <c r="F224" s="183"/>
      <c r="G224" s="183"/>
      <c r="H224" s="191"/>
      <c r="I224" s="172"/>
      <c r="J224" s="192"/>
      <c r="K224" s="174">
        <f>Milestones4352[[#This Row],[End Date]]-Milestones4352[[#This Row],[Start Date]]</f>
        <v>0</v>
      </c>
      <c r="L224" s="181"/>
      <c r="M224" s="141"/>
      <c r="N224" s="141"/>
      <c r="O224" s="141"/>
      <c r="P224" s="141" t="str">
        <f t="shared" si="31"/>
        <v/>
      </c>
      <c r="Q224" s="141" t="str">
        <f t="shared" si="32"/>
        <v/>
      </c>
      <c r="R224" s="141" t="str">
        <f t="shared" si="32"/>
        <v/>
      </c>
      <c r="S224" s="141" t="str">
        <f t="shared" si="32"/>
        <v/>
      </c>
      <c r="T224" s="141" t="str">
        <f t="shared" si="32"/>
        <v/>
      </c>
      <c r="U224" s="141" t="str">
        <f t="shared" si="32"/>
        <v/>
      </c>
      <c r="V224" s="141" t="str">
        <f t="shared" si="32"/>
        <v/>
      </c>
      <c r="W224" s="141" t="str">
        <f t="shared" si="32"/>
        <v/>
      </c>
      <c r="X224" s="204">
        <f>Milestones4352[[#This Row],[GoLive]]-Milestones4352[[#This Row],[Start Date]]</f>
        <v>0</v>
      </c>
    </row>
    <row r="225" spans="2:24" ht="75" customHeight="1" x14ac:dyDescent="0.2">
      <c r="B225" s="138"/>
      <c r="C225" s="171"/>
      <c r="D225" s="183"/>
      <c r="E225" s="183"/>
      <c r="F225" s="183"/>
      <c r="G225" s="183"/>
      <c r="H225" s="191"/>
      <c r="I225" s="172"/>
      <c r="J225" s="192"/>
      <c r="K225" s="174">
        <f>Milestones4352[[#This Row],[End Date]]-Milestones4352[[#This Row],[Start Date]]</f>
        <v>0</v>
      </c>
      <c r="L225" s="181"/>
      <c r="M225" s="141"/>
      <c r="N225" s="141"/>
      <c r="O225" s="141"/>
      <c r="P225" s="141" t="str">
        <f t="shared" si="31"/>
        <v/>
      </c>
      <c r="Q225" s="141" t="str">
        <f t="shared" si="32"/>
        <v/>
      </c>
      <c r="R225" s="141" t="str">
        <f t="shared" si="32"/>
        <v/>
      </c>
      <c r="S225" s="141" t="str">
        <f t="shared" si="32"/>
        <v/>
      </c>
      <c r="T225" s="141" t="str">
        <f t="shared" si="32"/>
        <v/>
      </c>
      <c r="U225" s="141" t="str">
        <f t="shared" si="32"/>
        <v/>
      </c>
      <c r="V225" s="141" t="str">
        <f t="shared" si="32"/>
        <v/>
      </c>
      <c r="W225" s="141" t="str">
        <f t="shared" si="32"/>
        <v/>
      </c>
      <c r="X225" s="204">
        <f>Milestones4352[[#This Row],[GoLive]]-Milestones4352[[#This Row],[Start Date]]</f>
        <v>0</v>
      </c>
    </row>
    <row r="226" spans="2:24" ht="75" customHeight="1" x14ac:dyDescent="0.2">
      <c r="B226" s="138"/>
      <c r="C226" s="171"/>
      <c r="D226" s="183"/>
      <c r="E226" s="183"/>
      <c r="F226" s="183"/>
      <c r="G226" s="183"/>
      <c r="H226" s="191"/>
      <c r="I226" s="172"/>
      <c r="J226" s="192"/>
      <c r="K226" s="174">
        <f>Milestones4352[[#This Row],[End Date]]-Milestones4352[[#This Row],[Start Date]]</f>
        <v>0</v>
      </c>
      <c r="L226" s="181"/>
      <c r="M226" s="141"/>
      <c r="N226" s="141"/>
      <c r="O226" s="141"/>
      <c r="P226" s="141" t="str">
        <f t="shared" si="31"/>
        <v/>
      </c>
      <c r="Q226" s="141" t="str">
        <f t="shared" si="32"/>
        <v/>
      </c>
      <c r="R226" s="141" t="str">
        <f t="shared" si="32"/>
        <v/>
      </c>
      <c r="S226" s="141" t="str">
        <f t="shared" si="32"/>
        <v/>
      </c>
      <c r="T226" s="141" t="str">
        <f t="shared" si="32"/>
        <v/>
      </c>
      <c r="U226" s="141" t="str">
        <f t="shared" si="32"/>
        <v/>
      </c>
      <c r="V226" s="141" t="str">
        <f t="shared" si="32"/>
        <v/>
      </c>
      <c r="W226" s="141" t="str">
        <f t="shared" si="32"/>
        <v/>
      </c>
      <c r="X226" s="204">
        <f>Milestones4352[[#This Row],[GoLive]]-Milestones4352[[#This Row],[Start Date]]</f>
        <v>0</v>
      </c>
    </row>
    <row r="227" spans="2:24" ht="75" customHeight="1" x14ac:dyDescent="0.2">
      <c r="B227" s="138"/>
      <c r="C227" s="171"/>
      <c r="D227" s="183"/>
      <c r="E227" s="183"/>
      <c r="F227" s="183"/>
      <c r="G227" s="183"/>
      <c r="H227" s="191"/>
      <c r="I227" s="172"/>
      <c r="J227" s="192"/>
      <c r="K227" s="174">
        <f>Milestones4352[[#This Row],[End Date]]-Milestones4352[[#This Row],[Start Date]]</f>
        <v>0</v>
      </c>
      <c r="L227" s="181"/>
      <c r="M227" s="141"/>
      <c r="N227" s="141"/>
      <c r="O227" s="141"/>
      <c r="P227" s="141" t="str">
        <f t="shared" si="31"/>
        <v/>
      </c>
      <c r="Q227" s="141" t="str">
        <f t="shared" si="32"/>
        <v/>
      </c>
      <c r="R227" s="141" t="str">
        <f t="shared" si="32"/>
        <v/>
      </c>
      <c r="S227" s="141" t="str">
        <f t="shared" si="32"/>
        <v/>
      </c>
      <c r="T227" s="141" t="str">
        <f t="shared" si="32"/>
        <v/>
      </c>
      <c r="U227" s="141" t="str">
        <f t="shared" si="32"/>
        <v/>
      </c>
      <c r="V227" s="141" t="str">
        <f t="shared" si="32"/>
        <v/>
      </c>
      <c r="W227" s="141" t="str">
        <f t="shared" si="32"/>
        <v/>
      </c>
      <c r="X227" s="204">
        <f>Milestones4352[[#This Row],[GoLive]]-Milestones4352[[#This Row],[Start Date]]</f>
        <v>0</v>
      </c>
    </row>
    <row r="228" spans="2:24" ht="75" customHeight="1" x14ac:dyDescent="0.2">
      <c r="B228" s="138"/>
      <c r="C228" s="171"/>
      <c r="D228" s="183"/>
      <c r="E228" s="183"/>
      <c r="F228" s="183"/>
      <c r="G228" s="183"/>
      <c r="H228" s="191"/>
      <c r="I228" s="172"/>
      <c r="J228" s="192"/>
      <c r="K228" s="174">
        <f>Milestones4352[[#This Row],[End Date]]-Milestones4352[[#This Row],[Start Date]]</f>
        <v>0</v>
      </c>
      <c r="L228" s="181"/>
      <c r="M228" s="141"/>
      <c r="N228" s="141"/>
      <c r="O228" s="141"/>
      <c r="P228" s="141" t="str">
        <f t="shared" si="31"/>
        <v/>
      </c>
      <c r="Q228" s="141" t="str">
        <f t="shared" si="32"/>
        <v/>
      </c>
      <c r="R228" s="141" t="str">
        <f t="shared" si="32"/>
        <v/>
      </c>
      <c r="S228" s="141" t="str">
        <f t="shared" si="32"/>
        <v/>
      </c>
      <c r="T228" s="141" t="str">
        <f t="shared" si="32"/>
        <v/>
      </c>
      <c r="U228" s="141" t="str">
        <f t="shared" si="32"/>
        <v/>
      </c>
      <c r="V228" s="141" t="str">
        <f t="shared" si="32"/>
        <v/>
      </c>
      <c r="W228" s="141" t="str">
        <f t="shared" si="32"/>
        <v/>
      </c>
      <c r="X228" s="204">
        <f>Milestones4352[[#This Row],[GoLive]]-Milestones4352[[#This Row],[Start Date]]</f>
        <v>0</v>
      </c>
    </row>
    <row r="229" spans="2:24" ht="75" customHeight="1" x14ac:dyDescent="0.2">
      <c r="B229" s="138"/>
      <c r="C229" s="171"/>
      <c r="D229" s="183"/>
      <c r="E229" s="183"/>
      <c r="F229" s="183"/>
      <c r="G229" s="183"/>
      <c r="H229" s="191"/>
      <c r="I229" s="172"/>
      <c r="J229" s="192"/>
      <c r="K229" s="174">
        <f>Milestones4352[[#This Row],[End Date]]-Milestones4352[[#This Row],[Start Date]]</f>
        <v>0</v>
      </c>
      <c r="L229" s="181"/>
      <c r="M229" s="141"/>
      <c r="N229" s="141"/>
      <c r="O229" s="141"/>
      <c r="P229" s="141" t="str">
        <f t="shared" si="31"/>
        <v/>
      </c>
      <c r="Q229" s="141" t="str">
        <f t="shared" si="32"/>
        <v/>
      </c>
      <c r="R229" s="141" t="str">
        <f t="shared" si="32"/>
        <v/>
      </c>
      <c r="S229" s="141" t="str">
        <f t="shared" si="32"/>
        <v/>
      </c>
      <c r="T229" s="141" t="str">
        <f t="shared" si="32"/>
        <v/>
      </c>
      <c r="U229" s="141" t="str">
        <f t="shared" si="32"/>
        <v/>
      </c>
      <c r="V229" s="141" t="str">
        <f t="shared" si="32"/>
        <v/>
      </c>
      <c r="W229" s="141" t="str">
        <f t="shared" si="32"/>
        <v/>
      </c>
      <c r="X229" s="204">
        <f>Milestones4352[[#This Row],[GoLive]]-Milestones4352[[#This Row],[Start Date]]</f>
        <v>0</v>
      </c>
    </row>
    <row r="230" spans="2:24" ht="75" customHeight="1" x14ac:dyDescent="0.2">
      <c r="B230" s="138"/>
      <c r="C230" s="171"/>
      <c r="D230" s="183"/>
      <c r="E230" s="183"/>
      <c r="F230" s="183"/>
      <c r="G230" s="183"/>
      <c r="H230" s="191"/>
      <c r="I230" s="172"/>
      <c r="J230" s="192"/>
      <c r="K230" s="174">
        <f>Milestones4352[[#This Row],[End Date]]-Milestones4352[[#This Row],[Start Date]]</f>
        <v>0</v>
      </c>
      <c r="L230" s="181"/>
      <c r="M230" s="141"/>
      <c r="N230" s="141"/>
      <c r="O230" s="141"/>
      <c r="P230" s="141" t="str">
        <f t="shared" si="31"/>
        <v/>
      </c>
      <c r="Q230" s="141" t="str">
        <f t="shared" si="32"/>
        <v/>
      </c>
      <c r="R230" s="141" t="str">
        <f t="shared" si="32"/>
        <v/>
      </c>
      <c r="S230" s="141" t="str">
        <f t="shared" si="32"/>
        <v/>
      </c>
      <c r="T230" s="141" t="str">
        <f t="shared" si="32"/>
        <v/>
      </c>
      <c r="U230" s="141" t="str">
        <f t="shared" si="32"/>
        <v/>
      </c>
      <c r="V230" s="141" t="str">
        <f t="shared" si="32"/>
        <v/>
      </c>
      <c r="W230" s="141" t="str">
        <f t="shared" si="32"/>
        <v/>
      </c>
      <c r="X230" s="204">
        <f>Milestones4352[[#This Row],[GoLive]]-Milestones4352[[#This Row],[Start Date]]</f>
        <v>0</v>
      </c>
    </row>
    <row r="231" spans="2:24" ht="75" customHeight="1" x14ac:dyDescent="0.2">
      <c r="B231" s="138"/>
      <c r="C231" s="171"/>
      <c r="D231" s="183"/>
      <c r="E231" s="183"/>
      <c r="F231" s="183"/>
      <c r="G231" s="183"/>
      <c r="H231" s="191"/>
      <c r="I231" s="172"/>
      <c r="J231" s="192"/>
      <c r="K231" s="174">
        <f>Milestones4352[[#This Row],[End Date]]-Milestones4352[[#This Row],[Start Date]]</f>
        <v>0</v>
      </c>
      <c r="L231" s="181"/>
      <c r="M231" s="141"/>
      <c r="N231" s="141"/>
      <c r="O231" s="141"/>
      <c r="P231" s="141" t="str">
        <f t="shared" si="31"/>
        <v/>
      </c>
      <c r="Q231" s="141" t="str">
        <f t="shared" si="32"/>
        <v/>
      </c>
      <c r="R231" s="141" t="str">
        <f t="shared" si="32"/>
        <v/>
      </c>
      <c r="S231" s="141" t="str">
        <f t="shared" si="32"/>
        <v/>
      </c>
      <c r="T231" s="141" t="str">
        <f t="shared" si="32"/>
        <v/>
      </c>
      <c r="U231" s="141" t="str">
        <f t="shared" si="32"/>
        <v/>
      </c>
      <c r="V231" s="141" t="str">
        <f t="shared" si="32"/>
        <v/>
      </c>
      <c r="W231" s="141" t="str">
        <f t="shared" si="32"/>
        <v/>
      </c>
      <c r="X231" s="204">
        <f>Milestones4352[[#This Row],[GoLive]]-Milestones4352[[#This Row],[Start Date]]</f>
        <v>0</v>
      </c>
    </row>
    <row r="232" spans="2:24" ht="75" customHeight="1" x14ac:dyDescent="0.2">
      <c r="B232" s="138"/>
      <c r="C232" s="171"/>
      <c r="D232" s="183"/>
      <c r="E232" s="183"/>
      <c r="F232" s="183"/>
      <c r="G232" s="183"/>
      <c r="H232" s="191"/>
      <c r="I232" s="172"/>
      <c r="J232" s="192"/>
      <c r="K232" s="174">
        <f>Milestones4352[[#This Row],[End Date]]-Milestones4352[[#This Row],[Start Date]]</f>
        <v>0</v>
      </c>
      <c r="L232" s="181"/>
      <c r="M232" s="141"/>
      <c r="N232" s="141"/>
      <c r="O232" s="141"/>
      <c r="P232" s="141" t="str">
        <f t="shared" si="31"/>
        <v/>
      </c>
      <c r="Q232" s="141" t="str">
        <f t="shared" si="32"/>
        <v/>
      </c>
      <c r="R232" s="141" t="str">
        <f t="shared" si="32"/>
        <v/>
      </c>
      <c r="S232" s="141" t="str">
        <f t="shared" si="32"/>
        <v/>
      </c>
      <c r="T232" s="141" t="str">
        <f t="shared" si="32"/>
        <v/>
      </c>
      <c r="U232" s="141" t="str">
        <f t="shared" si="32"/>
        <v/>
      </c>
      <c r="V232" s="141" t="str">
        <f t="shared" si="32"/>
        <v/>
      </c>
      <c r="W232" s="141" t="str">
        <f t="shared" si="32"/>
        <v/>
      </c>
      <c r="X232" s="204">
        <f>Milestones4352[[#This Row],[GoLive]]-Milestones4352[[#This Row],[Start Date]]</f>
        <v>0</v>
      </c>
    </row>
    <row r="233" spans="2:24" ht="75" customHeight="1" x14ac:dyDescent="0.2">
      <c r="B233" s="138"/>
      <c r="C233" s="171"/>
      <c r="D233" s="183"/>
      <c r="E233" s="183"/>
      <c r="F233" s="183"/>
      <c r="G233" s="183"/>
      <c r="H233" s="191"/>
      <c r="I233" s="172"/>
      <c r="J233" s="192"/>
      <c r="K233" s="174">
        <f>Milestones4352[[#This Row],[End Date]]-Milestones4352[[#This Row],[Start Date]]</f>
        <v>0</v>
      </c>
      <c r="L233" s="181"/>
      <c r="M233" s="141"/>
      <c r="N233" s="141"/>
      <c r="O233" s="141"/>
      <c r="P233" s="141" t="str">
        <f t="shared" si="31"/>
        <v/>
      </c>
      <c r="Q233" s="141" t="str">
        <f t="shared" ref="Q233:W242" si="33">IF(AND($G485="Goal",Q$8&gt;=$I485,Q$8&lt;=$I485+$K485-1),2,IF(AND($G485="Milestone",Q$8&gt;=$I485,Q$8&lt;=$I485+$K485-1),1,""))</f>
        <v/>
      </c>
      <c r="R233" s="141" t="str">
        <f t="shared" si="33"/>
        <v/>
      </c>
      <c r="S233" s="141" t="str">
        <f t="shared" si="33"/>
        <v/>
      </c>
      <c r="T233" s="141" t="str">
        <f t="shared" si="33"/>
        <v/>
      </c>
      <c r="U233" s="141" t="str">
        <f t="shared" si="33"/>
        <v/>
      </c>
      <c r="V233" s="141" t="str">
        <f t="shared" si="33"/>
        <v/>
      </c>
      <c r="W233" s="141" t="str">
        <f t="shared" si="33"/>
        <v/>
      </c>
      <c r="X233" s="204">
        <f>Milestones4352[[#This Row],[GoLive]]-Milestones4352[[#This Row],[Start Date]]</f>
        <v>0</v>
      </c>
    </row>
    <row r="234" spans="2:24" ht="75" customHeight="1" x14ac:dyDescent="0.2">
      <c r="B234" s="138"/>
      <c r="C234" s="171"/>
      <c r="D234" s="183"/>
      <c r="E234" s="183"/>
      <c r="F234" s="183"/>
      <c r="G234" s="183"/>
      <c r="H234" s="191"/>
      <c r="I234" s="172"/>
      <c r="J234" s="192"/>
      <c r="K234" s="174">
        <f>Milestones4352[[#This Row],[End Date]]-Milestones4352[[#This Row],[Start Date]]</f>
        <v>0</v>
      </c>
      <c r="L234" s="181"/>
      <c r="M234" s="141"/>
      <c r="N234" s="141"/>
      <c r="O234" s="141"/>
      <c r="P234" s="141" t="str">
        <f t="shared" si="31"/>
        <v/>
      </c>
      <c r="Q234" s="141" t="str">
        <f t="shared" si="33"/>
        <v/>
      </c>
      <c r="R234" s="141" t="str">
        <f t="shared" si="33"/>
        <v/>
      </c>
      <c r="S234" s="141" t="str">
        <f t="shared" si="33"/>
        <v/>
      </c>
      <c r="T234" s="141" t="str">
        <f t="shared" si="33"/>
        <v/>
      </c>
      <c r="U234" s="141" t="str">
        <f t="shared" si="33"/>
        <v/>
      </c>
      <c r="V234" s="141" t="str">
        <f t="shared" si="33"/>
        <v/>
      </c>
      <c r="W234" s="141" t="str">
        <f t="shared" si="33"/>
        <v/>
      </c>
      <c r="X234" s="204">
        <f>Milestones4352[[#This Row],[GoLive]]-Milestones4352[[#This Row],[Start Date]]</f>
        <v>0</v>
      </c>
    </row>
    <row r="235" spans="2:24" ht="75" customHeight="1" x14ac:dyDescent="0.2">
      <c r="B235" s="138"/>
      <c r="C235" s="171"/>
      <c r="D235" s="183"/>
      <c r="E235" s="183"/>
      <c r="F235" s="183"/>
      <c r="G235" s="183"/>
      <c r="H235" s="191"/>
      <c r="I235" s="172"/>
      <c r="J235" s="192"/>
      <c r="K235" s="174">
        <f>Milestones4352[[#This Row],[End Date]]-Milestones4352[[#This Row],[Start Date]]</f>
        <v>0</v>
      </c>
      <c r="L235" s="181"/>
      <c r="M235" s="141"/>
      <c r="N235" s="141"/>
      <c r="O235" s="141"/>
      <c r="P235" s="141" t="str">
        <f t="shared" si="31"/>
        <v/>
      </c>
      <c r="Q235" s="141" t="str">
        <f t="shared" si="33"/>
        <v/>
      </c>
      <c r="R235" s="141" t="str">
        <f t="shared" si="33"/>
        <v/>
      </c>
      <c r="S235" s="141" t="str">
        <f t="shared" si="33"/>
        <v/>
      </c>
      <c r="T235" s="141" t="str">
        <f t="shared" si="33"/>
        <v/>
      </c>
      <c r="U235" s="141" t="str">
        <f t="shared" si="33"/>
        <v/>
      </c>
      <c r="V235" s="141" t="str">
        <f t="shared" si="33"/>
        <v/>
      </c>
      <c r="W235" s="141" t="str">
        <f t="shared" si="33"/>
        <v/>
      </c>
      <c r="X235" s="204">
        <f>Milestones4352[[#This Row],[GoLive]]-Milestones4352[[#This Row],[Start Date]]</f>
        <v>0</v>
      </c>
    </row>
    <row r="236" spans="2:24" ht="75" customHeight="1" x14ac:dyDescent="0.2">
      <c r="B236" s="138"/>
      <c r="C236" s="171"/>
      <c r="D236" s="183"/>
      <c r="E236" s="183"/>
      <c r="F236" s="183"/>
      <c r="G236" s="183"/>
      <c r="H236" s="191"/>
      <c r="I236" s="172"/>
      <c r="J236" s="192"/>
      <c r="K236" s="174">
        <f>Milestones4352[[#This Row],[End Date]]-Milestones4352[[#This Row],[Start Date]]</f>
        <v>0</v>
      </c>
      <c r="L236" s="181"/>
      <c r="M236" s="141"/>
      <c r="N236" s="141"/>
      <c r="O236" s="141"/>
      <c r="P236" s="141" t="str">
        <f t="shared" si="31"/>
        <v/>
      </c>
      <c r="Q236" s="141" t="str">
        <f t="shared" si="33"/>
        <v/>
      </c>
      <c r="R236" s="141" t="str">
        <f t="shared" si="33"/>
        <v/>
      </c>
      <c r="S236" s="141" t="str">
        <f t="shared" si="33"/>
        <v/>
      </c>
      <c r="T236" s="141" t="str">
        <f t="shared" si="33"/>
        <v/>
      </c>
      <c r="U236" s="141" t="str">
        <f t="shared" si="33"/>
        <v/>
      </c>
      <c r="V236" s="141" t="str">
        <f t="shared" si="33"/>
        <v/>
      </c>
      <c r="W236" s="141" t="str">
        <f t="shared" si="33"/>
        <v/>
      </c>
      <c r="X236" s="204">
        <f>Milestones4352[[#This Row],[GoLive]]-Milestones4352[[#This Row],[Start Date]]</f>
        <v>0</v>
      </c>
    </row>
    <row r="237" spans="2:24" ht="75" customHeight="1" x14ac:dyDescent="0.2">
      <c r="B237" s="138"/>
      <c r="C237" s="171"/>
      <c r="D237" s="183"/>
      <c r="E237" s="183"/>
      <c r="F237" s="183"/>
      <c r="G237" s="183"/>
      <c r="H237" s="191"/>
      <c r="I237" s="172"/>
      <c r="J237" s="192"/>
      <c r="K237" s="174">
        <f>Milestones4352[[#This Row],[End Date]]-Milestones4352[[#This Row],[Start Date]]</f>
        <v>0</v>
      </c>
      <c r="L237" s="181"/>
      <c r="M237" s="141"/>
      <c r="N237" s="141"/>
      <c r="O237" s="141"/>
      <c r="P237" s="141" t="str">
        <f t="shared" si="31"/>
        <v/>
      </c>
      <c r="Q237" s="141" t="str">
        <f t="shared" si="33"/>
        <v/>
      </c>
      <c r="R237" s="141" t="str">
        <f t="shared" si="33"/>
        <v/>
      </c>
      <c r="S237" s="141" t="str">
        <f t="shared" si="33"/>
        <v/>
      </c>
      <c r="T237" s="141" t="str">
        <f t="shared" si="33"/>
        <v/>
      </c>
      <c r="U237" s="141" t="str">
        <f t="shared" si="33"/>
        <v/>
      </c>
      <c r="V237" s="141" t="str">
        <f t="shared" si="33"/>
        <v/>
      </c>
      <c r="W237" s="141" t="str">
        <f t="shared" si="33"/>
        <v/>
      </c>
      <c r="X237" s="204">
        <f>Milestones4352[[#This Row],[GoLive]]-Milestones4352[[#This Row],[Start Date]]</f>
        <v>0</v>
      </c>
    </row>
    <row r="238" spans="2:24" ht="75" customHeight="1" x14ac:dyDescent="0.2">
      <c r="B238" s="138"/>
      <c r="C238" s="171"/>
      <c r="D238" s="183"/>
      <c r="E238" s="183"/>
      <c r="F238" s="183"/>
      <c r="G238" s="183"/>
      <c r="H238" s="191"/>
      <c r="I238" s="172"/>
      <c r="J238" s="192"/>
      <c r="K238" s="174">
        <f>Milestones4352[[#This Row],[End Date]]-Milestones4352[[#This Row],[Start Date]]</f>
        <v>0</v>
      </c>
      <c r="L238" s="181"/>
      <c r="M238" s="141"/>
      <c r="N238" s="141"/>
      <c r="O238" s="141"/>
      <c r="P238" s="141" t="str">
        <f t="shared" si="31"/>
        <v/>
      </c>
      <c r="Q238" s="141" t="str">
        <f t="shared" si="33"/>
        <v/>
      </c>
      <c r="R238" s="141" t="str">
        <f t="shared" si="33"/>
        <v/>
      </c>
      <c r="S238" s="141" t="str">
        <f t="shared" si="33"/>
        <v/>
      </c>
      <c r="T238" s="141" t="str">
        <f t="shared" si="33"/>
        <v/>
      </c>
      <c r="U238" s="141" t="str">
        <f t="shared" si="33"/>
        <v/>
      </c>
      <c r="V238" s="141" t="str">
        <f t="shared" si="33"/>
        <v/>
      </c>
      <c r="W238" s="141" t="str">
        <f t="shared" si="33"/>
        <v/>
      </c>
      <c r="X238" s="204">
        <f>Milestones4352[[#This Row],[GoLive]]-Milestones4352[[#This Row],[Start Date]]</f>
        <v>0</v>
      </c>
    </row>
    <row r="239" spans="2:24" ht="75" customHeight="1" x14ac:dyDescent="0.2">
      <c r="B239" s="138"/>
      <c r="C239" s="171"/>
      <c r="D239" s="183"/>
      <c r="E239" s="183"/>
      <c r="F239" s="183"/>
      <c r="G239" s="183"/>
      <c r="H239" s="191"/>
      <c r="I239" s="172"/>
      <c r="J239" s="192"/>
      <c r="K239" s="174">
        <f>Milestones4352[[#This Row],[End Date]]-Milestones4352[[#This Row],[Start Date]]</f>
        <v>0</v>
      </c>
      <c r="L239" s="181"/>
      <c r="M239" s="141"/>
      <c r="N239" s="141"/>
      <c r="O239" s="141"/>
      <c r="P239" s="141" t="str">
        <f t="shared" si="31"/>
        <v/>
      </c>
      <c r="Q239" s="141" t="str">
        <f t="shared" si="33"/>
        <v/>
      </c>
      <c r="R239" s="141" t="str">
        <f t="shared" si="33"/>
        <v/>
      </c>
      <c r="S239" s="141" t="str">
        <f t="shared" si="33"/>
        <v/>
      </c>
      <c r="T239" s="141" t="str">
        <f t="shared" si="33"/>
        <v/>
      </c>
      <c r="U239" s="141" t="str">
        <f t="shared" si="33"/>
        <v/>
      </c>
      <c r="V239" s="141" t="str">
        <f t="shared" si="33"/>
        <v/>
      </c>
      <c r="W239" s="141" t="str">
        <f t="shared" si="33"/>
        <v/>
      </c>
      <c r="X239" s="204">
        <f>Milestones4352[[#This Row],[GoLive]]-Milestones4352[[#This Row],[Start Date]]</f>
        <v>0</v>
      </c>
    </row>
    <row r="240" spans="2:24" ht="75" customHeight="1" x14ac:dyDescent="0.2">
      <c r="B240" s="138"/>
      <c r="C240" s="171"/>
      <c r="D240" s="183"/>
      <c r="E240" s="183"/>
      <c r="F240" s="183"/>
      <c r="G240" s="183"/>
      <c r="H240" s="191"/>
      <c r="I240" s="172"/>
      <c r="J240" s="192"/>
      <c r="K240" s="174">
        <f>Milestones4352[[#This Row],[End Date]]-Milestones4352[[#This Row],[Start Date]]</f>
        <v>0</v>
      </c>
      <c r="L240" s="181"/>
      <c r="M240" s="141"/>
      <c r="N240" s="141"/>
      <c r="O240" s="141"/>
      <c r="P240" s="141" t="str">
        <f t="shared" si="31"/>
        <v/>
      </c>
      <c r="Q240" s="141" t="str">
        <f t="shared" si="33"/>
        <v/>
      </c>
      <c r="R240" s="141" t="str">
        <f t="shared" si="33"/>
        <v/>
      </c>
      <c r="S240" s="141" t="str">
        <f t="shared" si="33"/>
        <v/>
      </c>
      <c r="T240" s="141" t="str">
        <f t="shared" si="33"/>
        <v/>
      </c>
      <c r="U240" s="141" t="str">
        <f t="shared" si="33"/>
        <v/>
      </c>
      <c r="V240" s="141" t="str">
        <f t="shared" si="33"/>
        <v/>
      </c>
      <c r="W240" s="141" t="str">
        <f t="shared" si="33"/>
        <v/>
      </c>
      <c r="X240" s="204">
        <f>Milestones4352[[#This Row],[GoLive]]-Milestones4352[[#This Row],[Start Date]]</f>
        <v>0</v>
      </c>
    </row>
    <row r="241" spans="2:24" ht="75" customHeight="1" x14ac:dyDescent="0.2">
      <c r="B241" s="138"/>
      <c r="C241" s="171"/>
      <c r="D241" s="183"/>
      <c r="E241" s="183"/>
      <c r="F241" s="183"/>
      <c r="G241" s="183"/>
      <c r="H241" s="191"/>
      <c r="I241" s="172"/>
      <c r="J241" s="192"/>
      <c r="K241" s="174">
        <f>Milestones4352[[#This Row],[End Date]]-Milestones4352[[#This Row],[Start Date]]</f>
        <v>0</v>
      </c>
      <c r="L241" s="181"/>
      <c r="M241" s="141"/>
      <c r="N241" s="141"/>
      <c r="O241" s="141"/>
      <c r="P241" s="141" t="str">
        <f t="shared" si="31"/>
        <v/>
      </c>
      <c r="Q241" s="141" t="str">
        <f t="shared" si="33"/>
        <v/>
      </c>
      <c r="R241" s="141" t="str">
        <f t="shared" si="33"/>
        <v/>
      </c>
      <c r="S241" s="141" t="str">
        <f t="shared" si="33"/>
        <v/>
      </c>
      <c r="T241" s="141" t="str">
        <f t="shared" si="33"/>
        <v/>
      </c>
      <c r="U241" s="141" t="str">
        <f t="shared" si="33"/>
        <v/>
      </c>
      <c r="V241" s="141" t="str">
        <f t="shared" si="33"/>
        <v/>
      </c>
      <c r="W241" s="141" t="str">
        <f t="shared" si="33"/>
        <v/>
      </c>
      <c r="X241" s="204">
        <f>Milestones4352[[#This Row],[GoLive]]-Milestones4352[[#This Row],[Start Date]]</f>
        <v>0</v>
      </c>
    </row>
    <row r="242" spans="2:24" ht="75" customHeight="1" x14ac:dyDescent="0.2">
      <c r="B242" s="138"/>
      <c r="C242" s="171"/>
      <c r="D242" s="183"/>
      <c r="E242" s="183"/>
      <c r="F242" s="183"/>
      <c r="G242" s="183"/>
      <c r="H242" s="191"/>
      <c r="I242" s="172"/>
      <c r="J242" s="192"/>
      <c r="K242" s="174">
        <f>Milestones4352[[#This Row],[End Date]]-Milestones4352[[#This Row],[Start Date]]</f>
        <v>0</v>
      </c>
      <c r="L242" s="181"/>
      <c r="M242" s="141"/>
      <c r="N242" s="141"/>
      <c r="O242" s="141"/>
      <c r="P242" s="141" t="str">
        <f t="shared" si="31"/>
        <v/>
      </c>
      <c r="Q242" s="141" t="str">
        <f t="shared" si="33"/>
        <v/>
      </c>
      <c r="R242" s="141" t="str">
        <f t="shared" si="33"/>
        <v/>
      </c>
      <c r="S242" s="141" t="str">
        <f t="shared" si="33"/>
        <v/>
      </c>
      <c r="T242" s="141" t="str">
        <f t="shared" si="33"/>
        <v/>
      </c>
      <c r="U242" s="141" t="str">
        <f t="shared" si="33"/>
        <v/>
      </c>
      <c r="V242" s="141" t="str">
        <f t="shared" si="33"/>
        <v/>
      </c>
      <c r="W242" s="141" t="str">
        <f t="shared" si="33"/>
        <v/>
      </c>
      <c r="X242" s="204">
        <f>Milestones4352[[#This Row],[GoLive]]-Milestones4352[[#This Row],[Start Date]]</f>
        <v>0</v>
      </c>
    </row>
    <row r="243" spans="2:24" ht="75" customHeight="1" x14ac:dyDescent="0.2">
      <c r="B243" s="138"/>
      <c r="C243" s="171"/>
      <c r="D243" s="183"/>
      <c r="E243" s="183"/>
      <c r="F243" s="183"/>
      <c r="G243" s="183"/>
      <c r="H243" s="191"/>
      <c r="I243" s="172"/>
      <c r="J243" s="192"/>
      <c r="K243" s="174">
        <f>Milestones4352[[#This Row],[End Date]]-Milestones4352[[#This Row],[Start Date]]</f>
        <v>0</v>
      </c>
      <c r="L243" s="181"/>
      <c r="M243" s="141"/>
      <c r="N243" s="141"/>
      <c r="O243" s="141"/>
      <c r="P243" s="141" t="str">
        <f t="shared" si="31"/>
        <v/>
      </c>
      <c r="Q243" s="141" t="str">
        <f t="shared" ref="Q243:W252" si="34">IF(AND($G495="Goal",Q$8&gt;=$I495,Q$8&lt;=$I495+$K495-1),2,IF(AND($G495="Milestone",Q$8&gt;=$I495,Q$8&lt;=$I495+$K495-1),1,""))</f>
        <v/>
      </c>
      <c r="R243" s="141" t="str">
        <f t="shared" si="34"/>
        <v/>
      </c>
      <c r="S243" s="141" t="str">
        <f t="shared" si="34"/>
        <v/>
      </c>
      <c r="T243" s="141" t="str">
        <f t="shared" si="34"/>
        <v/>
      </c>
      <c r="U243" s="141" t="str">
        <f t="shared" si="34"/>
        <v/>
      </c>
      <c r="V243" s="141" t="str">
        <f t="shared" si="34"/>
        <v/>
      </c>
      <c r="W243" s="141" t="str">
        <f t="shared" si="34"/>
        <v/>
      </c>
      <c r="X243" s="204">
        <f>Milestones4352[[#This Row],[GoLive]]-Milestones4352[[#This Row],[Start Date]]</f>
        <v>0</v>
      </c>
    </row>
    <row r="244" spans="2:24" ht="75" customHeight="1" x14ac:dyDescent="0.2">
      <c r="B244" s="138"/>
      <c r="C244" s="171"/>
      <c r="D244" s="183"/>
      <c r="E244" s="183"/>
      <c r="F244" s="183"/>
      <c r="G244" s="183"/>
      <c r="H244" s="191"/>
      <c r="I244" s="172"/>
      <c r="J244" s="192"/>
      <c r="K244" s="174">
        <f>Milestones4352[[#This Row],[End Date]]-Milestones4352[[#This Row],[Start Date]]</f>
        <v>0</v>
      </c>
      <c r="L244" s="181"/>
      <c r="M244" s="141"/>
      <c r="N244" s="141"/>
      <c r="O244" s="141"/>
      <c r="P244" s="141" t="str">
        <f t="shared" si="31"/>
        <v/>
      </c>
      <c r="Q244" s="141" t="str">
        <f t="shared" si="34"/>
        <v/>
      </c>
      <c r="R244" s="141" t="str">
        <f t="shared" si="34"/>
        <v/>
      </c>
      <c r="S244" s="141" t="str">
        <f t="shared" si="34"/>
        <v/>
      </c>
      <c r="T244" s="141" t="str">
        <f t="shared" si="34"/>
        <v/>
      </c>
      <c r="U244" s="141" t="str">
        <f t="shared" si="34"/>
        <v/>
      </c>
      <c r="V244" s="141" t="str">
        <f t="shared" si="34"/>
        <v/>
      </c>
      <c r="W244" s="141" t="str">
        <f t="shared" si="34"/>
        <v/>
      </c>
      <c r="X244" s="204">
        <f>Milestones4352[[#This Row],[GoLive]]-Milestones4352[[#This Row],[Start Date]]</f>
        <v>0</v>
      </c>
    </row>
    <row r="245" spans="2:24" ht="75" customHeight="1" x14ac:dyDescent="0.2">
      <c r="B245" s="138"/>
      <c r="C245" s="171"/>
      <c r="D245" s="183"/>
      <c r="E245" s="183"/>
      <c r="F245" s="183"/>
      <c r="G245" s="183"/>
      <c r="H245" s="191"/>
      <c r="I245" s="172"/>
      <c r="J245" s="192"/>
      <c r="K245" s="174">
        <f>Milestones4352[[#This Row],[End Date]]-Milestones4352[[#This Row],[Start Date]]</f>
        <v>0</v>
      </c>
      <c r="L245" s="181"/>
      <c r="M245" s="141"/>
      <c r="N245" s="141"/>
      <c r="O245" s="141"/>
      <c r="P245" s="141" t="str">
        <f t="shared" si="31"/>
        <v/>
      </c>
      <c r="Q245" s="141" t="str">
        <f t="shared" si="34"/>
        <v/>
      </c>
      <c r="R245" s="141" t="str">
        <f t="shared" si="34"/>
        <v/>
      </c>
      <c r="S245" s="141" t="str">
        <f t="shared" si="34"/>
        <v/>
      </c>
      <c r="T245" s="141" t="str">
        <f t="shared" si="34"/>
        <v/>
      </c>
      <c r="U245" s="141" t="str">
        <f t="shared" si="34"/>
        <v/>
      </c>
      <c r="V245" s="141" t="str">
        <f t="shared" si="34"/>
        <v/>
      </c>
      <c r="W245" s="141" t="str">
        <f t="shared" si="34"/>
        <v/>
      </c>
      <c r="X245" s="204">
        <f>Milestones4352[[#This Row],[GoLive]]-Milestones4352[[#This Row],[Start Date]]</f>
        <v>0</v>
      </c>
    </row>
    <row r="246" spans="2:24" ht="75" customHeight="1" x14ac:dyDescent="0.2">
      <c r="B246" s="138"/>
      <c r="C246" s="171"/>
      <c r="D246" s="183"/>
      <c r="E246" s="183"/>
      <c r="F246" s="183"/>
      <c r="G246" s="183"/>
      <c r="H246" s="191"/>
      <c r="I246" s="172"/>
      <c r="J246" s="192"/>
      <c r="K246" s="174">
        <f>Milestones4352[[#This Row],[End Date]]-Milestones4352[[#This Row],[Start Date]]</f>
        <v>0</v>
      </c>
      <c r="L246" s="181"/>
      <c r="M246" s="141"/>
      <c r="N246" s="141"/>
      <c r="O246" s="141"/>
      <c r="P246" s="141" t="str">
        <f t="shared" si="31"/>
        <v/>
      </c>
      <c r="Q246" s="141" t="str">
        <f t="shared" si="34"/>
        <v/>
      </c>
      <c r="R246" s="141" t="str">
        <f t="shared" si="34"/>
        <v/>
      </c>
      <c r="S246" s="141" t="str">
        <f t="shared" si="34"/>
        <v/>
      </c>
      <c r="T246" s="141" t="str">
        <f t="shared" si="34"/>
        <v/>
      </c>
      <c r="U246" s="141" t="str">
        <f t="shared" si="34"/>
        <v/>
      </c>
      <c r="V246" s="141" t="str">
        <f t="shared" si="34"/>
        <v/>
      </c>
      <c r="W246" s="141" t="str">
        <f t="shared" si="34"/>
        <v/>
      </c>
      <c r="X246" s="204">
        <f>Milestones4352[[#This Row],[GoLive]]-Milestones4352[[#This Row],[Start Date]]</f>
        <v>0</v>
      </c>
    </row>
    <row r="247" spans="2:24" ht="75" customHeight="1" x14ac:dyDescent="0.2">
      <c r="B247" s="138"/>
      <c r="C247" s="171"/>
      <c r="D247" s="183"/>
      <c r="E247" s="183"/>
      <c r="F247" s="183"/>
      <c r="G247" s="183"/>
      <c r="H247" s="191"/>
      <c r="I247" s="172"/>
      <c r="J247" s="192"/>
      <c r="K247" s="174">
        <f>Milestones4352[[#This Row],[End Date]]-Milestones4352[[#This Row],[Start Date]]</f>
        <v>0</v>
      </c>
      <c r="L247" s="181"/>
      <c r="M247" s="141"/>
      <c r="N247" s="141"/>
      <c r="O247" s="141"/>
      <c r="P247" s="141" t="str">
        <f t="shared" si="31"/>
        <v/>
      </c>
      <c r="Q247" s="141" t="str">
        <f t="shared" si="34"/>
        <v/>
      </c>
      <c r="R247" s="141" t="str">
        <f t="shared" si="34"/>
        <v/>
      </c>
      <c r="S247" s="141" t="str">
        <f t="shared" si="34"/>
        <v/>
      </c>
      <c r="T247" s="141" t="str">
        <f t="shared" si="34"/>
        <v/>
      </c>
      <c r="U247" s="141" t="str">
        <f t="shared" si="34"/>
        <v/>
      </c>
      <c r="V247" s="141" t="str">
        <f t="shared" si="34"/>
        <v/>
      </c>
      <c r="W247" s="141" t="str">
        <f t="shared" si="34"/>
        <v/>
      </c>
      <c r="X247" s="204">
        <f>Milestones4352[[#This Row],[GoLive]]-Milestones4352[[#This Row],[Start Date]]</f>
        <v>0</v>
      </c>
    </row>
    <row r="248" spans="2:24" ht="75" customHeight="1" x14ac:dyDescent="0.2">
      <c r="B248" s="138"/>
      <c r="C248" s="171"/>
      <c r="D248" s="183"/>
      <c r="E248" s="183"/>
      <c r="F248" s="183"/>
      <c r="G248" s="183"/>
      <c r="H248" s="191"/>
      <c r="I248" s="172"/>
      <c r="J248" s="192"/>
      <c r="K248" s="174">
        <f>Milestones4352[[#This Row],[End Date]]-Milestones4352[[#This Row],[Start Date]]</f>
        <v>0</v>
      </c>
      <c r="L248" s="181"/>
      <c r="M248" s="141"/>
      <c r="N248" s="141"/>
      <c r="O248" s="141"/>
      <c r="P248" s="141" t="str">
        <f t="shared" ref="P248:P279" si="35">IF(AND($G500="Goal",P$8&gt;=$I500,P$8&lt;=$I500+$K500-1),2,IF(AND($G500="Milestone",P$8&gt;=$I500,P$8&lt;=$I500+$K500-1),1,""))</f>
        <v/>
      </c>
      <c r="Q248" s="141" t="str">
        <f t="shared" si="34"/>
        <v/>
      </c>
      <c r="R248" s="141" t="str">
        <f t="shared" si="34"/>
        <v/>
      </c>
      <c r="S248" s="141" t="str">
        <f t="shared" si="34"/>
        <v/>
      </c>
      <c r="T248" s="141" t="str">
        <f t="shared" si="34"/>
        <v/>
      </c>
      <c r="U248" s="141" t="str">
        <f t="shared" si="34"/>
        <v/>
      </c>
      <c r="V248" s="141" t="str">
        <f t="shared" si="34"/>
        <v/>
      </c>
      <c r="W248" s="141" t="str">
        <f t="shared" si="34"/>
        <v/>
      </c>
      <c r="X248" s="204">
        <f>Milestones4352[[#This Row],[GoLive]]-Milestones4352[[#This Row],[Start Date]]</f>
        <v>0</v>
      </c>
    </row>
    <row r="249" spans="2:24" ht="75" customHeight="1" x14ac:dyDescent="0.2">
      <c r="B249" s="138"/>
      <c r="C249" s="171"/>
      <c r="D249" s="183"/>
      <c r="E249" s="183"/>
      <c r="F249" s="183"/>
      <c r="G249" s="183"/>
      <c r="H249" s="191"/>
      <c r="I249" s="172"/>
      <c r="J249" s="192"/>
      <c r="K249" s="174">
        <f>Milestones4352[[#This Row],[End Date]]-Milestones4352[[#This Row],[Start Date]]</f>
        <v>0</v>
      </c>
      <c r="L249" s="181"/>
      <c r="M249" s="141"/>
      <c r="N249" s="141"/>
      <c r="O249" s="141"/>
      <c r="P249" s="141" t="str">
        <f t="shared" si="35"/>
        <v/>
      </c>
      <c r="Q249" s="141" t="str">
        <f t="shared" si="34"/>
        <v/>
      </c>
      <c r="R249" s="141" t="str">
        <f t="shared" si="34"/>
        <v/>
      </c>
      <c r="S249" s="141" t="str">
        <f t="shared" si="34"/>
        <v/>
      </c>
      <c r="T249" s="141" t="str">
        <f t="shared" si="34"/>
        <v/>
      </c>
      <c r="U249" s="141" t="str">
        <f t="shared" si="34"/>
        <v/>
      </c>
      <c r="V249" s="141" t="str">
        <f t="shared" si="34"/>
        <v/>
      </c>
      <c r="W249" s="141" t="str">
        <f t="shared" si="34"/>
        <v/>
      </c>
      <c r="X249" s="204">
        <f>Milestones4352[[#This Row],[GoLive]]-Milestones4352[[#This Row],[Start Date]]</f>
        <v>0</v>
      </c>
    </row>
    <row r="250" spans="2:24" ht="75" customHeight="1" x14ac:dyDescent="0.2">
      <c r="B250" s="138"/>
      <c r="C250" s="171"/>
      <c r="D250" s="183"/>
      <c r="E250" s="183"/>
      <c r="F250" s="183"/>
      <c r="G250" s="183"/>
      <c r="H250" s="191"/>
      <c r="I250" s="172"/>
      <c r="J250" s="192"/>
      <c r="K250" s="174">
        <f>Milestones4352[[#This Row],[End Date]]-Milestones4352[[#This Row],[Start Date]]</f>
        <v>0</v>
      </c>
      <c r="L250" s="181"/>
      <c r="M250" s="141"/>
      <c r="N250" s="141"/>
      <c r="O250" s="141"/>
      <c r="P250" s="141" t="str">
        <f t="shared" si="35"/>
        <v/>
      </c>
      <c r="Q250" s="141" t="str">
        <f t="shared" si="34"/>
        <v/>
      </c>
      <c r="R250" s="141" t="str">
        <f t="shared" si="34"/>
        <v/>
      </c>
      <c r="S250" s="141" t="str">
        <f t="shared" si="34"/>
        <v/>
      </c>
      <c r="T250" s="141" t="str">
        <f t="shared" si="34"/>
        <v/>
      </c>
      <c r="U250" s="141" t="str">
        <f t="shared" si="34"/>
        <v/>
      </c>
      <c r="V250" s="141" t="str">
        <f t="shared" si="34"/>
        <v/>
      </c>
      <c r="W250" s="141" t="str">
        <f t="shared" si="34"/>
        <v/>
      </c>
      <c r="X250" s="204">
        <f>Milestones4352[[#This Row],[GoLive]]-Milestones4352[[#This Row],[Start Date]]</f>
        <v>0</v>
      </c>
    </row>
    <row r="251" spans="2:24" ht="75" customHeight="1" x14ac:dyDescent="0.2">
      <c r="B251" s="138"/>
      <c r="C251" s="171"/>
      <c r="D251" s="183"/>
      <c r="E251" s="183"/>
      <c r="F251" s="183"/>
      <c r="G251" s="183"/>
      <c r="H251" s="191"/>
      <c r="I251" s="172"/>
      <c r="J251" s="192"/>
      <c r="K251" s="174">
        <f>Milestones4352[[#This Row],[End Date]]-Milestones4352[[#This Row],[Start Date]]</f>
        <v>0</v>
      </c>
      <c r="L251" s="181"/>
      <c r="M251" s="141"/>
      <c r="N251" s="141"/>
      <c r="O251" s="141"/>
      <c r="P251" s="141" t="str">
        <f t="shared" si="35"/>
        <v/>
      </c>
      <c r="Q251" s="141" t="str">
        <f t="shared" si="34"/>
        <v/>
      </c>
      <c r="R251" s="141" t="str">
        <f t="shared" si="34"/>
        <v/>
      </c>
      <c r="S251" s="141" t="str">
        <f t="shared" si="34"/>
        <v/>
      </c>
      <c r="T251" s="141" t="str">
        <f t="shared" si="34"/>
        <v/>
      </c>
      <c r="U251" s="141" t="str">
        <f t="shared" si="34"/>
        <v/>
      </c>
      <c r="V251" s="141" t="str">
        <f t="shared" si="34"/>
        <v/>
      </c>
      <c r="W251" s="141" t="str">
        <f t="shared" si="34"/>
        <v/>
      </c>
      <c r="X251" s="204">
        <f>Milestones4352[[#This Row],[GoLive]]-Milestones4352[[#This Row],[Start Date]]</f>
        <v>0</v>
      </c>
    </row>
    <row r="252" spans="2:24" ht="75" customHeight="1" x14ac:dyDescent="0.2">
      <c r="B252" s="138"/>
      <c r="C252" s="171"/>
      <c r="D252" s="183"/>
      <c r="E252" s="183"/>
      <c r="F252" s="183"/>
      <c r="G252" s="183"/>
      <c r="H252" s="191"/>
      <c r="I252" s="172"/>
      <c r="J252" s="192"/>
      <c r="K252" s="174">
        <f>Milestones4352[[#This Row],[End Date]]-Milestones4352[[#This Row],[Start Date]]</f>
        <v>0</v>
      </c>
      <c r="L252" s="181"/>
      <c r="M252" s="141"/>
      <c r="N252" s="141"/>
      <c r="O252" s="141"/>
      <c r="P252" s="141" t="str">
        <f t="shared" si="35"/>
        <v/>
      </c>
      <c r="Q252" s="141" t="str">
        <f t="shared" si="34"/>
        <v/>
      </c>
      <c r="R252" s="141" t="str">
        <f t="shared" si="34"/>
        <v/>
      </c>
      <c r="S252" s="141" t="str">
        <f t="shared" si="34"/>
        <v/>
      </c>
      <c r="T252" s="141" t="str">
        <f t="shared" si="34"/>
        <v/>
      </c>
      <c r="U252" s="141" t="str">
        <f t="shared" si="34"/>
        <v/>
      </c>
      <c r="V252" s="141" t="str">
        <f t="shared" si="34"/>
        <v/>
      </c>
      <c r="W252" s="141" t="str">
        <f t="shared" si="34"/>
        <v/>
      </c>
      <c r="X252" s="204">
        <f>Milestones4352[[#This Row],[GoLive]]-Milestones4352[[#This Row],[Start Date]]</f>
        <v>0</v>
      </c>
    </row>
    <row r="253" spans="2:24" ht="75" customHeight="1" x14ac:dyDescent="0.2">
      <c r="B253" s="138"/>
      <c r="C253" s="171"/>
      <c r="D253" s="183"/>
      <c r="E253" s="183"/>
      <c r="F253" s="183"/>
      <c r="G253" s="183"/>
      <c r="H253" s="191"/>
      <c r="I253" s="172"/>
      <c r="J253" s="192"/>
      <c r="K253" s="174">
        <f>Milestones4352[[#This Row],[End Date]]-Milestones4352[[#This Row],[Start Date]]</f>
        <v>0</v>
      </c>
      <c r="L253" s="181"/>
      <c r="M253" s="141"/>
      <c r="N253" s="141"/>
      <c r="O253" s="141"/>
      <c r="P253" s="141" t="str">
        <f t="shared" si="35"/>
        <v/>
      </c>
      <c r="Q253" s="141" t="str">
        <f t="shared" ref="Q253:W262" si="36">IF(AND($G505="Goal",Q$8&gt;=$I505,Q$8&lt;=$I505+$K505-1),2,IF(AND($G505="Milestone",Q$8&gt;=$I505,Q$8&lt;=$I505+$K505-1),1,""))</f>
        <v/>
      </c>
      <c r="R253" s="141" t="str">
        <f t="shared" si="36"/>
        <v/>
      </c>
      <c r="S253" s="141" t="str">
        <f t="shared" si="36"/>
        <v/>
      </c>
      <c r="T253" s="141" t="str">
        <f t="shared" si="36"/>
        <v/>
      </c>
      <c r="U253" s="141" t="str">
        <f t="shared" si="36"/>
        <v/>
      </c>
      <c r="V253" s="141" t="str">
        <f t="shared" si="36"/>
        <v/>
      </c>
      <c r="W253" s="141" t="str">
        <f t="shared" si="36"/>
        <v/>
      </c>
      <c r="X253" s="204">
        <f>Milestones4352[[#This Row],[GoLive]]-Milestones4352[[#This Row],[Start Date]]</f>
        <v>0</v>
      </c>
    </row>
    <row r="254" spans="2:24" ht="75" customHeight="1" x14ac:dyDescent="0.2">
      <c r="B254" s="138"/>
      <c r="C254" s="171"/>
      <c r="D254" s="183"/>
      <c r="E254" s="183"/>
      <c r="F254" s="183"/>
      <c r="G254" s="183"/>
      <c r="H254" s="191"/>
      <c r="I254" s="172"/>
      <c r="J254" s="192"/>
      <c r="K254" s="174">
        <f>Milestones4352[[#This Row],[End Date]]-Milestones4352[[#This Row],[Start Date]]</f>
        <v>0</v>
      </c>
      <c r="L254" s="181"/>
      <c r="M254" s="141"/>
      <c r="N254" s="141"/>
      <c r="O254" s="141"/>
      <c r="P254" s="141" t="str">
        <f t="shared" si="35"/>
        <v/>
      </c>
      <c r="Q254" s="141" t="str">
        <f t="shared" si="36"/>
        <v/>
      </c>
      <c r="R254" s="141" t="str">
        <f t="shared" si="36"/>
        <v/>
      </c>
      <c r="S254" s="141" t="str">
        <f t="shared" si="36"/>
        <v/>
      </c>
      <c r="T254" s="141" t="str">
        <f t="shared" si="36"/>
        <v/>
      </c>
      <c r="U254" s="141" t="str">
        <f t="shared" si="36"/>
        <v/>
      </c>
      <c r="V254" s="141" t="str">
        <f t="shared" si="36"/>
        <v/>
      </c>
      <c r="W254" s="141" t="str">
        <f t="shared" si="36"/>
        <v/>
      </c>
      <c r="X254" s="204">
        <f>Milestones4352[[#This Row],[GoLive]]-Milestones4352[[#This Row],[Start Date]]</f>
        <v>0</v>
      </c>
    </row>
    <row r="255" spans="2:24" ht="75" customHeight="1" x14ac:dyDescent="0.2">
      <c r="B255" s="138"/>
      <c r="C255" s="171"/>
      <c r="D255" s="183"/>
      <c r="E255" s="183"/>
      <c r="F255" s="183"/>
      <c r="G255" s="183"/>
      <c r="H255" s="191"/>
      <c r="I255" s="172"/>
      <c r="J255" s="192"/>
      <c r="K255" s="174">
        <f>Milestones4352[[#This Row],[End Date]]-Milestones4352[[#This Row],[Start Date]]</f>
        <v>0</v>
      </c>
      <c r="L255" s="181"/>
      <c r="M255" s="141"/>
      <c r="N255" s="141"/>
      <c r="O255" s="141"/>
      <c r="P255" s="141" t="str">
        <f t="shared" si="35"/>
        <v/>
      </c>
      <c r="Q255" s="141" t="str">
        <f t="shared" si="36"/>
        <v/>
      </c>
      <c r="R255" s="141" t="str">
        <f t="shared" si="36"/>
        <v/>
      </c>
      <c r="S255" s="141" t="str">
        <f t="shared" si="36"/>
        <v/>
      </c>
      <c r="T255" s="141" t="str">
        <f t="shared" si="36"/>
        <v/>
      </c>
      <c r="U255" s="141" t="str">
        <f t="shared" si="36"/>
        <v/>
      </c>
      <c r="V255" s="141" t="str">
        <f t="shared" si="36"/>
        <v/>
      </c>
      <c r="W255" s="141" t="str">
        <f t="shared" si="36"/>
        <v/>
      </c>
      <c r="X255" s="204">
        <f>Milestones4352[[#This Row],[GoLive]]-Milestones4352[[#This Row],[Start Date]]</f>
        <v>0</v>
      </c>
    </row>
    <row r="256" spans="2:24" ht="75" customHeight="1" x14ac:dyDescent="0.2">
      <c r="B256" s="138"/>
      <c r="C256" s="171"/>
      <c r="D256" s="183"/>
      <c r="E256" s="183"/>
      <c r="F256" s="183"/>
      <c r="G256" s="183"/>
      <c r="H256" s="191"/>
      <c r="I256" s="172"/>
      <c r="J256" s="192"/>
      <c r="K256" s="174">
        <f>Milestones4352[[#This Row],[End Date]]-Milestones4352[[#This Row],[Start Date]]</f>
        <v>0</v>
      </c>
      <c r="L256" s="181"/>
      <c r="M256" s="141"/>
      <c r="N256" s="141"/>
      <c r="O256" s="141"/>
      <c r="P256" s="141" t="str">
        <f t="shared" si="35"/>
        <v/>
      </c>
      <c r="Q256" s="141" t="str">
        <f t="shared" si="36"/>
        <v/>
      </c>
      <c r="R256" s="141" t="str">
        <f t="shared" si="36"/>
        <v/>
      </c>
      <c r="S256" s="141" t="str">
        <f t="shared" si="36"/>
        <v/>
      </c>
      <c r="T256" s="141" t="str">
        <f t="shared" si="36"/>
        <v/>
      </c>
      <c r="U256" s="141" t="str">
        <f t="shared" si="36"/>
        <v/>
      </c>
      <c r="V256" s="141" t="str">
        <f t="shared" si="36"/>
        <v/>
      </c>
      <c r="W256" s="141" t="str">
        <f t="shared" si="36"/>
        <v/>
      </c>
      <c r="X256" s="204">
        <f>Milestones4352[[#This Row],[GoLive]]-Milestones4352[[#This Row],[Start Date]]</f>
        <v>0</v>
      </c>
    </row>
    <row r="257" spans="2:24" ht="75" customHeight="1" x14ac:dyDescent="0.2">
      <c r="B257" s="138"/>
      <c r="C257" s="171"/>
      <c r="D257" s="183"/>
      <c r="E257" s="183"/>
      <c r="F257" s="183"/>
      <c r="G257" s="183"/>
      <c r="H257" s="191"/>
      <c r="I257" s="172"/>
      <c r="J257" s="192"/>
      <c r="K257" s="174">
        <f>Milestones4352[[#This Row],[End Date]]-Milestones4352[[#This Row],[Start Date]]</f>
        <v>0</v>
      </c>
      <c r="L257" s="181"/>
      <c r="M257" s="141"/>
      <c r="N257" s="141"/>
      <c r="O257" s="141"/>
      <c r="P257" s="141" t="str">
        <f t="shared" si="35"/>
        <v/>
      </c>
      <c r="Q257" s="141" t="str">
        <f t="shared" si="36"/>
        <v/>
      </c>
      <c r="R257" s="141" t="str">
        <f t="shared" si="36"/>
        <v/>
      </c>
      <c r="S257" s="141" t="str">
        <f t="shared" si="36"/>
        <v/>
      </c>
      <c r="T257" s="141" t="str">
        <f t="shared" si="36"/>
        <v/>
      </c>
      <c r="U257" s="141" t="str">
        <f t="shared" si="36"/>
        <v/>
      </c>
      <c r="V257" s="141" t="str">
        <f t="shared" si="36"/>
        <v/>
      </c>
      <c r="W257" s="141" t="str">
        <f t="shared" si="36"/>
        <v/>
      </c>
      <c r="X257" s="204">
        <f>Milestones4352[[#This Row],[GoLive]]-Milestones4352[[#This Row],[Start Date]]</f>
        <v>0</v>
      </c>
    </row>
    <row r="258" spans="2:24" ht="75" customHeight="1" x14ac:dyDescent="0.2">
      <c r="B258" s="138"/>
      <c r="C258" s="171"/>
      <c r="D258" s="183"/>
      <c r="E258" s="183"/>
      <c r="F258" s="183"/>
      <c r="G258" s="183"/>
      <c r="H258" s="191"/>
      <c r="I258" s="172"/>
      <c r="J258" s="192"/>
      <c r="K258" s="174">
        <f>Milestones4352[[#This Row],[End Date]]-Milestones4352[[#This Row],[Start Date]]</f>
        <v>0</v>
      </c>
      <c r="L258" s="181"/>
      <c r="M258" s="141"/>
      <c r="N258" s="141"/>
      <c r="O258" s="141"/>
      <c r="P258" s="141" t="str">
        <f t="shared" si="35"/>
        <v/>
      </c>
      <c r="Q258" s="141" t="str">
        <f t="shared" si="36"/>
        <v/>
      </c>
      <c r="R258" s="141" t="str">
        <f t="shared" si="36"/>
        <v/>
      </c>
      <c r="S258" s="141" t="str">
        <f t="shared" si="36"/>
        <v/>
      </c>
      <c r="T258" s="141" t="str">
        <f t="shared" si="36"/>
        <v/>
      </c>
      <c r="U258" s="141" t="str">
        <f t="shared" si="36"/>
        <v/>
      </c>
      <c r="V258" s="141" t="str">
        <f t="shared" si="36"/>
        <v/>
      </c>
      <c r="W258" s="141" t="str">
        <f t="shared" si="36"/>
        <v/>
      </c>
      <c r="X258" s="204">
        <f>Milestones4352[[#This Row],[GoLive]]-Milestones4352[[#This Row],[Start Date]]</f>
        <v>0</v>
      </c>
    </row>
    <row r="259" spans="2:24" ht="75" customHeight="1" x14ac:dyDescent="0.2">
      <c r="B259" s="138"/>
      <c r="C259" s="171"/>
      <c r="D259" s="183"/>
      <c r="E259" s="183"/>
      <c r="F259" s="183"/>
      <c r="G259" s="183"/>
      <c r="H259" s="191"/>
      <c r="I259" s="172"/>
      <c r="J259" s="192"/>
      <c r="K259" s="174">
        <f>Milestones4352[[#This Row],[End Date]]-Milestones4352[[#This Row],[Start Date]]</f>
        <v>0</v>
      </c>
      <c r="L259" s="181"/>
      <c r="M259" s="141"/>
      <c r="N259" s="141"/>
      <c r="O259" s="141"/>
      <c r="P259" s="141" t="str">
        <f t="shared" si="35"/>
        <v/>
      </c>
      <c r="Q259" s="141" t="str">
        <f t="shared" si="36"/>
        <v/>
      </c>
      <c r="R259" s="141" t="str">
        <f t="shared" si="36"/>
        <v/>
      </c>
      <c r="S259" s="141" t="str">
        <f t="shared" si="36"/>
        <v/>
      </c>
      <c r="T259" s="141" t="str">
        <f t="shared" si="36"/>
        <v/>
      </c>
      <c r="U259" s="141" t="str">
        <f t="shared" si="36"/>
        <v/>
      </c>
      <c r="V259" s="141" t="str">
        <f t="shared" si="36"/>
        <v/>
      </c>
      <c r="W259" s="141" t="str">
        <f t="shared" si="36"/>
        <v/>
      </c>
      <c r="X259" s="204">
        <f>Milestones4352[[#This Row],[GoLive]]-Milestones4352[[#This Row],[Start Date]]</f>
        <v>0</v>
      </c>
    </row>
    <row r="260" spans="2:24" ht="75" customHeight="1" x14ac:dyDescent="0.2">
      <c r="B260" s="138"/>
      <c r="C260" s="171"/>
      <c r="D260" s="183"/>
      <c r="E260" s="183"/>
      <c r="F260" s="183"/>
      <c r="G260" s="183"/>
      <c r="H260" s="191"/>
      <c r="I260" s="172"/>
      <c r="J260" s="192"/>
      <c r="K260" s="174">
        <f>Milestones4352[[#This Row],[End Date]]-Milestones4352[[#This Row],[Start Date]]</f>
        <v>0</v>
      </c>
      <c r="L260" s="181"/>
      <c r="M260" s="141"/>
      <c r="N260" s="141"/>
      <c r="O260" s="141"/>
      <c r="P260" s="141" t="str">
        <f t="shared" si="35"/>
        <v/>
      </c>
      <c r="Q260" s="141" t="str">
        <f t="shared" si="36"/>
        <v/>
      </c>
      <c r="R260" s="141" t="str">
        <f t="shared" si="36"/>
        <v/>
      </c>
      <c r="S260" s="141" t="str">
        <f t="shared" si="36"/>
        <v/>
      </c>
      <c r="T260" s="141" t="str">
        <f t="shared" si="36"/>
        <v/>
      </c>
      <c r="U260" s="141" t="str">
        <f t="shared" si="36"/>
        <v/>
      </c>
      <c r="V260" s="141" t="str">
        <f t="shared" si="36"/>
        <v/>
      </c>
      <c r="W260" s="141" t="str">
        <f t="shared" si="36"/>
        <v/>
      </c>
      <c r="X260" s="204">
        <f>Milestones4352[[#This Row],[GoLive]]-Milestones4352[[#This Row],[Start Date]]</f>
        <v>0</v>
      </c>
    </row>
    <row r="261" spans="2:24" ht="75" customHeight="1" x14ac:dyDescent="0.2">
      <c r="B261" s="138"/>
      <c r="C261" s="171"/>
      <c r="D261" s="183"/>
      <c r="E261" s="183"/>
      <c r="F261" s="183"/>
      <c r="G261" s="183"/>
      <c r="H261" s="191"/>
      <c r="I261" s="172"/>
      <c r="J261" s="192"/>
      <c r="K261" s="174">
        <f>Milestones4352[[#This Row],[End Date]]-Milestones4352[[#This Row],[Start Date]]</f>
        <v>0</v>
      </c>
      <c r="L261" s="181"/>
      <c r="M261" s="141"/>
      <c r="N261" s="141"/>
      <c r="O261" s="141"/>
      <c r="P261" s="141" t="str">
        <f t="shared" si="35"/>
        <v/>
      </c>
      <c r="Q261" s="141" t="str">
        <f t="shared" si="36"/>
        <v/>
      </c>
      <c r="R261" s="141" t="str">
        <f t="shared" si="36"/>
        <v/>
      </c>
      <c r="S261" s="141" t="str">
        <f t="shared" si="36"/>
        <v/>
      </c>
      <c r="T261" s="141" t="str">
        <f t="shared" si="36"/>
        <v/>
      </c>
      <c r="U261" s="141" t="str">
        <f t="shared" si="36"/>
        <v/>
      </c>
      <c r="V261" s="141" t="str">
        <f t="shared" si="36"/>
        <v/>
      </c>
      <c r="W261" s="141" t="str">
        <f t="shared" si="36"/>
        <v/>
      </c>
      <c r="X261" s="204">
        <f>Milestones4352[[#This Row],[GoLive]]-Milestones4352[[#This Row],[Start Date]]</f>
        <v>0</v>
      </c>
    </row>
    <row r="262" spans="2:24" ht="75" customHeight="1" x14ac:dyDescent="0.2">
      <c r="B262" s="138"/>
      <c r="C262" s="171"/>
      <c r="D262" s="183"/>
      <c r="E262" s="183"/>
      <c r="F262" s="183"/>
      <c r="G262" s="183"/>
      <c r="H262" s="191"/>
      <c r="I262" s="172"/>
      <c r="J262" s="192"/>
      <c r="K262" s="174">
        <f>Milestones4352[[#This Row],[End Date]]-Milestones4352[[#This Row],[Start Date]]</f>
        <v>0</v>
      </c>
      <c r="L262" s="181"/>
      <c r="M262" s="141"/>
      <c r="N262" s="141"/>
      <c r="O262" s="141"/>
      <c r="P262" s="141" t="str">
        <f t="shared" si="35"/>
        <v/>
      </c>
      <c r="Q262" s="141" t="str">
        <f t="shared" si="36"/>
        <v/>
      </c>
      <c r="R262" s="141" t="str">
        <f t="shared" si="36"/>
        <v/>
      </c>
      <c r="S262" s="141" t="str">
        <f t="shared" si="36"/>
        <v/>
      </c>
      <c r="T262" s="141" t="str">
        <f t="shared" si="36"/>
        <v/>
      </c>
      <c r="U262" s="141" t="str">
        <f t="shared" si="36"/>
        <v/>
      </c>
      <c r="V262" s="141" t="str">
        <f t="shared" si="36"/>
        <v/>
      </c>
      <c r="W262" s="141" t="str">
        <f t="shared" si="36"/>
        <v/>
      </c>
      <c r="X262" s="204">
        <f>Milestones4352[[#This Row],[GoLive]]-Milestones4352[[#This Row],[Start Date]]</f>
        <v>0</v>
      </c>
    </row>
    <row r="263" spans="2:24" ht="75" customHeight="1" x14ac:dyDescent="0.2">
      <c r="B263" s="138"/>
      <c r="C263" s="171"/>
      <c r="D263" s="183"/>
      <c r="E263" s="183"/>
      <c r="F263" s="183"/>
      <c r="G263" s="183"/>
      <c r="H263" s="191"/>
      <c r="I263" s="172"/>
      <c r="J263" s="192"/>
      <c r="K263" s="174">
        <f>Milestones4352[[#This Row],[End Date]]-Milestones4352[[#This Row],[Start Date]]</f>
        <v>0</v>
      </c>
      <c r="L263" s="181"/>
      <c r="M263" s="141"/>
      <c r="N263" s="141"/>
      <c r="O263" s="141"/>
      <c r="P263" s="141" t="str">
        <f t="shared" si="35"/>
        <v/>
      </c>
      <c r="Q263" s="141" t="str">
        <f t="shared" ref="Q263:W272" si="37">IF(AND($G515="Goal",Q$8&gt;=$I515,Q$8&lt;=$I515+$K515-1),2,IF(AND($G515="Milestone",Q$8&gt;=$I515,Q$8&lt;=$I515+$K515-1),1,""))</f>
        <v/>
      </c>
      <c r="R263" s="141" t="str">
        <f t="shared" si="37"/>
        <v/>
      </c>
      <c r="S263" s="141" t="str">
        <f t="shared" si="37"/>
        <v/>
      </c>
      <c r="T263" s="141" t="str">
        <f t="shared" si="37"/>
        <v/>
      </c>
      <c r="U263" s="141" t="str">
        <f t="shared" si="37"/>
        <v/>
      </c>
      <c r="V263" s="141" t="str">
        <f t="shared" si="37"/>
        <v/>
      </c>
      <c r="W263" s="141" t="str">
        <f t="shared" si="37"/>
        <v/>
      </c>
      <c r="X263" s="204">
        <f>Milestones4352[[#This Row],[GoLive]]-Milestones4352[[#This Row],[Start Date]]</f>
        <v>0</v>
      </c>
    </row>
    <row r="264" spans="2:24" ht="75" customHeight="1" x14ac:dyDescent="0.2">
      <c r="B264" s="138"/>
      <c r="C264" s="171"/>
      <c r="D264" s="183"/>
      <c r="E264" s="183"/>
      <c r="F264" s="183"/>
      <c r="G264" s="183"/>
      <c r="H264" s="191"/>
      <c r="I264" s="172"/>
      <c r="J264" s="192"/>
      <c r="K264" s="174">
        <f>Milestones4352[[#This Row],[End Date]]-Milestones4352[[#This Row],[Start Date]]</f>
        <v>0</v>
      </c>
      <c r="L264" s="181"/>
      <c r="M264" s="141"/>
      <c r="N264" s="141"/>
      <c r="O264" s="141"/>
      <c r="P264" s="141" t="str">
        <f t="shared" si="35"/>
        <v/>
      </c>
      <c r="Q264" s="141" t="str">
        <f t="shared" si="37"/>
        <v/>
      </c>
      <c r="R264" s="141" t="str">
        <f t="shared" si="37"/>
        <v/>
      </c>
      <c r="S264" s="141" t="str">
        <f t="shared" si="37"/>
        <v/>
      </c>
      <c r="T264" s="141" t="str">
        <f t="shared" si="37"/>
        <v/>
      </c>
      <c r="U264" s="141" t="str">
        <f t="shared" si="37"/>
        <v/>
      </c>
      <c r="V264" s="141" t="str">
        <f t="shared" si="37"/>
        <v/>
      </c>
      <c r="W264" s="141" t="str">
        <f t="shared" si="37"/>
        <v/>
      </c>
      <c r="X264" s="204">
        <f>Milestones4352[[#This Row],[GoLive]]-Milestones4352[[#This Row],[Start Date]]</f>
        <v>0</v>
      </c>
    </row>
    <row r="265" spans="2:24" ht="75" customHeight="1" x14ac:dyDescent="0.2">
      <c r="B265" s="138"/>
      <c r="C265" s="171"/>
      <c r="D265" s="183"/>
      <c r="E265" s="183"/>
      <c r="F265" s="183"/>
      <c r="G265" s="183"/>
      <c r="H265" s="191"/>
      <c r="I265" s="172"/>
      <c r="J265" s="192"/>
      <c r="K265" s="174">
        <f>Milestones4352[[#This Row],[End Date]]-Milestones4352[[#This Row],[Start Date]]</f>
        <v>0</v>
      </c>
      <c r="L265" s="181"/>
      <c r="M265" s="141"/>
      <c r="N265" s="141"/>
      <c r="O265" s="141"/>
      <c r="P265" s="141" t="str">
        <f t="shared" si="35"/>
        <v/>
      </c>
      <c r="Q265" s="141" t="str">
        <f t="shared" si="37"/>
        <v/>
      </c>
      <c r="R265" s="141" t="str">
        <f t="shared" si="37"/>
        <v/>
      </c>
      <c r="S265" s="141" t="str">
        <f t="shared" si="37"/>
        <v/>
      </c>
      <c r="T265" s="141" t="str">
        <f t="shared" si="37"/>
        <v/>
      </c>
      <c r="U265" s="141" t="str">
        <f t="shared" si="37"/>
        <v/>
      </c>
      <c r="V265" s="141" t="str">
        <f t="shared" si="37"/>
        <v/>
      </c>
      <c r="W265" s="141" t="str">
        <f t="shared" si="37"/>
        <v/>
      </c>
      <c r="X265" s="204">
        <f>Milestones4352[[#This Row],[GoLive]]-Milestones4352[[#This Row],[Start Date]]</f>
        <v>0</v>
      </c>
    </row>
    <row r="266" spans="2:24" ht="75" customHeight="1" x14ac:dyDescent="0.2">
      <c r="B266" s="138"/>
      <c r="C266" s="171"/>
      <c r="D266" s="183"/>
      <c r="E266" s="183"/>
      <c r="F266" s="183"/>
      <c r="G266" s="183"/>
      <c r="H266" s="191"/>
      <c r="I266" s="172"/>
      <c r="J266" s="192"/>
      <c r="K266" s="174">
        <f>Milestones4352[[#This Row],[End Date]]-Milestones4352[[#This Row],[Start Date]]</f>
        <v>0</v>
      </c>
      <c r="L266" s="181"/>
      <c r="M266" s="141"/>
      <c r="N266" s="141"/>
      <c r="O266" s="141"/>
      <c r="P266" s="141" t="str">
        <f t="shared" si="35"/>
        <v/>
      </c>
      <c r="Q266" s="141" t="str">
        <f t="shared" si="37"/>
        <v/>
      </c>
      <c r="R266" s="141" t="str">
        <f t="shared" si="37"/>
        <v/>
      </c>
      <c r="S266" s="141" t="str">
        <f t="shared" si="37"/>
        <v/>
      </c>
      <c r="T266" s="141" t="str">
        <f t="shared" si="37"/>
        <v/>
      </c>
      <c r="U266" s="141" t="str">
        <f t="shared" si="37"/>
        <v/>
      </c>
      <c r="V266" s="141" t="str">
        <f t="shared" si="37"/>
        <v/>
      </c>
      <c r="W266" s="141" t="str">
        <f t="shared" si="37"/>
        <v/>
      </c>
      <c r="X266" s="204">
        <f>Milestones4352[[#This Row],[GoLive]]-Milestones4352[[#This Row],[Start Date]]</f>
        <v>0</v>
      </c>
    </row>
    <row r="267" spans="2:24" ht="75" customHeight="1" x14ac:dyDescent="0.2">
      <c r="B267" s="138"/>
      <c r="C267" s="171"/>
      <c r="D267" s="183"/>
      <c r="E267" s="183"/>
      <c r="F267" s="183"/>
      <c r="G267" s="183"/>
      <c r="H267" s="191"/>
      <c r="I267" s="172"/>
      <c r="J267" s="192"/>
      <c r="K267" s="174">
        <f>Milestones4352[[#This Row],[End Date]]-Milestones4352[[#This Row],[Start Date]]</f>
        <v>0</v>
      </c>
      <c r="L267" s="181"/>
      <c r="M267" s="141"/>
      <c r="N267" s="141"/>
      <c r="O267" s="141"/>
      <c r="P267" s="141" t="str">
        <f t="shared" si="35"/>
        <v/>
      </c>
      <c r="Q267" s="141" t="str">
        <f t="shared" si="37"/>
        <v/>
      </c>
      <c r="R267" s="141" t="str">
        <f t="shared" si="37"/>
        <v/>
      </c>
      <c r="S267" s="141" t="str">
        <f t="shared" si="37"/>
        <v/>
      </c>
      <c r="T267" s="141" t="str">
        <f t="shared" si="37"/>
        <v/>
      </c>
      <c r="U267" s="141" t="str">
        <f t="shared" si="37"/>
        <v/>
      </c>
      <c r="V267" s="141" t="str">
        <f t="shared" si="37"/>
        <v/>
      </c>
      <c r="W267" s="141" t="str">
        <f t="shared" si="37"/>
        <v/>
      </c>
      <c r="X267" s="204">
        <f>Milestones4352[[#This Row],[GoLive]]-Milestones4352[[#This Row],[Start Date]]</f>
        <v>0</v>
      </c>
    </row>
    <row r="268" spans="2:24" ht="75" customHeight="1" x14ac:dyDescent="0.2">
      <c r="B268" s="138"/>
      <c r="C268" s="171"/>
      <c r="D268" s="183"/>
      <c r="E268" s="183"/>
      <c r="F268" s="183"/>
      <c r="G268" s="183"/>
      <c r="H268" s="191"/>
      <c r="I268" s="172"/>
      <c r="J268" s="192"/>
      <c r="K268" s="174">
        <f>Milestones4352[[#This Row],[End Date]]-Milestones4352[[#This Row],[Start Date]]</f>
        <v>0</v>
      </c>
      <c r="L268" s="181"/>
      <c r="M268" s="141"/>
      <c r="N268" s="141"/>
      <c r="O268" s="141"/>
      <c r="P268" s="141" t="str">
        <f t="shared" si="35"/>
        <v/>
      </c>
      <c r="Q268" s="141" t="str">
        <f t="shared" si="37"/>
        <v/>
      </c>
      <c r="R268" s="141" t="str">
        <f t="shared" si="37"/>
        <v/>
      </c>
      <c r="S268" s="141" t="str">
        <f t="shared" si="37"/>
        <v/>
      </c>
      <c r="T268" s="141" t="str">
        <f t="shared" si="37"/>
        <v/>
      </c>
      <c r="U268" s="141" t="str">
        <f t="shared" si="37"/>
        <v/>
      </c>
      <c r="V268" s="141" t="str">
        <f t="shared" si="37"/>
        <v/>
      </c>
      <c r="W268" s="141" t="str">
        <f t="shared" si="37"/>
        <v/>
      </c>
      <c r="X268" s="204">
        <f>Milestones4352[[#This Row],[GoLive]]-Milestones4352[[#This Row],[Start Date]]</f>
        <v>0</v>
      </c>
    </row>
    <row r="269" spans="2:24" ht="75" customHeight="1" x14ac:dyDescent="0.2">
      <c r="B269" s="138"/>
      <c r="C269" s="171"/>
      <c r="D269" s="183"/>
      <c r="E269" s="183"/>
      <c r="F269" s="183"/>
      <c r="G269" s="183"/>
      <c r="H269" s="191"/>
      <c r="I269" s="172"/>
      <c r="J269" s="192"/>
      <c r="K269" s="174">
        <f>Milestones4352[[#This Row],[End Date]]-Milestones4352[[#This Row],[Start Date]]</f>
        <v>0</v>
      </c>
      <c r="L269" s="181"/>
      <c r="M269" s="141"/>
      <c r="N269" s="141"/>
      <c r="O269" s="141"/>
      <c r="P269" s="141" t="str">
        <f t="shared" si="35"/>
        <v/>
      </c>
      <c r="Q269" s="141" t="str">
        <f t="shared" si="37"/>
        <v/>
      </c>
      <c r="R269" s="141" t="str">
        <f t="shared" si="37"/>
        <v/>
      </c>
      <c r="S269" s="141" t="str">
        <f t="shared" si="37"/>
        <v/>
      </c>
      <c r="T269" s="141" t="str">
        <f t="shared" si="37"/>
        <v/>
      </c>
      <c r="U269" s="141" t="str">
        <f t="shared" si="37"/>
        <v/>
      </c>
      <c r="V269" s="141" t="str">
        <f t="shared" si="37"/>
        <v/>
      </c>
      <c r="W269" s="141" t="str">
        <f t="shared" si="37"/>
        <v/>
      </c>
      <c r="X269" s="204">
        <f>Milestones4352[[#This Row],[GoLive]]-Milestones4352[[#This Row],[Start Date]]</f>
        <v>0</v>
      </c>
    </row>
    <row r="270" spans="2:24" ht="75" customHeight="1" x14ac:dyDescent="0.2">
      <c r="B270" s="138"/>
      <c r="C270" s="171"/>
      <c r="D270" s="183"/>
      <c r="E270" s="183"/>
      <c r="F270" s="183"/>
      <c r="G270" s="183"/>
      <c r="H270" s="191"/>
      <c r="I270" s="172"/>
      <c r="J270" s="192"/>
      <c r="K270" s="174">
        <f>Milestones4352[[#This Row],[End Date]]-Milestones4352[[#This Row],[Start Date]]</f>
        <v>0</v>
      </c>
      <c r="L270" s="181"/>
      <c r="M270" s="141"/>
      <c r="N270" s="141"/>
      <c r="O270" s="141"/>
      <c r="P270" s="141" t="str">
        <f t="shared" si="35"/>
        <v/>
      </c>
      <c r="Q270" s="141" t="str">
        <f t="shared" si="37"/>
        <v/>
      </c>
      <c r="R270" s="141" t="str">
        <f t="shared" si="37"/>
        <v/>
      </c>
      <c r="S270" s="141" t="str">
        <f t="shared" si="37"/>
        <v/>
      </c>
      <c r="T270" s="141" t="str">
        <f t="shared" si="37"/>
        <v/>
      </c>
      <c r="U270" s="141" t="str">
        <f t="shared" si="37"/>
        <v/>
      </c>
      <c r="V270" s="141" t="str">
        <f t="shared" si="37"/>
        <v/>
      </c>
      <c r="W270" s="141" t="str">
        <f t="shared" si="37"/>
        <v/>
      </c>
      <c r="X270" s="204">
        <f>Milestones4352[[#This Row],[GoLive]]-Milestones4352[[#This Row],[Start Date]]</f>
        <v>0</v>
      </c>
    </row>
    <row r="271" spans="2:24" ht="75" customHeight="1" x14ac:dyDescent="0.2">
      <c r="B271" s="138"/>
      <c r="C271" s="171"/>
      <c r="D271" s="183"/>
      <c r="E271" s="183"/>
      <c r="F271" s="183"/>
      <c r="G271" s="183"/>
      <c r="H271" s="191"/>
      <c r="I271" s="172"/>
      <c r="J271" s="192"/>
      <c r="K271" s="174">
        <f>Milestones4352[[#This Row],[End Date]]-Milestones4352[[#This Row],[Start Date]]</f>
        <v>0</v>
      </c>
      <c r="L271" s="181"/>
      <c r="M271" s="141"/>
      <c r="N271" s="141"/>
      <c r="O271" s="141"/>
      <c r="P271" s="141" t="str">
        <f t="shared" si="35"/>
        <v/>
      </c>
      <c r="Q271" s="141" t="str">
        <f t="shared" si="37"/>
        <v/>
      </c>
      <c r="R271" s="141" t="str">
        <f t="shared" si="37"/>
        <v/>
      </c>
      <c r="S271" s="141" t="str">
        <f t="shared" si="37"/>
        <v/>
      </c>
      <c r="T271" s="141" t="str">
        <f t="shared" si="37"/>
        <v/>
      </c>
      <c r="U271" s="141" t="str">
        <f t="shared" si="37"/>
        <v/>
      </c>
      <c r="V271" s="141" t="str">
        <f t="shared" si="37"/>
        <v/>
      </c>
      <c r="W271" s="141" t="str">
        <f t="shared" si="37"/>
        <v/>
      </c>
      <c r="X271" s="204">
        <f>Milestones4352[[#This Row],[GoLive]]-Milestones4352[[#This Row],[Start Date]]</f>
        <v>0</v>
      </c>
    </row>
    <row r="272" spans="2:24" ht="75" customHeight="1" x14ac:dyDescent="0.2">
      <c r="B272" s="138"/>
      <c r="C272" s="171"/>
      <c r="D272" s="183"/>
      <c r="E272" s="183"/>
      <c r="F272" s="183"/>
      <c r="G272" s="183"/>
      <c r="H272" s="191"/>
      <c r="I272" s="172"/>
      <c r="J272" s="192"/>
      <c r="K272" s="174">
        <f>Milestones4352[[#This Row],[End Date]]-Milestones4352[[#This Row],[Start Date]]</f>
        <v>0</v>
      </c>
      <c r="L272" s="181"/>
      <c r="M272" s="141"/>
      <c r="N272" s="141"/>
      <c r="O272" s="141"/>
      <c r="P272" s="141" t="str">
        <f t="shared" si="35"/>
        <v/>
      </c>
      <c r="Q272" s="141" t="str">
        <f t="shared" si="37"/>
        <v/>
      </c>
      <c r="R272" s="141" t="str">
        <f t="shared" si="37"/>
        <v/>
      </c>
      <c r="S272" s="141" t="str">
        <f t="shared" si="37"/>
        <v/>
      </c>
      <c r="T272" s="141" t="str">
        <f t="shared" si="37"/>
        <v/>
      </c>
      <c r="U272" s="141" t="str">
        <f t="shared" si="37"/>
        <v/>
      </c>
      <c r="V272" s="141" t="str">
        <f t="shared" si="37"/>
        <v/>
      </c>
      <c r="W272" s="141" t="str">
        <f t="shared" si="37"/>
        <v/>
      </c>
      <c r="X272" s="204">
        <f>Milestones4352[[#This Row],[GoLive]]-Milestones4352[[#This Row],[Start Date]]</f>
        <v>0</v>
      </c>
    </row>
    <row r="273" spans="2:24" ht="75" customHeight="1" x14ac:dyDescent="0.2">
      <c r="B273" s="138"/>
      <c r="C273" s="171"/>
      <c r="D273" s="183"/>
      <c r="E273" s="183"/>
      <c r="F273" s="183"/>
      <c r="G273" s="183"/>
      <c r="H273" s="191"/>
      <c r="I273" s="172"/>
      <c r="J273" s="192"/>
      <c r="K273" s="174">
        <f>Milestones4352[[#This Row],[End Date]]-Milestones4352[[#This Row],[Start Date]]</f>
        <v>0</v>
      </c>
      <c r="L273" s="181"/>
      <c r="M273" s="141"/>
      <c r="N273" s="141"/>
      <c r="O273" s="141"/>
      <c r="P273" s="141" t="str">
        <f t="shared" si="35"/>
        <v/>
      </c>
      <c r="Q273" s="141" t="str">
        <f t="shared" ref="Q273:W282" si="38">IF(AND($G525="Goal",Q$8&gt;=$I525,Q$8&lt;=$I525+$K525-1),2,IF(AND($G525="Milestone",Q$8&gt;=$I525,Q$8&lt;=$I525+$K525-1),1,""))</f>
        <v/>
      </c>
      <c r="R273" s="141" t="str">
        <f t="shared" si="38"/>
        <v/>
      </c>
      <c r="S273" s="141" t="str">
        <f t="shared" si="38"/>
        <v/>
      </c>
      <c r="T273" s="141" t="str">
        <f t="shared" si="38"/>
        <v/>
      </c>
      <c r="U273" s="141" t="str">
        <f t="shared" si="38"/>
        <v/>
      </c>
      <c r="V273" s="141" t="str">
        <f t="shared" si="38"/>
        <v/>
      </c>
      <c r="W273" s="141" t="str">
        <f t="shared" si="38"/>
        <v/>
      </c>
      <c r="X273" s="204">
        <f>Milestones4352[[#This Row],[GoLive]]-Milestones4352[[#This Row],[Start Date]]</f>
        <v>0</v>
      </c>
    </row>
    <row r="274" spans="2:24" ht="75" customHeight="1" x14ac:dyDescent="0.2">
      <c r="B274" s="138"/>
      <c r="C274" s="171"/>
      <c r="D274" s="183"/>
      <c r="E274" s="183"/>
      <c r="F274" s="183"/>
      <c r="G274" s="183"/>
      <c r="H274" s="191"/>
      <c r="I274" s="172"/>
      <c r="J274" s="192"/>
      <c r="K274" s="174">
        <f>Milestones4352[[#This Row],[End Date]]-Milestones4352[[#This Row],[Start Date]]</f>
        <v>0</v>
      </c>
      <c r="L274" s="181"/>
      <c r="M274" s="141"/>
      <c r="N274" s="141"/>
      <c r="O274" s="141"/>
      <c r="P274" s="141" t="str">
        <f t="shared" si="35"/>
        <v/>
      </c>
      <c r="Q274" s="141" t="str">
        <f t="shared" si="38"/>
        <v/>
      </c>
      <c r="R274" s="141" t="str">
        <f t="shared" si="38"/>
        <v/>
      </c>
      <c r="S274" s="141" t="str">
        <f t="shared" si="38"/>
        <v/>
      </c>
      <c r="T274" s="141" t="str">
        <f t="shared" si="38"/>
        <v/>
      </c>
      <c r="U274" s="141" t="str">
        <f t="shared" si="38"/>
        <v/>
      </c>
      <c r="V274" s="141" t="str">
        <f t="shared" si="38"/>
        <v/>
      </c>
      <c r="W274" s="141" t="str">
        <f t="shared" si="38"/>
        <v/>
      </c>
      <c r="X274" s="204">
        <f>Milestones4352[[#This Row],[GoLive]]-Milestones4352[[#This Row],[Start Date]]</f>
        <v>0</v>
      </c>
    </row>
    <row r="275" spans="2:24" ht="75" customHeight="1" x14ac:dyDescent="0.2">
      <c r="B275" s="138"/>
      <c r="C275" s="171"/>
      <c r="D275" s="183"/>
      <c r="E275" s="183"/>
      <c r="F275" s="183"/>
      <c r="G275" s="183"/>
      <c r="H275" s="191"/>
      <c r="I275" s="172"/>
      <c r="J275" s="192"/>
      <c r="K275" s="174">
        <f>Milestones4352[[#This Row],[End Date]]-Milestones4352[[#This Row],[Start Date]]</f>
        <v>0</v>
      </c>
      <c r="L275" s="181"/>
      <c r="M275" s="141"/>
      <c r="N275" s="141"/>
      <c r="O275" s="141"/>
      <c r="P275" s="141" t="str">
        <f t="shared" si="35"/>
        <v/>
      </c>
      <c r="Q275" s="141" t="str">
        <f t="shared" si="38"/>
        <v/>
      </c>
      <c r="R275" s="141" t="str">
        <f t="shared" si="38"/>
        <v/>
      </c>
      <c r="S275" s="141" t="str">
        <f t="shared" si="38"/>
        <v/>
      </c>
      <c r="T275" s="141" t="str">
        <f t="shared" si="38"/>
        <v/>
      </c>
      <c r="U275" s="141" t="str">
        <f t="shared" si="38"/>
        <v/>
      </c>
      <c r="V275" s="141" t="str">
        <f t="shared" si="38"/>
        <v/>
      </c>
      <c r="W275" s="141" t="str">
        <f t="shared" si="38"/>
        <v/>
      </c>
      <c r="X275" s="204">
        <f>Milestones4352[[#This Row],[GoLive]]-Milestones4352[[#This Row],[Start Date]]</f>
        <v>0</v>
      </c>
    </row>
    <row r="276" spans="2:24" ht="75" customHeight="1" x14ac:dyDescent="0.2">
      <c r="B276" s="138"/>
      <c r="C276" s="171"/>
      <c r="D276" s="183"/>
      <c r="E276" s="183"/>
      <c r="F276" s="183"/>
      <c r="G276" s="183"/>
      <c r="H276" s="191"/>
      <c r="I276" s="172"/>
      <c r="J276" s="192"/>
      <c r="K276" s="174">
        <f>Milestones4352[[#This Row],[End Date]]-Milestones4352[[#This Row],[Start Date]]</f>
        <v>0</v>
      </c>
      <c r="L276" s="181"/>
      <c r="M276" s="141"/>
      <c r="N276" s="141"/>
      <c r="O276" s="141"/>
      <c r="P276" s="141" t="str">
        <f t="shared" si="35"/>
        <v/>
      </c>
      <c r="Q276" s="141" t="str">
        <f t="shared" si="38"/>
        <v/>
      </c>
      <c r="R276" s="141" t="str">
        <f t="shared" si="38"/>
        <v/>
      </c>
      <c r="S276" s="141" t="str">
        <f t="shared" si="38"/>
        <v/>
      </c>
      <c r="T276" s="141" t="str">
        <f t="shared" si="38"/>
        <v/>
      </c>
      <c r="U276" s="141" t="str">
        <f t="shared" si="38"/>
        <v/>
      </c>
      <c r="V276" s="141" t="str">
        <f t="shared" si="38"/>
        <v/>
      </c>
      <c r="W276" s="141" t="str">
        <f t="shared" si="38"/>
        <v/>
      </c>
      <c r="X276" s="204">
        <f>Milestones4352[[#This Row],[GoLive]]-Milestones4352[[#This Row],[Start Date]]</f>
        <v>0</v>
      </c>
    </row>
    <row r="277" spans="2:24" ht="75" customHeight="1" x14ac:dyDescent="0.2">
      <c r="B277" s="138"/>
      <c r="C277" s="171"/>
      <c r="D277" s="183"/>
      <c r="E277" s="183"/>
      <c r="F277" s="183"/>
      <c r="G277" s="183"/>
      <c r="H277" s="191"/>
      <c r="I277" s="172"/>
      <c r="J277" s="192"/>
      <c r="K277" s="174">
        <f>Milestones4352[[#This Row],[End Date]]-Milestones4352[[#This Row],[Start Date]]</f>
        <v>0</v>
      </c>
      <c r="L277" s="181"/>
      <c r="M277" s="141"/>
      <c r="N277" s="141"/>
      <c r="O277" s="141"/>
      <c r="P277" s="141" t="str">
        <f t="shared" si="35"/>
        <v/>
      </c>
      <c r="Q277" s="141" t="str">
        <f t="shared" si="38"/>
        <v/>
      </c>
      <c r="R277" s="141" t="str">
        <f t="shared" si="38"/>
        <v/>
      </c>
      <c r="S277" s="141" t="str">
        <f t="shared" si="38"/>
        <v/>
      </c>
      <c r="T277" s="141" t="str">
        <f t="shared" si="38"/>
        <v/>
      </c>
      <c r="U277" s="141" t="str">
        <f t="shared" si="38"/>
        <v/>
      </c>
      <c r="V277" s="141" t="str">
        <f t="shared" si="38"/>
        <v/>
      </c>
      <c r="W277" s="141" t="str">
        <f t="shared" si="38"/>
        <v/>
      </c>
      <c r="X277" s="204">
        <f>Milestones4352[[#This Row],[GoLive]]-Milestones4352[[#This Row],[Start Date]]</f>
        <v>0</v>
      </c>
    </row>
    <row r="278" spans="2:24" ht="75" customHeight="1" x14ac:dyDescent="0.2">
      <c r="B278" s="138"/>
      <c r="C278" s="171"/>
      <c r="D278" s="183"/>
      <c r="E278" s="183"/>
      <c r="F278" s="183"/>
      <c r="G278" s="183"/>
      <c r="H278" s="191"/>
      <c r="I278" s="172"/>
      <c r="J278" s="192"/>
      <c r="K278" s="174">
        <f>Milestones4352[[#This Row],[End Date]]-Milestones4352[[#This Row],[Start Date]]</f>
        <v>0</v>
      </c>
      <c r="L278" s="181"/>
      <c r="M278" s="141"/>
      <c r="N278" s="141"/>
      <c r="O278" s="141"/>
      <c r="P278" s="141" t="str">
        <f t="shared" si="35"/>
        <v/>
      </c>
      <c r="Q278" s="141" t="str">
        <f t="shared" si="38"/>
        <v/>
      </c>
      <c r="R278" s="141" t="str">
        <f t="shared" si="38"/>
        <v/>
      </c>
      <c r="S278" s="141" t="str">
        <f t="shared" si="38"/>
        <v/>
      </c>
      <c r="T278" s="141" t="str">
        <f t="shared" si="38"/>
        <v/>
      </c>
      <c r="U278" s="141" t="str">
        <f t="shared" si="38"/>
        <v/>
      </c>
      <c r="V278" s="141" t="str">
        <f t="shared" si="38"/>
        <v/>
      </c>
      <c r="W278" s="141" t="str">
        <f t="shared" si="38"/>
        <v/>
      </c>
      <c r="X278" s="204">
        <f>Milestones4352[[#This Row],[GoLive]]-Milestones4352[[#This Row],[Start Date]]</f>
        <v>0</v>
      </c>
    </row>
    <row r="279" spans="2:24" ht="75" customHeight="1" x14ac:dyDescent="0.2">
      <c r="B279" s="138"/>
      <c r="C279" s="171"/>
      <c r="D279" s="183"/>
      <c r="E279" s="183"/>
      <c r="F279" s="183"/>
      <c r="G279" s="183"/>
      <c r="H279" s="191"/>
      <c r="I279" s="172"/>
      <c r="J279" s="192"/>
      <c r="K279" s="174">
        <f>Milestones4352[[#This Row],[End Date]]-Milestones4352[[#This Row],[Start Date]]</f>
        <v>0</v>
      </c>
      <c r="L279" s="181"/>
      <c r="M279" s="141"/>
      <c r="N279" s="141"/>
      <c r="O279" s="141"/>
      <c r="P279" s="141" t="str">
        <f t="shared" si="35"/>
        <v/>
      </c>
      <c r="Q279" s="141" t="str">
        <f t="shared" si="38"/>
        <v/>
      </c>
      <c r="R279" s="141" t="str">
        <f t="shared" si="38"/>
        <v/>
      </c>
      <c r="S279" s="141" t="str">
        <f t="shared" si="38"/>
        <v/>
      </c>
      <c r="T279" s="141" t="str">
        <f t="shared" si="38"/>
        <v/>
      </c>
      <c r="U279" s="141" t="str">
        <f t="shared" si="38"/>
        <v/>
      </c>
      <c r="V279" s="141" t="str">
        <f t="shared" si="38"/>
        <v/>
      </c>
      <c r="W279" s="141" t="str">
        <f t="shared" si="38"/>
        <v/>
      </c>
      <c r="X279" s="204">
        <f>Milestones4352[[#This Row],[GoLive]]-Milestones4352[[#This Row],[Start Date]]</f>
        <v>0</v>
      </c>
    </row>
    <row r="280" spans="2:24" ht="75" customHeight="1" x14ac:dyDescent="0.2">
      <c r="B280" s="138"/>
      <c r="C280" s="171"/>
      <c r="D280" s="183"/>
      <c r="E280" s="183"/>
      <c r="F280" s="183"/>
      <c r="G280" s="183"/>
      <c r="H280" s="191"/>
      <c r="I280" s="172"/>
      <c r="J280" s="192"/>
      <c r="K280" s="174">
        <f>Milestones4352[[#This Row],[End Date]]-Milestones4352[[#This Row],[Start Date]]</f>
        <v>0</v>
      </c>
      <c r="L280" s="181"/>
      <c r="M280" s="141"/>
      <c r="N280" s="141"/>
      <c r="O280" s="141"/>
      <c r="P280" s="141" t="str">
        <f t="shared" ref="P280:P311" si="39">IF(AND($G532="Goal",P$8&gt;=$I532,P$8&lt;=$I532+$K532-1),2,IF(AND($G532="Milestone",P$8&gt;=$I532,P$8&lt;=$I532+$K532-1),1,""))</f>
        <v/>
      </c>
      <c r="Q280" s="141" t="str">
        <f t="shared" si="38"/>
        <v/>
      </c>
      <c r="R280" s="141" t="str">
        <f t="shared" si="38"/>
        <v/>
      </c>
      <c r="S280" s="141" t="str">
        <f t="shared" si="38"/>
        <v/>
      </c>
      <c r="T280" s="141" t="str">
        <f t="shared" si="38"/>
        <v/>
      </c>
      <c r="U280" s="141" t="str">
        <f t="shared" si="38"/>
        <v/>
      </c>
      <c r="V280" s="141" t="str">
        <f t="shared" si="38"/>
        <v/>
      </c>
      <c r="W280" s="141" t="str">
        <f t="shared" si="38"/>
        <v/>
      </c>
      <c r="X280" s="204">
        <f>Milestones4352[[#This Row],[GoLive]]-Milestones4352[[#This Row],[Start Date]]</f>
        <v>0</v>
      </c>
    </row>
    <row r="281" spans="2:24" ht="75" customHeight="1" x14ac:dyDescent="0.2">
      <c r="B281" s="138"/>
      <c r="C281" s="171"/>
      <c r="D281" s="183"/>
      <c r="E281" s="183"/>
      <c r="F281" s="183"/>
      <c r="G281" s="183"/>
      <c r="H281" s="191"/>
      <c r="I281" s="172"/>
      <c r="J281" s="192"/>
      <c r="K281" s="174">
        <f>Milestones4352[[#This Row],[End Date]]-Milestones4352[[#This Row],[Start Date]]</f>
        <v>0</v>
      </c>
      <c r="L281" s="181"/>
      <c r="M281" s="141"/>
      <c r="N281" s="141"/>
      <c r="O281" s="141"/>
      <c r="P281" s="141" t="str">
        <f t="shared" si="39"/>
        <v/>
      </c>
      <c r="Q281" s="141" t="str">
        <f t="shared" si="38"/>
        <v/>
      </c>
      <c r="R281" s="141" t="str">
        <f t="shared" si="38"/>
        <v/>
      </c>
      <c r="S281" s="141" t="str">
        <f t="shared" si="38"/>
        <v/>
      </c>
      <c r="T281" s="141" t="str">
        <f t="shared" si="38"/>
        <v/>
      </c>
      <c r="U281" s="141" t="str">
        <f t="shared" si="38"/>
        <v/>
      </c>
      <c r="V281" s="141" t="str">
        <f t="shared" si="38"/>
        <v/>
      </c>
      <c r="W281" s="141" t="str">
        <f t="shared" si="38"/>
        <v/>
      </c>
      <c r="X281" s="204">
        <f>Milestones4352[[#This Row],[GoLive]]-Milestones4352[[#This Row],[Start Date]]</f>
        <v>0</v>
      </c>
    </row>
    <row r="282" spans="2:24" ht="75" customHeight="1" x14ac:dyDescent="0.2">
      <c r="B282" s="138"/>
      <c r="C282" s="171"/>
      <c r="D282" s="183"/>
      <c r="E282" s="183"/>
      <c r="F282" s="183"/>
      <c r="G282" s="183"/>
      <c r="H282" s="191"/>
      <c r="I282" s="172"/>
      <c r="J282" s="192"/>
      <c r="K282" s="174">
        <f>Milestones4352[[#This Row],[End Date]]-Milestones4352[[#This Row],[Start Date]]</f>
        <v>0</v>
      </c>
      <c r="L282" s="181"/>
      <c r="M282" s="141"/>
      <c r="N282" s="141"/>
      <c r="O282" s="141"/>
      <c r="P282" s="141" t="str">
        <f t="shared" si="39"/>
        <v/>
      </c>
      <c r="Q282" s="141" t="str">
        <f t="shared" si="38"/>
        <v/>
      </c>
      <c r="R282" s="141" t="str">
        <f t="shared" si="38"/>
        <v/>
      </c>
      <c r="S282" s="141" t="str">
        <f t="shared" si="38"/>
        <v/>
      </c>
      <c r="T282" s="141" t="str">
        <f t="shared" si="38"/>
        <v/>
      </c>
      <c r="U282" s="141" t="str">
        <f t="shared" si="38"/>
        <v/>
      </c>
      <c r="V282" s="141" t="str">
        <f t="shared" si="38"/>
        <v/>
      </c>
      <c r="W282" s="141" t="str">
        <f t="shared" si="38"/>
        <v/>
      </c>
      <c r="X282" s="204">
        <f>Milestones4352[[#This Row],[GoLive]]-Milestones4352[[#This Row],[Start Date]]</f>
        <v>0</v>
      </c>
    </row>
    <row r="283" spans="2:24" ht="75" customHeight="1" x14ac:dyDescent="0.2">
      <c r="B283" s="138"/>
      <c r="C283" s="171"/>
      <c r="D283" s="183"/>
      <c r="E283" s="183"/>
      <c r="F283" s="183"/>
      <c r="G283" s="183"/>
      <c r="H283" s="191"/>
      <c r="I283" s="172"/>
      <c r="J283" s="192"/>
      <c r="K283" s="174">
        <f>Milestones4352[[#This Row],[End Date]]-Milestones4352[[#This Row],[Start Date]]</f>
        <v>0</v>
      </c>
      <c r="L283" s="181"/>
      <c r="M283" s="141"/>
      <c r="N283" s="141"/>
      <c r="O283" s="141"/>
      <c r="P283" s="141" t="str">
        <f t="shared" si="39"/>
        <v/>
      </c>
      <c r="Q283" s="141" t="str">
        <f t="shared" ref="Q283:W292" si="40">IF(AND($G535="Goal",Q$8&gt;=$I535,Q$8&lt;=$I535+$K535-1),2,IF(AND($G535="Milestone",Q$8&gt;=$I535,Q$8&lt;=$I535+$K535-1),1,""))</f>
        <v/>
      </c>
      <c r="R283" s="141" t="str">
        <f t="shared" si="40"/>
        <v/>
      </c>
      <c r="S283" s="141" t="str">
        <f t="shared" si="40"/>
        <v/>
      </c>
      <c r="T283" s="141" t="str">
        <f t="shared" si="40"/>
        <v/>
      </c>
      <c r="U283" s="141" t="str">
        <f t="shared" si="40"/>
        <v/>
      </c>
      <c r="V283" s="141" t="str">
        <f t="shared" si="40"/>
        <v/>
      </c>
      <c r="W283" s="141" t="str">
        <f t="shared" si="40"/>
        <v/>
      </c>
      <c r="X283" s="204">
        <f>Milestones4352[[#This Row],[GoLive]]-Milestones4352[[#This Row],[Start Date]]</f>
        <v>0</v>
      </c>
    </row>
    <row r="284" spans="2:24" ht="75" customHeight="1" x14ac:dyDescent="0.2">
      <c r="B284" s="138"/>
      <c r="C284" s="171"/>
      <c r="D284" s="183"/>
      <c r="E284" s="183"/>
      <c r="F284" s="183"/>
      <c r="G284" s="183"/>
      <c r="H284" s="191"/>
      <c r="I284" s="172"/>
      <c r="J284" s="192"/>
      <c r="K284" s="174">
        <f>Milestones4352[[#This Row],[End Date]]-Milestones4352[[#This Row],[Start Date]]</f>
        <v>0</v>
      </c>
      <c r="L284" s="181"/>
      <c r="M284" s="141"/>
      <c r="N284" s="141"/>
      <c r="O284" s="141"/>
      <c r="P284" s="141" t="str">
        <f t="shared" si="39"/>
        <v/>
      </c>
      <c r="Q284" s="141" t="str">
        <f t="shared" si="40"/>
        <v/>
      </c>
      <c r="R284" s="141" t="str">
        <f t="shared" si="40"/>
        <v/>
      </c>
      <c r="S284" s="141" t="str">
        <f t="shared" si="40"/>
        <v/>
      </c>
      <c r="T284" s="141" t="str">
        <f t="shared" si="40"/>
        <v/>
      </c>
      <c r="U284" s="141" t="str">
        <f t="shared" si="40"/>
        <v/>
      </c>
      <c r="V284" s="141" t="str">
        <f t="shared" si="40"/>
        <v/>
      </c>
      <c r="W284" s="141" t="str">
        <f t="shared" si="40"/>
        <v/>
      </c>
      <c r="X284" s="204">
        <f>Milestones4352[[#This Row],[GoLive]]-Milestones4352[[#This Row],[Start Date]]</f>
        <v>0</v>
      </c>
    </row>
    <row r="285" spans="2:24" ht="75" customHeight="1" x14ac:dyDescent="0.2">
      <c r="B285" s="138"/>
      <c r="C285" s="171"/>
      <c r="D285" s="183"/>
      <c r="E285" s="183"/>
      <c r="F285" s="183"/>
      <c r="G285" s="183"/>
      <c r="H285" s="191"/>
      <c r="I285" s="172"/>
      <c r="J285" s="192"/>
      <c r="K285" s="174">
        <f>Milestones4352[[#This Row],[End Date]]-Milestones4352[[#This Row],[Start Date]]</f>
        <v>0</v>
      </c>
      <c r="L285" s="181"/>
      <c r="M285" s="141"/>
      <c r="N285" s="141"/>
      <c r="O285" s="141"/>
      <c r="P285" s="141" t="str">
        <f t="shared" si="39"/>
        <v/>
      </c>
      <c r="Q285" s="141" t="str">
        <f t="shared" si="40"/>
        <v/>
      </c>
      <c r="R285" s="141" t="str">
        <f t="shared" si="40"/>
        <v/>
      </c>
      <c r="S285" s="141" t="str">
        <f t="shared" si="40"/>
        <v/>
      </c>
      <c r="T285" s="141" t="str">
        <f t="shared" si="40"/>
        <v/>
      </c>
      <c r="U285" s="141" t="str">
        <f t="shared" si="40"/>
        <v/>
      </c>
      <c r="V285" s="141" t="str">
        <f t="shared" si="40"/>
        <v/>
      </c>
      <c r="W285" s="141" t="str">
        <f t="shared" si="40"/>
        <v/>
      </c>
      <c r="X285" s="204">
        <f>Milestones4352[[#This Row],[GoLive]]-Milestones4352[[#This Row],[Start Date]]</f>
        <v>0</v>
      </c>
    </row>
    <row r="286" spans="2:24" ht="75" customHeight="1" x14ac:dyDescent="0.2">
      <c r="B286" s="138"/>
      <c r="C286" s="171"/>
      <c r="D286" s="183"/>
      <c r="E286" s="183"/>
      <c r="F286" s="183"/>
      <c r="G286" s="183"/>
      <c r="H286" s="191"/>
      <c r="I286" s="172"/>
      <c r="J286" s="192"/>
      <c r="K286" s="174">
        <f>Milestones4352[[#This Row],[End Date]]-Milestones4352[[#This Row],[Start Date]]</f>
        <v>0</v>
      </c>
      <c r="L286" s="181"/>
      <c r="M286" s="141"/>
      <c r="N286" s="141"/>
      <c r="O286" s="141"/>
      <c r="P286" s="141" t="str">
        <f t="shared" si="39"/>
        <v/>
      </c>
      <c r="Q286" s="141" t="str">
        <f t="shared" si="40"/>
        <v/>
      </c>
      <c r="R286" s="141" t="str">
        <f t="shared" si="40"/>
        <v/>
      </c>
      <c r="S286" s="141" t="str">
        <f t="shared" si="40"/>
        <v/>
      </c>
      <c r="T286" s="141" t="str">
        <f t="shared" si="40"/>
        <v/>
      </c>
      <c r="U286" s="141" t="str">
        <f t="shared" si="40"/>
        <v/>
      </c>
      <c r="V286" s="141" t="str">
        <f t="shared" si="40"/>
        <v/>
      </c>
      <c r="W286" s="141" t="str">
        <f t="shared" si="40"/>
        <v/>
      </c>
      <c r="X286" s="204">
        <f>Milestones4352[[#This Row],[GoLive]]-Milestones4352[[#This Row],[Start Date]]</f>
        <v>0</v>
      </c>
    </row>
    <row r="287" spans="2:24" ht="75" customHeight="1" x14ac:dyDescent="0.2">
      <c r="B287" s="138"/>
      <c r="C287" s="171"/>
      <c r="D287" s="183"/>
      <c r="E287" s="183"/>
      <c r="F287" s="183"/>
      <c r="G287" s="183"/>
      <c r="H287" s="191"/>
      <c r="I287" s="172"/>
      <c r="J287" s="192"/>
      <c r="K287" s="174">
        <f>Milestones4352[[#This Row],[End Date]]-Milestones4352[[#This Row],[Start Date]]</f>
        <v>0</v>
      </c>
      <c r="L287" s="181"/>
      <c r="M287" s="141"/>
      <c r="N287" s="141"/>
      <c r="O287" s="141"/>
      <c r="P287" s="141" t="str">
        <f t="shared" si="39"/>
        <v/>
      </c>
      <c r="Q287" s="141" t="str">
        <f t="shared" si="40"/>
        <v/>
      </c>
      <c r="R287" s="141" t="str">
        <f t="shared" si="40"/>
        <v/>
      </c>
      <c r="S287" s="141" t="str">
        <f t="shared" si="40"/>
        <v/>
      </c>
      <c r="T287" s="141" t="str">
        <f t="shared" si="40"/>
        <v/>
      </c>
      <c r="U287" s="141" t="str">
        <f t="shared" si="40"/>
        <v/>
      </c>
      <c r="V287" s="141" t="str">
        <f t="shared" si="40"/>
        <v/>
      </c>
      <c r="W287" s="141" t="str">
        <f t="shared" si="40"/>
        <v/>
      </c>
      <c r="X287" s="204">
        <f>Milestones4352[[#This Row],[GoLive]]-Milestones4352[[#This Row],[Start Date]]</f>
        <v>0</v>
      </c>
    </row>
    <row r="288" spans="2:24" ht="75" customHeight="1" x14ac:dyDescent="0.2">
      <c r="B288" s="138"/>
      <c r="C288" s="171"/>
      <c r="D288" s="183"/>
      <c r="E288" s="183"/>
      <c r="F288" s="183"/>
      <c r="G288" s="183"/>
      <c r="H288" s="191"/>
      <c r="I288" s="172"/>
      <c r="J288" s="192"/>
      <c r="K288" s="174">
        <f>Milestones4352[[#This Row],[End Date]]-Milestones4352[[#This Row],[Start Date]]</f>
        <v>0</v>
      </c>
      <c r="L288" s="181"/>
      <c r="M288" s="141"/>
      <c r="N288" s="141"/>
      <c r="O288" s="141"/>
      <c r="P288" s="141" t="str">
        <f t="shared" si="39"/>
        <v/>
      </c>
      <c r="Q288" s="141" t="str">
        <f t="shared" si="40"/>
        <v/>
      </c>
      <c r="R288" s="141" t="str">
        <f t="shared" si="40"/>
        <v/>
      </c>
      <c r="S288" s="141" t="str">
        <f t="shared" si="40"/>
        <v/>
      </c>
      <c r="T288" s="141" t="str">
        <f t="shared" si="40"/>
        <v/>
      </c>
      <c r="U288" s="141" t="str">
        <f t="shared" si="40"/>
        <v/>
      </c>
      <c r="V288" s="141" t="str">
        <f t="shared" si="40"/>
        <v/>
      </c>
      <c r="W288" s="141" t="str">
        <f t="shared" si="40"/>
        <v/>
      </c>
      <c r="X288" s="204">
        <f>Milestones4352[[#This Row],[GoLive]]-Milestones4352[[#This Row],[Start Date]]</f>
        <v>0</v>
      </c>
    </row>
    <row r="289" spans="2:24" ht="75" customHeight="1" x14ac:dyDescent="0.2">
      <c r="B289" s="138"/>
      <c r="C289" s="171"/>
      <c r="D289" s="183"/>
      <c r="E289" s="183"/>
      <c r="F289" s="183"/>
      <c r="G289" s="183"/>
      <c r="H289" s="191"/>
      <c r="I289" s="172"/>
      <c r="J289" s="192"/>
      <c r="K289" s="174">
        <f>Milestones4352[[#This Row],[End Date]]-Milestones4352[[#This Row],[Start Date]]</f>
        <v>0</v>
      </c>
      <c r="L289" s="181"/>
      <c r="M289" s="141"/>
      <c r="N289" s="141"/>
      <c r="O289" s="141"/>
      <c r="P289" s="141" t="str">
        <f t="shared" si="39"/>
        <v/>
      </c>
      <c r="Q289" s="141" t="str">
        <f t="shared" si="40"/>
        <v/>
      </c>
      <c r="R289" s="141" t="str">
        <f t="shared" si="40"/>
        <v/>
      </c>
      <c r="S289" s="141" t="str">
        <f t="shared" si="40"/>
        <v/>
      </c>
      <c r="T289" s="141" t="str">
        <f t="shared" si="40"/>
        <v/>
      </c>
      <c r="U289" s="141" t="str">
        <f t="shared" si="40"/>
        <v/>
      </c>
      <c r="V289" s="141" t="str">
        <f t="shared" si="40"/>
        <v/>
      </c>
      <c r="W289" s="141" t="str">
        <f t="shared" si="40"/>
        <v/>
      </c>
      <c r="X289" s="204">
        <f>Milestones4352[[#This Row],[GoLive]]-Milestones4352[[#This Row],[Start Date]]</f>
        <v>0</v>
      </c>
    </row>
    <row r="290" spans="2:24" ht="75" customHeight="1" x14ac:dyDescent="0.2">
      <c r="B290" s="138"/>
      <c r="C290" s="171"/>
      <c r="D290" s="183"/>
      <c r="E290" s="183"/>
      <c r="F290" s="183"/>
      <c r="G290" s="183"/>
      <c r="H290" s="191"/>
      <c r="I290" s="172"/>
      <c r="J290" s="192"/>
      <c r="K290" s="174">
        <f>Milestones4352[[#This Row],[End Date]]-Milestones4352[[#This Row],[Start Date]]</f>
        <v>0</v>
      </c>
      <c r="L290" s="181"/>
      <c r="M290" s="141"/>
      <c r="N290" s="141"/>
      <c r="O290" s="141"/>
      <c r="P290" s="141" t="str">
        <f t="shared" si="39"/>
        <v/>
      </c>
      <c r="Q290" s="141" t="str">
        <f t="shared" si="40"/>
        <v/>
      </c>
      <c r="R290" s="141" t="str">
        <f t="shared" si="40"/>
        <v/>
      </c>
      <c r="S290" s="141" t="str">
        <f t="shared" si="40"/>
        <v/>
      </c>
      <c r="T290" s="141" t="str">
        <f t="shared" si="40"/>
        <v/>
      </c>
      <c r="U290" s="141" t="str">
        <f t="shared" si="40"/>
        <v/>
      </c>
      <c r="V290" s="141" t="str">
        <f t="shared" si="40"/>
        <v/>
      </c>
      <c r="W290" s="141" t="str">
        <f t="shared" si="40"/>
        <v/>
      </c>
      <c r="X290" s="204">
        <f>Milestones4352[[#This Row],[GoLive]]-Milestones4352[[#This Row],[Start Date]]</f>
        <v>0</v>
      </c>
    </row>
    <row r="291" spans="2:24" ht="75" customHeight="1" x14ac:dyDescent="0.2">
      <c r="B291" s="138"/>
      <c r="C291" s="171"/>
      <c r="D291" s="183"/>
      <c r="E291" s="183"/>
      <c r="F291" s="183"/>
      <c r="G291" s="183"/>
      <c r="H291" s="191"/>
      <c r="I291" s="172"/>
      <c r="J291" s="192"/>
      <c r="K291" s="174">
        <f>Milestones4352[[#This Row],[End Date]]-Milestones4352[[#This Row],[Start Date]]</f>
        <v>0</v>
      </c>
      <c r="L291" s="181"/>
      <c r="M291" s="141"/>
      <c r="N291" s="141"/>
      <c r="O291" s="141"/>
      <c r="P291" s="141" t="str">
        <f t="shared" si="39"/>
        <v/>
      </c>
      <c r="Q291" s="141" t="str">
        <f t="shared" si="40"/>
        <v/>
      </c>
      <c r="R291" s="141" t="str">
        <f t="shared" si="40"/>
        <v/>
      </c>
      <c r="S291" s="141" t="str">
        <f t="shared" si="40"/>
        <v/>
      </c>
      <c r="T291" s="141" t="str">
        <f t="shared" si="40"/>
        <v/>
      </c>
      <c r="U291" s="141" t="str">
        <f t="shared" si="40"/>
        <v/>
      </c>
      <c r="V291" s="141" t="str">
        <f t="shared" si="40"/>
        <v/>
      </c>
      <c r="W291" s="141" t="str">
        <f t="shared" si="40"/>
        <v/>
      </c>
      <c r="X291" s="204">
        <f>Milestones4352[[#This Row],[GoLive]]-Milestones4352[[#This Row],[Start Date]]</f>
        <v>0</v>
      </c>
    </row>
    <row r="292" spans="2:24" ht="75" customHeight="1" x14ac:dyDescent="0.2">
      <c r="B292" s="138"/>
      <c r="C292" s="171"/>
      <c r="D292" s="183"/>
      <c r="E292" s="183"/>
      <c r="F292" s="183"/>
      <c r="G292" s="183"/>
      <c r="H292" s="191"/>
      <c r="I292" s="172"/>
      <c r="J292" s="192"/>
      <c r="K292" s="174">
        <f>Milestones4352[[#This Row],[End Date]]-Milestones4352[[#This Row],[Start Date]]</f>
        <v>0</v>
      </c>
      <c r="L292" s="181"/>
      <c r="M292" s="141"/>
      <c r="N292" s="141"/>
      <c r="O292" s="141"/>
      <c r="P292" s="141" t="str">
        <f t="shared" si="39"/>
        <v/>
      </c>
      <c r="Q292" s="141" t="str">
        <f t="shared" si="40"/>
        <v/>
      </c>
      <c r="R292" s="141" t="str">
        <f t="shared" si="40"/>
        <v/>
      </c>
      <c r="S292" s="141" t="str">
        <f t="shared" si="40"/>
        <v/>
      </c>
      <c r="T292" s="141" t="str">
        <f t="shared" si="40"/>
        <v/>
      </c>
      <c r="U292" s="141" t="str">
        <f t="shared" si="40"/>
        <v/>
      </c>
      <c r="V292" s="141" t="str">
        <f t="shared" si="40"/>
        <v/>
      </c>
      <c r="W292" s="141" t="str">
        <f t="shared" si="40"/>
        <v/>
      </c>
      <c r="X292" s="204">
        <f>Milestones4352[[#This Row],[GoLive]]-Milestones4352[[#This Row],[Start Date]]</f>
        <v>0</v>
      </c>
    </row>
    <row r="293" spans="2:24" ht="75" customHeight="1" x14ac:dyDescent="0.2">
      <c r="B293" s="138"/>
      <c r="C293" s="171"/>
      <c r="D293" s="183"/>
      <c r="E293" s="183"/>
      <c r="F293" s="183"/>
      <c r="G293" s="183"/>
      <c r="H293" s="191"/>
      <c r="I293" s="172"/>
      <c r="J293" s="192"/>
      <c r="K293" s="174">
        <f>Milestones4352[[#This Row],[End Date]]-Milestones4352[[#This Row],[Start Date]]</f>
        <v>0</v>
      </c>
      <c r="L293" s="181"/>
      <c r="M293" s="141"/>
      <c r="N293" s="141"/>
      <c r="O293" s="141"/>
      <c r="P293" s="141" t="str">
        <f t="shared" si="39"/>
        <v/>
      </c>
      <c r="Q293" s="141" t="str">
        <f t="shared" ref="Q293:W302" si="41">IF(AND($G545="Goal",Q$8&gt;=$I545,Q$8&lt;=$I545+$K545-1),2,IF(AND($G545="Milestone",Q$8&gt;=$I545,Q$8&lt;=$I545+$K545-1),1,""))</f>
        <v/>
      </c>
      <c r="R293" s="141" t="str">
        <f t="shared" si="41"/>
        <v/>
      </c>
      <c r="S293" s="141" t="str">
        <f t="shared" si="41"/>
        <v/>
      </c>
      <c r="T293" s="141" t="str">
        <f t="shared" si="41"/>
        <v/>
      </c>
      <c r="U293" s="141" t="str">
        <f t="shared" si="41"/>
        <v/>
      </c>
      <c r="V293" s="141" t="str">
        <f t="shared" si="41"/>
        <v/>
      </c>
      <c r="W293" s="141" t="str">
        <f t="shared" si="41"/>
        <v/>
      </c>
      <c r="X293" s="204">
        <f>Milestones4352[[#This Row],[GoLive]]-Milestones4352[[#This Row],[Start Date]]</f>
        <v>0</v>
      </c>
    </row>
    <row r="294" spans="2:24" ht="75" customHeight="1" x14ac:dyDescent="0.2">
      <c r="B294" s="138"/>
      <c r="C294" s="171"/>
      <c r="D294" s="183"/>
      <c r="E294" s="183"/>
      <c r="F294" s="183"/>
      <c r="G294" s="183"/>
      <c r="H294" s="191"/>
      <c r="I294" s="172"/>
      <c r="J294" s="192"/>
      <c r="K294" s="174">
        <f>Milestones4352[[#This Row],[End Date]]-Milestones4352[[#This Row],[Start Date]]</f>
        <v>0</v>
      </c>
      <c r="L294" s="181"/>
      <c r="M294" s="141"/>
      <c r="N294" s="141"/>
      <c r="O294" s="141"/>
      <c r="P294" s="141" t="str">
        <f t="shared" si="39"/>
        <v/>
      </c>
      <c r="Q294" s="141" t="str">
        <f t="shared" si="41"/>
        <v/>
      </c>
      <c r="R294" s="141" t="str">
        <f t="shared" si="41"/>
        <v/>
      </c>
      <c r="S294" s="141" t="str">
        <f t="shared" si="41"/>
        <v/>
      </c>
      <c r="T294" s="141" t="str">
        <f t="shared" si="41"/>
        <v/>
      </c>
      <c r="U294" s="141" t="str">
        <f t="shared" si="41"/>
        <v/>
      </c>
      <c r="V294" s="141" t="str">
        <f t="shared" si="41"/>
        <v/>
      </c>
      <c r="W294" s="141" t="str">
        <f t="shared" si="41"/>
        <v/>
      </c>
      <c r="X294" s="204">
        <f>Milestones4352[[#This Row],[GoLive]]-Milestones4352[[#This Row],[Start Date]]</f>
        <v>0</v>
      </c>
    </row>
    <row r="295" spans="2:24" ht="75" customHeight="1" x14ac:dyDescent="0.2">
      <c r="B295" s="138"/>
      <c r="C295" s="171"/>
      <c r="D295" s="183"/>
      <c r="E295" s="183"/>
      <c r="F295" s="183"/>
      <c r="G295" s="183"/>
      <c r="H295" s="191"/>
      <c r="I295" s="172"/>
      <c r="J295" s="192"/>
      <c r="K295" s="174">
        <f>Milestones4352[[#This Row],[End Date]]-Milestones4352[[#This Row],[Start Date]]</f>
        <v>0</v>
      </c>
      <c r="L295" s="181"/>
      <c r="M295" s="141"/>
      <c r="N295" s="141"/>
      <c r="O295" s="141"/>
      <c r="P295" s="141" t="str">
        <f t="shared" si="39"/>
        <v/>
      </c>
      <c r="Q295" s="141" t="str">
        <f t="shared" si="41"/>
        <v/>
      </c>
      <c r="R295" s="141" t="str">
        <f t="shared" si="41"/>
        <v/>
      </c>
      <c r="S295" s="141" t="str">
        <f t="shared" si="41"/>
        <v/>
      </c>
      <c r="T295" s="141" t="str">
        <f t="shared" si="41"/>
        <v/>
      </c>
      <c r="U295" s="141" t="str">
        <f t="shared" si="41"/>
        <v/>
      </c>
      <c r="V295" s="141" t="str">
        <f t="shared" si="41"/>
        <v/>
      </c>
      <c r="W295" s="141" t="str">
        <f t="shared" si="41"/>
        <v/>
      </c>
      <c r="X295" s="204">
        <f>Milestones4352[[#This Row],[GoLive]]-Milestones4352[[#This Row],[Start Date]]</f>
        <v>0</v>
      </c>
    </row>
    <row r="296" spans="2:24" ht="75" customHeight="1" x14ac:dyDescent="0.2">
      <c r="B296" s="138"/>
      <c r="C296" s="171"/>
      <c r="D296" s="183"/>
      <c r="E296" s="183"/>
      <c r="F296" s="183"/>
      <c r="G296" s="183"/>
      <c r="H296" s="191"/>
      <c r="I296" s="172"/>
      <c r="J296" s="192"/>
      <c r="K296" s="174">
        <f>Milestones4352[[#This Row],[End Date]]-Milestones4352[[#This Row],[Start Date]]</f>
        <v>0</v>
      </c>
      <c r="L296" s="181"/>
      <c r="M296" s="141"/>
      <c r="N296" s="141"/>
      <c r="O296" s="141"/>
      <c r="P296" s="141" t="str">
        <f t="shared" si="39"/>
        <v/>
      </c>
      <c r="Q296" s="141" t="str">
        <f t="shared" si="41"/>
        <v/>
      </c>
      <c r="R296" s="141" t="str">
        <f t="shared" si="41"/>
        <v/>
      </c>
      <c r="S296" s="141" t="str">
        <f t="shared" si="41"/>
        <v/>
      </c>
      <c r="T296" s="141" t="str">
        <f t="shared" si="41"/>
        <v/>
      </c>
      <c r="U296" s="141" t="str">
        <f t="shared" si="41"/>
        <v/>
      </c>
      <c r="V296" s="141" t="str">
        <f t="shared" si="41"/>
        <v/>
      </c>
      <c r="W296" s="141" t="str">
        <f t="shared" si="41"/>
        <v/>
      </c>
      <c r="X296" s="204">
        <f>Milestones4352[[#This Row],[GoLive]]-Milestones4352[[#This Row],[Start Date]]</f>
        <v>0</v>
      </c>
    </row>
    <row r="297" spans="2:24" ht="75" customHeight="1" x14ac:dyDescent="0.2">
      <c r="B297" s="138"/>
      <c r="C297" s="171"/>
      <c r="D297" s="183"/>
      <c r="E297" s="183"/>
      <c r="F297" s="183"/>
      <c r="G297" s="183"/>
      <c r="H297" s="191"/>
      <c r="I297" s="172"/>
      <c r="J297" s="192"/>
      <c r="K297" s="174">
        <f>Milestones4352[[#This Row],[End Date]]-Milestones4352[[#This Row],[Start Date]]</f>
        <v>0</v>
      </c>
      <c r="L297" s="181"/>
      <c r="M297" s="141"/>
      <c r="N297" s="141"/>
      <c r="O297" s="141"/>
      <c r="P297" s="141" t="str">
        <f t="shared" si="39"/>
        <v/>
      </c>
      <c r="Q297" s="141" t="str">
        <f t="shared" si="41"/>
        <v/>
      </c>
      <c r="R297" s="141" t="str">
        <f t="shared" si="41"/>
        <v/>
      </c>
      <c r="S297" s="141" t="str">
        <f t="shared" si="41"/>
        <v/>
      </c>
      <c r="T297" s="141" t="str">
        <f t="shared" si="41"/>
        <v/>
      </c>
      <c r="U297" s="141" t="str">
        <f t="shared" si="41"/>
        <v/>
      </c>
      <c r="V297" s="141" t="str">
        <f t="shared" si="41"/>
        <v/>
      </c>
      <c r="W297" s="141" t="str">
        <f t="shared" si="41"/>
        <v/>
      </c>
      <c r="X297" s="204">
        <f>Milestones4352[[#This Row],[GoLive]]-Milestones4352[[#This Row],[Start Date]]</f>
        <v>0</v>
      </c>
    </row>
    <row r="298" spans="2:24" ht="75" customHeight="1" x14ac:dyDescent="0.2">
      <c r="B298" s="138"/>
      <c r="C298" s="171"/>
      <c r="D298" s="183"/>
      <c r="E298" s="183"/>
      <c r="F298" s="183"/>
      <c r="G298" s="183"/>
      <c r="H298" s="191"/>
      <c r="I298" s="172"/>
      <c r="J298" s="192"/>
      <c r="K298" s="174">
        <f>Milestones4352[[#This Row],[End Date]]-Milestones4352[[#This Row],[Start Date]]</f>
        <v>0</v>
      </c>
      <c r="L298" s="181"/>
      <c r="M298" s="141"/>
      <c r="N298" s="141"/>
      <c r="O298" s="141"/>
      <c r="P298" s="141" t="str">
        <f t="shared" si="39"/>
        <v/>
      </c>
      <c r="Q298" s="141" t="str">
        <f t="shared" si="41"/>
        <v/>
      </c>
      <c r="R298" s="141" t="str">
        <f t="shared" si="41"/>
        <v/>
      </c>
      <c r="S298" s="141" t="str">
        <f t="shared" si="41"/>
        <v/>
      </c>
      <c r="T298" s="141" t="str">
        <f t="shared" si="41"/>
        <v/>
      </c>
      <c r="U298" s="141" t="str">
        <f t="shared" si="41"/>
        <v/>
      </c>
      <c r="V298" s="141" t="str">
        <f t="shared" si="41"/>
        <v/>
      </c>
      <c r="W298" s="141" t="str">
        <f t="shared" si="41"/>
        <v/>
      </c>
      <c r="X298" s="204">
        <f>Milestones4352[[#This Row],[GoLive]]-Milestones4352[[#This Row],[Start Date]]</f>
        <v>0</v>
      </c>
    </row>
    <row r="299" spans="2:24" ht="75" customHeight="1" x14ac:dyDescent="0.2">
      <c r="B299" s="138"/>
      <c r="C299" s="171"/>
      <c r="D299" s="183"/>
      <c r="E299" s="183"/>
      <c r="F299" s="183"/>
      <c r="G299" s="183"/>
      <c r="H299" s="191"/>
      <c r="I299" s="172"/>
      <c r="J299" s="192"/>
      <c r="K299" s="174">
        <f>Milestones4352[[#This Row],[End Date]]-Milestones4352[[#This Row],[Start Date]]</f>
        <v>0</v>
      </c>
      <c r="L299" s="181"/>
      <c r="M299" s="141"/>
      <c r="N299" s="141"/>
      <c r="O299" s="141"/>
      <c r="P299" s="141" t="str">
        <f t="shared" si="39"/>
        <v/>
      </c>
      <c r="Q299" s="141" t="str">
        <f t="shared" si="41"/>
        <v/>
      </c>
      <c r="R299" s="141" t="str">
        <f t="shared" si="41"/>
        <v/>
      </c>
      <c r="S299" s="141" t="str">
        <f t="shared" si="41"/>
        <v/>
      </c>
      <c r="T299" s="141" t="str">
        <f t="shared" si="41"/>
        <v/>
      </c>
      <c r="U299" s="141" t="str">
        <f t="shared" si="41"/>
        <v/>
      </c>
      <c r="V299" s="141" t="str">
        <f t="shared" si="41"/>
        <v/>
      </c>
      <c r="W299" s="141" t="str">
        <f t="shared" si="41"/>
        <v/>
      </c>
      <c r="X299" s="204">
        <f>Milestones4352[[#This Row],[GoLive]]-Milestones4352[[#This Row],[Start Date]]</f>
        <v>0</v>
      </c>
    </row>
    <row r="300" spans="2:24" ht="75" customHeight="1" x14ac:dyDescent="0.2">
      <c r="B300" s="138"/>
      <c r="C300" s="171"/>
      <c r="D300" s="183"/>
      <c r="E300" s="183"/>
      <c r="F300" s="183"/>
      <c r="G300" s="183"/>
      <c r="H300" s="191"/>
      <c r="I300" s="172"/>
      <c r="J300" s="192"/>
      <c r="K300" s="174">
        <f>Milestones4352[[#This Row],[End Date]]-Milestones4352[[#This Row],[Start Date]]</f>
        <v>0</v>
      </c>
      <c r="L300" s="181"/>
      <c r="M300" s="141"/>
      <c r="N300" s="141"/>
      <c r="O300" s="141"/>
      <c r="P300" s="141" t="str">
        <f t="shared" si="39"/>
        <v/>
      </c>
      <c r="Q300" s="141" t="str">
        <f t="shared" si="41"/>
        <v/>
      </c>
      <c r="R300" s="141" t="str">
        <f t="shared" si="41"/>
        <v/>
      </c>
      <c r="S300" s="141" t="str">
        <f t="shared" si="41"/>
        <v/>
      </c>
      <c r="T300" s="141" t="str">
        <f t="shared" si="41"/>
        <v/>
      </c>
      <c r="U300" s="141" t="str">
        <f t="shared" si="41"/>
        <v/>
      </c>
      <c r="V300" s="141" t="str">
        <f t="shared" si="41"/>
        <v/>
      </c>
      <c r="W300" s="141" t="str">
        <f t="shared" si="41"/>
        <v/>
      </c>
      <c r="X300" s="204">
        <f>Milestones4352[[#This Row],[GoLive]]-Milestones4352[[#This Row],[Start Date]]</f>
        <v>0</v>
      </c>
    </row>
    <row r="301" spans="2:24" ht="75" customHeight="1" x14ac:dyDescent="0.2">
      <c r="B301" s="138"/>
      <c r="C301" s="171"/>
      <c r="D301" s="183"/>
      <c r="E301" s="183"/>
      <c r="F301" s="183"/>
      <c r="G301" s="183"/>
      <c r="H301" s="191"/>
      <c r="I301" s="172"/>
      <c r="J301" s="192"/>
      <c r="K301" s="174">
        <f>Milestones4352[[#This Row],[End Date]]-Milestones4352[[#This Row],[Start Date]]</f>
        <v>0</v>
      </c>
      <c r="L301" s="181"/>
      <c r="M301" s="141"/>
      <c r="N301" s="141"/>
      <c r="O301" s="141"/>
      <c r="P301" s="141" t="str">
        <f t="shared" si="39"/>
        <v/>
      </c>
      <c r="Q301" s="141" t="str">
        <f t="shared" si="41"/>
        <v/>
      </c>
      <c r="R301" s="141" t="str">
        <f t="shared" si="41"/>
        <v/>
      </c>
      <c r="S301" s="141" t="str">
        <f t="shared" si="41"/>
        <v/>
      </c>
      <c r="T301" s="141" t="str">
        <f t="shared" si="41"/>
        <v/>
      </c>
      <c r="U301" s="141" t="str">
        <f t="shared" si="41"/>
        <v/>
      </c>
      <c r="V301" s="141" t="str">
        <f t="shared" si="41"/>
        <v/>
      </c>
      <c r="W301" s="141" t="str">
        <f t="shared" si="41"/>
        <v/>
      </c>
      <c r="X301" s="204">
        <f>Milestones4352[[#This Row],[GoLive]]-Milestones4352[[#This Row],[Start Date]]</f>
        <v>0</v>
      </c>
    </row>
    <row r="302" spans="2:24" ht="75" customHeight="1" x14ac:dyDescent="0.2">
      <c r="B302" s="138"/>
      <c r="C302" s="171"/>
      <c r="D302" s="183"/>
      <c r="E302" s="183"/>
      <c r="F302" s="183"/>
      <c r="G302" s="183"/>
      <c r="H302" s="191"/>
      <c r="I302" s="172"/>
      <c r="J302" s="192"/>
      <c r="K302" s="174">
        <f>Milestones4352[[#This Row],[End Date]]-Milestones4352[[#This Row],[Start Date]]</f>
        <v>0</v>
      </c>
      <c r="L302" s="181"/>
      <c r="M302" s="141"/>
      <c r="N302" s="141"/>
      <c r="O302" s="141"/>
      <c r="P302" s="141" t="str">
        <f t="shared" si="39"/>
        <v/>
      </c>
      <c r="Q302" s="141" t="str">
        <f t="shared" si="41"/>
        <v/>
      </c>
      <c r="R302" s="141" t="str">
        <f t="shared" si="41"/>
        <v/>
      </c>
      <c r="S302" s="141" t="str">
        <f t="shared" si="41"/>
        <v/>
      </c>
      <c r="T302" s="141" t="str">
        <f t="shared" si="41"/>
        <v/>
      </c>
      <c r="U302" s="141" t="str">
        <f t="shared" si="41"/>
        <v/>
      </c>
      <c r="V302" s="141" t="str">
        <f t="shared" si="41"/>
        <v/>
      </c>
      <c r="W302" s="141" t="str">
        <f t="shared" si="41"/>
        <v/>
      </c>
      <c r="X302" s="204">
        <f>Milestones4352[[#This Row],[GoLive]]-Milestones4352[[#This Row],[Start Date]]</f>
        <v>0</v>
      </c>
    </row>
    <row r="303" spans="2:24" ht="75" customHeight="1" x14ac:dyDescent="0.2">
      <c r="B303" s="138"/>
      <c r="C303" s="171"/>
      <c r="D303" s="183"/>
      <c r="E303" s="183"/>
      <c r="F303" s="183"/>
      <c r="G303" s="183"/>
      <c r="H303" s="191"/>
      <c r="I303" s="172"/>
      <c r="J303" s="192"/>
      <c r="K303" s="174">
        <f>Milestones4352[[#This Row],[End Date]]-Milestones4352[[#This Row],[Start Date]]</f>
        <v>0</v>
      </c>
      <c r="L303" s="181"/>
      <c r="M303" s="141"/>
      <c r="N303" s="141"/>
      <c r="O303" s="141"/>
      <c r="P303" s="141" t="str">
        <f t="shared" si="39"/>
        <v/>
      </c>
      <c r="Q303" s="141" t="str">
        <f t="shared" ref="Q303:W312" si="42">IF(AND($G555="Goal",Q$8&gt;=$I555,Q$8&lt;=$I555+$K555-1),2,IF(AND($G555="Milestone",Q$8&gt;=$I555,Q$8&lt;=$I555+$K555-1),1,""))</f>
        <v/>
      </c>
      <c r="R303" s="141" t="str">
        <f t="shared" si="42"/>
        <v/>
      </c>
      <c r="S303" s="141" t="str">
        <f t="shared" si="42"/>
        <v/>
      </c>
      <c r="T303" s="141" t="str">
        <f t="shared" si="42"/>
        <v/>
      </c>
      <c r="U303" s="141" t="str">
        <f t="shared" si="42"/>
        <v/>
      </c>
      <c r="V303" s="141" t="str">
        <f t="shared" si="42"/>
        <v/>
      </c>
      <c r="W303" s="141" t="str">
        <f t="shared" si="42"/>
        <v/>
      </c>
      <c r="X303" s="204">
        <f>Milestones4352[[#This Row],[GoLive]]-Milestones4352[[#This Row],[Start Date]]</f>
        <v>0</v>
      </c>
    </row>
    <row r="304" spans="2:24" ht="75" customHeight="1" x14ac:dyDescent="0.2">
      <c r="B304" s="138"/>
      <c r="C304" s="171"/>
      <c r="D304" s="183"/>
      <c r="E304" s="183"/>
      <c r="F304" s="183"/>
      <c r="G304" s="183"/>
      <c r="H304" s="191"/>
      <c r="I304" s="172"/>
      <c r="J304" s="192"/>
      <c r="K304" s="174">
        <f>Milestones4352[[#This Row],[End Date]]-Milestones4352[[#This Row],[Start Date]]</f>
        <v>0</v>
      </c>
      <c r="L304" s="181"/>
      <c r="M304" s="141"/>
      <c r="N304" s="141"/>
      <c r="O304" s="141"/>
      <c r="P304" s="141" t="str">
        <f t="shared" si="39"/>
        <v/>
      </c>
      <c r="Q304" s="141" t="str">
        <f t="shared" si="42"/>
        <v/>
      </c>
      <c r="R304" s="141" t="str">
        <f t="shared" si="42"/>
        <v/>
      </c>
      <c r="S304" s="141" t="str">
        <f t="shared" si="42"/>
        <v/>
      </c>
      <c r="T304" s="141" t="str">
        <f t="shared" si="42"/>
        <v/>
      </c>
      <c r="U304" s="141" t="str">
        <f t="shared" si="42"/>
        <v/>
      </c>
      <c r="V304" s="141" t="str">
        <f t="shared" si="42"/>
        <v/>
      </c>
      <c r="W304" s="141" t="str">
        <f t="shared" si="42"/>
        <v/>
      </c>
      <c r="X304" s="204">
        <f>Milestones4352[[#This Row],[GoLive]]-Milestones4352[[#This Row],[Start Date]]</f>
        <v>0</v>
      </c>
    </row>
    <row r="305" spans="2:24" ht="75" customHeight="1" x14ac:dyDescent="0.2">
      <c r="B305" s="138"/>
      <c r="C305" s="171"/>
      <c r="D305" s="183"/>
      <c r="E305" s="183"/>
      <c r="F305" s="183"/>
      <c r="G305" s="183"/>
      <c r="H305" s="191"/>
      <c r="I305" s="172"/>
      <c r="J305" s="192"/>
      <c r="K305" s="174">
        <f>Milestones4352[[#This Row],[End Date]]-Milestones4352[[#This Row],[Start Date]]</f>
        <v>0</v>
      </c>
      <c r="L305" s="181"/>
      <c r="M305" s="141"/>
      <c r="N305" s="141"/>
      <c r="O305" s="141"/>
      <c r="P305" s="141" t="str">
        <f t="shared" si="39"/>
        <v/>
      </c>
      <c r="Q305" s="141" t="str">
        <f t="shared" si="42"/>
        <v/>
      </c>
      <c r="R305" s="141" t="str">
        <f t="shared" si="42"/>
        <v/>
      </c>
      <c r="S305" s="141" t="str">
        <f t="shared" si="42"/>
        <v/>
      </c>
      <c r="T305" s="141" t="str">
        <f t="shared" si="42"/>
        <v/>
      </c>
      <c r="U305" s="141" t="str">
        <f t="shared" si="42"/>
        <v/>
      </c>
      <c r="V305" s="141" t="str">
        <f t="shared" si="42"/>
        <v/>
      </c>
      <c r="W305" s="141" t="str">
        <f t="shared" si="42"/>
        <v/>
      </c>
      <c r="X305" s="204">
        <f>Milestones4352[[#This Row],[GoLive]]-Milestones4352[[#This Row],[Start Date]]</f>
        <v>0</v>
      </c>
    </row>
    <row r="306" spans="2:24" ht="75" customHeight="1" x14ac:dyDescent="0.2">
      <c r="B306" s="138"/>
      <c r="C306" s="171"/>
      <c r="D306" s="183"/>
      <c r="E306" s="183"/>
      <c r="F306" s="183"/>
      <c r="G306" s="183"/>
      <c r="H306" s="191"/>
      <c r="I306" s="172"/>
      <c r="J306" s="192"/>
      <c r="K306" s="174">
        <f>Milestones4352[[#This Row],[End Date]]-Milestones4352[[#This Row],[Start Date]]</f>
        <v>0</v>
      </c>
      <c r="L306" s="181"/>
      <c r="M306" s="141"/>
      <c r="N306" s="141"/>
      <c r="O306" s="141"/>
      <c r="P306" s="141" t="str">
        <f t="shared" si="39"/>
        <v/>
      </c>
      <c r="Q306" s="141" t="str">
        <f t="shared" si="42"/>
        <v/>
      </c>
      <c r="R306" s="141" t="str">
        <f t="shared" si="42"/>
        <v/>
      </c>
      <c r="S306" s="141" t="str">
        <f t="shared" si="42"/>
        <v/>
      </c>
      <c r="T306" s="141" t="str">
        <f t="shared" si="42"/>
        <v/>
      </c>
      <c r="U306" s="141" t="str">
        <f t="shared" si="42"/>
        <v/>
      </c>
      <c r="V306" s="141" t="str">
        <f t="shared" si="42"/>
        <v/>
      </c>
      <c r="W306" s="141" t="str">
        <f t="shared" si="42"/>
        <v/>
      </c>
      <c r="X306" s="204">
        <f>Milestones4352[[#This Row],[GoLive]]-Milestones4352[[#This Row],[Start Date]]</f>
        <v>0</v>
      </c>
    </row>
    <row r="307" spans="2:24" ht="75" customHeight="1" x14ac:dyDescent="0.2">
      <c r="B307" s="138"/>
      <c r="C307" s="171"/>
      <c r="D307" s="183"/>
      <c r="E307" s="183"/>
      <c r="F307" s="183"/>
      <c r="G307" s="183"/>
      <c r="H307" s="191"/>
      <c r="I307" s="172"/>
      <c r="J307" s="192"/>
      <c r="K307" s="174">
        <f>Milestones4352[[#This Row],[End Date]]-Milestones4352[[#This Row],[Start Date]]</f>
        <v>0</v>
      </c>
      <c r="L307" s="181"/>
      <c r="M307" s="141"/>
      <c r="N307" s="141"/>
      <c r="O307" s="141"/>
      <c r="P307" s="141" t="str">
        <f t="shared" si="39"/>
        <v/>
      </c>
      <c r="Q307" s="141" t="str">
        <f t="shared" si="42"/>
        <v/>
      </c>
      <c r="R307" s="141" t="str">
        <f t="shared" si="42"/>
        <v/>
      </c>
      <c r="S307" s="141" t="str">
        <f t="shared" si="42"/>
        <v/>
      </c>
      <c r="T307" s="141" t="str">
        <f t="shared" si="42"/>
        <v/>
      </c>
      <c r="U307" s="141" t="str">
        <f t="shared" si="42"/>
        <v/>
      </c>
      <c r="V307" s="141" t="str">
        <f t="shared" si="42"/>
        <v/>
      </c>
      <c r="W307" s="141" t="str">
        <f t="shared" si="42"/>
        <v/>
      </c>
      <c r="X307" s="204">
        <f>Milestones4352[[#This Row],[GoLive]]-Milestones4352[[#This Row],[Start Date]]</f>
        <v>0</v>
      </c>
    </row>
    <row r="308" spans="2:24" ht="75" customHeight="1" x14ac:dyDescent="0.2">
      <c r="B308" s="138"/>
      <c r="C308" s="171"/>
      <c r="D308" s="183"/>
      <c r="E308" s="183"/>
      <c r="F308" s="183"/>
      <c r="G308" s="183"/>
      <c r="H308" s="191"/>
      <c r="I308" s="172"/>
      <c r="J308" s="192"/>
      <c r="K308" s="174">
        <f>Milestones4352[[#This Row],[End Date]]-Milestones4352[[#This Row],[Start Date]]</f>
        <v>0</v>
      </c>
      <c r="L308" s="181"/>
      <c r="M308" s="141"/>
      <c r="N308" s="141"/>
      <c r="O308" s="141"/>
      <c r="P308" s="141" t="str">
        <f t="shared" si="39"/>
        <v/>
      </c>
      <c r="Q308" s="141" t="str">
        <f t="shared" si="42"/>
        <v/>
      </c>
      <c r="R308" s="141" t="str">
        <f t="shared" si="42"/>
        <v/>
      </c>
      <c r="S308" s="141" t="str">
        <f t="shared" si="42"/>
        <v/>
      </c>
      <c r="T308" s="141" t="str">
        <f t="shared" si="42"/>
        <v/>
      </c>
      <c r="U308" s="141" t="str">
        <f t="shared" si="42"/>
        <v/>
      </c>
      <c r="V308" s="141" t="str">
        <f t="shared" si="42"/>
        <v/>
      </c>
      <c r="W308" s="141" t="str">
        <f t="shared" si="42"/>
        <v/>
      </c>
      <c r="X308" s="204">
        <f>Milestones4352[[#This Row],[GoLive]]-Milestones4352[[#This Row],[Start Date]]</f>
        <v>0</v>
      </c>
    </row>
    <row r="309" spans="2:24" ht="75" customHeight="1" x14ac:dyDescent="0.2">
      <c r="B309" s="138"/>
      <c r="C309" s="171"/>
      <c r="D309" s="183"/>
      <c r="E309" s="183"/>
      <c r="F309" s="183"/>
      <c r="G309" s="183"/>
      <c r="H309" s="191"/>
      <c r="I309" s="172"/>
      <c r="J309" s="192"/>
      <c r="K309" s="174">
        <f>Milestones4352[[#This Row],[End Date]]-Milestones4352[[#This Row],[Start Date]]</f>
        <v>0</v>
      </c>
      <c r="L309" s="181"/>
      <c r="M309" s="141"/>
      <c r="N309" s="141"/>
      <c r="O309" s="141"/>
      <c r="P309" s="141" t="str">
        <f t="shared" si="39"/>
        <v/>
      </c>
      <c r="Q309" s="141" t="str">
        <f t="shared" si="42"/>
        <v/>
      </c>
      <c r="R309" s="141" t="str">
        <f t="shared" si="42"/>
        <v/>
      </c>
      <c r="S309" s="141" t="str">
        <f t="shared" si="42"/>
        <v/>
      </c>
      <c r="T309" s="141" t="str">
        <f t="shared" si="42"/>
        <v/>
      </c>
      <c r="U309" s="141" t="str">
        <f t="shared" si="42"/>
        <v/>
      </c>
      <c r="V309" s="141" t="str">
        <f t="shared" si="42"/>
        <v/>
      </c>
      <c r="W309" s="141" t="str">
        <f t="shared" si="42"/>
        <v/>
      </c>
      <c r="X309" s="204">
        <f>Milestones4352[[#This Row],[GoLive]]-Milestones4352[[#This Row],[Start Date]]</f>
        <v>0</v>
      </c>
    </row>
    <row r="310" spans="2:24" ht="75" customHeight="1" x14ac:dyDescent="0.2">
      <c r="B310" s="138"/>
      <c r="C310" s="171"/>
      <c r="D310" s="183"/>
      <c r="E310" s="183"/>
      <c r="F310" s="183"/>
      <c r="G310" s="183"/>
      <c r="H310" s="191"/>
      <c r="I310" s="172"/>
      <c r="J310" s="192"/>
      <c r="K310" s="174">
        <f>Milestones4352[[#This Row],[End Date]]-Milestones4352[[#This Row],[Start Date]]</f>
        <v>0</v>
      </c>
      <c r="L310" s="181"/>
      <c r="M310" s="141"/>
      <c r="N310" s="141"/>
      <c r="O310" s="141"/>
      <c r="P310" s="141" t="str">
        <f t="shared" si="39"/>
        <v/>
      </c>
      <c r="Q310" s="141" t="str">
        <f t="shared" si="42"/>
        <v/>
      </c>
      <c r="R310" s="141" t="str">
        <f t="shared" si="42"/>
        <v/>
      </c>
      <c r="S310" s="141" t="str">
        <f t="shared" si="42"/>
        <v/>
      </c>
      <c r="T310" s="141" t="str">
        <f t="shared" si="42"/>
        <v/>
      </c>
      <c r="U310" s="141" t="str">
        <f t="shared" si="42"/>
        <v/>
      </c>
      <c r="V310" s="141" t="str">
        <f t="shared" si="42"/>
        <v/>
      </c>
      <c r="W310" s="141" t="str">
        <f t="shared" si="42"/>
        <v/>
      </c>
      <c r="X310" s="204">
        <f>Milestones4352[[#This Row],[GoLive]]-Milestones4352[[#This Row],[Start Date]]</f>
        <v>0</v>
      </c>
    </row>
    <row r="311" spans="2:24" ht="75" customHeight="1" x14ac:dyDescent="0.2">
      <c r="B311" s="138"/>
      <c r="C311" s="171"/>
      <c r="D311" s="183"/>
      <c r="E311" s="183"/>
      <c r="F311" s="183"/>
      <c r="G311" s="183"/>
      <c r="H311" s="191"/>
      <c r="I311" s="172"/>
      <c r="J311" s="192"/>
      <c r="K311" s="174">
        <f>Milestones4352[[#This Row],[End Date]]-Milestones4352[[#This Row],[Start Date]]</f>
        <v>0</v>
      </c>
      <c r="L311" s="181"/>
      <c r="M311" s="141"/>
      <c r="N311" s="141"/>
      <c r="O311" s="141"/>
      <c r="P311" s="141" t="str">
        <f t="shared" si="39"/>
        <v/>
      </c>
      <c r="Q311" s="141" t="str">
        <f t="shared" si="42"/>
        <v/>
      </c>
      <c r="R311" s="141" t="str">
        <f t="shared" si="42"/>
        <v/>
      </c>
      <c r="S311" s="141" t="str">
        <f t="shared" si="42"/>
        <v/>
      </c>
      <c r="T311" s="141" t="str">
        <f t="shared" si="42"/>
        <v/>
      </c>
      <c r="U311" s="141" t="str">
        <f t="shared" si="42"/>
        <v/>
      </c>
      <c r="V311" s="141" t="str">
        <f t="shared" si="42"/>
        <v/>
      </c>
      <c r="W311" s="141" t="str">
        <f t="shared" si="42"/>
        <v/>
      </c>
      <c r="X311" s="204">
        <f>Milestones4352[[#This Row],[GoLive]]-Milestones4352[[#This Row],[Start Date]]</f>
        <v>0</v>
      </c>
    </row>
    <row r="312" spans="2:24" ht="75" customHeight="1" x14ac:dyDescent="0.2">
      <c r="B312" s="138"/>
      <c r="C312" s="171"/>
      <c r="D312" s="183"/>
      <c r="E312" s="183"/>
      <c r="F312" s="183"/>
      <c r="G312" s="183"/>
      <c r="H312" s="191"/>
      <c r="I312" s="172"/>
      <c r="J312" s="192"/>
      <c r="K312" s="174">
        <f>Milestones4352[[#This Row],[End Date]]-Milestones4352[[#This Row],[Start Date]]</f>
        <v>0</v>
      </c>
      <c r="L312" s="181"/>
      <c r="M312" s="141"/>
      <c r="N312" s="141"/>
      <c r="O312" s="141"/>
      <c r="P312" s="141" t="str">
        <f t="shared" ref="P312:P313" si="43">IF(AND($G564="Goal",P$8&gt;=$I564,P$8&lt;=$I564+$K564-1),2,IF(AND($G564="Milestone",P$8&gt;=$I564,P$8&lt;=$I564+$K564-1),1,""))</f>
        <v/>
      </c>
      <c r="Q312" s="141" t="str">
        <f t="shared" si="42"/>
        <v/>
      </c>
      <c r="R312" s="141" t="str">
        <f t="shared" si="42"/>
        <v/>
      </c>
      <c r="S312" s="141" t="str">
        <f t="shared" si="42"/>
        <v/>
      </c>
      <c r="T312" s="141" t="str">
        <f t="shared" si="42"/>
        <v/>
      </c>
      <c r="U312" s="141" t="str">
        <f t="shared" si="42"/>
        <v/>
      </c>
      <c r="V312" s="141" t="str">
        <f t="shared" si="42"/>
        <v/>
      </c>
      <c r="W312" s="141" t="str">
        <f t="shared" si="42"/>
        <v/>
      </c>
      <c r="X312" s="204">
        <f>Milestones4352[[#This Row],[GoLive]]-Milestones4352[[#This Row],[Start Date]]</f>
        <v>0</v>
      </c>
    </row>
    <row r="313" spans="2:24" ht="75" customHeight="1" x14ac:dyDescent="0.2">
      <c r="B313" s="138"/>
      <c r="C313" s="171"/>
      <c r="D313" s="183"/>
      <c r="E313" s="183"/>
      <c r="F313" s="183"/>
      <c r="G313" s="183"/>
      <c r="H313" s="191"/>
      <c r="I313" s="172"/>
      <c r="J313" s="192"/>
      <c r="K313" s="174">
        <f>Milestones4352[[#This Row],[End Date]]-Milestones4352[[#This Row],[Start Date]]</f>
        <v>0</v>
      </c>
      <c r="L313" s="181"/>
      <c r="M313" s="141"/>
      <c r="N313" s="141"/>
      <c r="O313" s="141"/>
      <c r="P313" s="141" t="str">
        <f t="shared" si="43"/>
        <v/>
      </c>
      <c r="Q313" s="141" t="str">
        <f t="shared" ref="Q313:W313" si="44">IF(AND($G565="Goal",Q$8&gt;=$I565,Q$8&lt;=$I565+$K565-1),2,IF(AND($G565="Milestone",Q$8&gt;=$I565,Q$8&lt;=$I565+$K565-1),1,""))</f>
        <v/>
      </c>
      <c r="R313" s="141" t="str">
        <f t="shared" si="44"/>
        <v/>
      </c>
      <c r="S313" s="141" t="str">
        <f t="shared" si="44"/>
        <v/>
      </c>
      <c r="T313" s="141" t="str">
        <f t="shared" si="44"/>
        <v/>
      </c>
      <c r="U313" s="141" t="str">
        <f t="shared" si="44"/>
        <v/>
      </c>
      <c r="V313" s="141" t="str">
        <f t="shared" si="44"/>
        <v/>
      </c>
      <c r="W313" s="141" t="str">
        <f t="shared" si="44"/>
        <v/>
      </c>
      <c r="X313" s="204">
        <f>Milestones4352[[#This Row],[GoLive]]-Milestones4352[[#This Row],[Start Date]]</f>
        <v>0</v>
      </c>
    </row>
    <row r="314" spans="2:24" ht="75" customHeight="1" x14ac:dyDescent="0.2">
      <c r="B314" s="138"/>
      <c r="C314" s="171"/>
      <c r="D314" s="183"/>
      <c r="E314" s="183"/>
      <c r="F314" s="183"/>
      <c r="G314" s="183"/>
      <c r="H314" s="191"/>
      <c r="I314" s="172"/>
      <c r="J314" s="194"/>
      <c r="K314" s="174">
        <f>Milestones4352[[#This Row],[End Date]]-Milestones4352[[#This Row],[Start Date]]</f>
        <v>0</v>
      </c>
      <c r="L314" s="195"/>
      <c r="X314" s="204">
        <f>Milestones4352[[#This Row],[GoLive]]-Milestones4352[[#This Row],[Start Date]]</f>
        <v>0</v>
      </c>
    </row>
    <row r="315" spans="2:24" ht="15" customHeight="1" x14ac:dyDescent="0.2">
      <c r="B315"/>
      <c r="C315"/>
      <c r="D315"/>
      <c r="G315"/>
      <c r="H315"/>
      <c r="I315"/>
      <c r="J315"/>
      <c r="L315"/>
    </row>
    <row r="316" spans="2:24" ht="15" customHeight="1" x14ac:dyDescent="0.2">
      <c r="B316"/>
      <c r="C316"/>
      <c r="D316"/>
      <c r="G316"/>
      <c r="H316"/>
      <c r="I316"/>
      <c r="J316"/>
      <c r="L316"/>
    </row>
    <row r="317" spans="2:24" ht="15" customHeight="1" x14ac:dyDescent="0.2"/>
    <row r="318" spans="2:24" ht="15" customHeight="1" x14ac:dyDescent="0.2"/>
    <row r="319" spans="2:24" ht="15" customHeight="1" x14ac:dyDescent="0.2"/>
    <row r="320" spans="2:24"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ht="15" customHeight="1" x14ac:dyDescent="0.2"/>
    <row r="882" ht="15" customHeight="1" x14ac:dyDescent="0.2"/>
    <row r="883" ht="15" customHeight="1" x14ac:dyDescent="0.2"/>
    <row r="884" ht="15" customHeight="1" x14ac:dyDescent="0.2"/>
    <row r="885" ht="15" customHeight="1" x14ac:dyDescent="0.2"/>
    <row r="886" ht="15" customHeight="1" x14ac:dyDescent="0.2"/>
    <row r="887" ht="15" customHeight="1" x14ac:dyDescent="0.2"/>
    <row r="888" ht="15" customHeight="1" x14ac:dyDescent="0.2"/>
    <row r="889" ht="15" customHeight="1" x14ac:dyDescent="0.2"/>
    <row r="890" ht="15" customHeight="1" x14ac:dyDescent="0.2"/>
    <row r="891" ht="15" customHeight="1" x14ac:dyDescent="0.2"/>
    <row r="892" ht="15" customHeight="1" x14ac:dyDescent="0.2"/>
    <row r="893" ht="15" customHeight="1" x14ac:dyDescent="0.2"/>
    <row r="894" ht="15" customHeight="1" x14ac:dyDescent="0.2"/>
    <row r="895" ht="15" customHeight="1" x14ac:dyDescent="0.2"/>
    <row r="896"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ht="15" customHeight="1" x14ac:dyDescent="0.2"/>
    <row r="1090" ht="15" customHeight="1" x14ac:dyDescent="0.2"/>
    <row r="1091" ht="15" customHeight="1" x14ac:dyDescent="0.2"/>
    <row r="1092" ht="15" customHeight="1" x14ac:dyDescent="0.2"/>
    <row r="1093" ht="15" customHeight="1" x14ac:dyDescent="0.2"/>
    <row r="1094" ht="15" customHeight="1" x14ac:dyDescent="0.2"/>
    <row r="1095" ht="15" customHeight="1" x14ac:dyDescent="0.2"/>
    <row r="1096" ht="15" customHeight="1" x14ac:dyDescent="0.2"/>
    <row r="1097" ht="15" customHeight="1" x14ac:dyDescent="0.2"/>
    <row r="1098" ht="15" customHeight="1" x14ac:dyDescent="0.2"/>
    <row r="1099" ht="15" customHeight="1" x14ac:dyDescent="0.2"/>
    <row r="1100" ht="15" customHeight="1" x14ac:dyDescent="0.2"/>
    <row r="1101" ht="15" customHeight="1" x14ac:dyDescent="0.2"/>
    <row r="1102" ht="15" customHeight="1" x14ac:dyDescent="0.2"/>
    <row r="1103" ht="15" customHeight="1" x14ac:dyDescent="0.2"/>
    <row r="1104"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ht="15" customHeight="1" x14ac:dyDescent="0.2"/>
    <row r="1218" ht="15" customHeight="1" x14ac:dyDescent="0.2"/>
    <row r="1219" ht="15" customHeight="1" x14ac:dyDescent="0.2"/>
    <row r="1220" ht="15" customHeight="1" x14ac:dyDescent="0.2"/>
    <row r="1221" ht="15" customHeight="1" x14ac:dyDescent="0.2"/>
    <row r="1222" ht="15" customHeight="1" x14ac:dyDescent="0.2"/>
    <row r="1223" ht="15" customHeight="1" x14ac:dyDescent="0.2"/>
    <row r="1224" ht="15" customHeight="1" x14ac:dyDescent="0.2"/>
    <row r="1225" ht="15" customHeight="1" x14ac:dyDescent="0.2"/>
    <row r="1226" ht="15" customHeight="1" x14ac:dyDescent="0.2"/>
    <row r="1227" ht="15" customHeight="1" x14ac:dyDescent="0.2"/>
    <row r="1228" ht="15" customHeight="1" x14ac:dyDescent="0.2"/>
    <row r="1229" ht="15" customHeight="1" x14ac:dyDescent="0.2"/>
    <row r="1230" ht="15" customHeight="1" x14ac:dyDescent="0.2"/>
    <row r="1231" ht="15" customHeight="1" x14ac:dyDescent="0.2"/>
    <row r="1232"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ht="15" customHeight="1" x14ac:dyDescent="0.2"/>
    <row r="1378" ht="15" customHeight="1" x14ac:dyDescent="0.2"/>
    <row r="1379" ht="15" customHeight="1" x14ac:dyDescent="0.2"/>
    <row r="1380" ht="15" customHeight="1" x14ac:dyDescent="0.2"/>
    <row r="1381" ht="15" customHeight="1" x14ac:dyDescent="0.2"/>
    <row r="1382" ht="15" customHeight="1" x14ac:dyDescent="0.2"/>
    <row r="1383" ht="15" customHeight="1" x14ac:dyDescent="0.2"/>
    <row r="1384" ht="15" customHeight="1" x14ac:dyDescent="0.2"/>
    <row r="1385" ht="15" customHeight="1" x14ac:dyDescent="0.2"/>
    <row r="1386" ht="15" customHeight="1" x14ac:dyDescent="0.2"/>
    <row r="1387" ht="15" customHeight="1" x14ac:dyDescent="0.2"/>
    <row r="1388" ht="15" customHeight="1" x14ac:dyDescent="0.2"/>
    <row r="1389" ht="15" customHeight="1" x14ac:dyDescent="0.2"/>
    <row r="1390" ht="15" customHeight="1" x14ac:dyDescent="0.2"/>
    <row r="1391" ht="15" customHeight="1" x14ac:dyDescent="0.2"/>
    <row r="1392"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sheetData>
  <mergeCells count="7">
    <mergeCell ref="V4:W4"/>
    <mergeCell ref="M4:N4"/>
    <mergeCell ref="P4:Q4"/>
    <mergeCell ref="B2:I2"/>
    <mergeCell ref="J2:O2"/>
    <mergeCell ref="P2:U2"/>
    <mergeCell ref="S4:T4"/>
  </mergeCells>
  <conditionalFormatting sqref="M8:V9 M10:W10">
    <cfRule type="expression" dxfId="78" priority="110">
      <formula>AND(TODAY()&gt;=M$8,TODAY()&lt;N$8)</formula>
    </cfRule>
  </conditionalFormatting>
  <conditionalFormatting sqref="M12:W313">
    <cfRule type="expression" dxfId="77" priority="102">
      <formula>type="N/A"</formula>
    </cfRule>
    <cfRule type="expression" dxfId="76" priority="103">
      <formula>type="Not Started"</formula>
    </cfRule>
  </conditionalFormatting>
  <conditionalFormatting sqref="M6:W7">
    <cfRule type="expression" dxfId="75" priority="170">
      <formula>M$8&lt;=EOMONTH($M$8,0)</formula>
    </cfRule>
    <cfRule type="expression" dxfId="74" priority="173">
      <formula>AND(M$8&lt;=EOMONTH($M$8,1),M$8&gt;EOMONTH($M$8,0))</formula>
    </cfRule>
  </conditionalFormatting>
  <conditionalFormatting sqref="N6:W7">
    <cfRule type="expression" dxfId="73" priority="172">
      <formula>AND(N$8&lt;=EOMONTH($M$8,2),N$8&gt;EOMONTH($M$8,0),N$8&gt;EOMONTH($M$8,1))</formula>
    </cfRule>
  </conditionalFormatting>
  <conditionalFormatting sqref="W8:W9">
    <cfRule type="expression" dxfId="72" priority="200">
      <formula>AND(TODAY()&gt;=W$8,TODAY()&lt;#REF!)</formula>
    </cfRule>
  </conditionalFormatting>
  <conditionalFormatting sqref="M11:V313">
    <cfRule type="expression" dxfId="71" priority="234">
      <formula>AND(TODAY()&gt;=M$8,TODAY()&lt;N$8)</formula>
    </cfRule>
  </conditionalFormatting>
  <conditionalFormatting sqref="W11:W313">
    <cfRule type="expression" dxfId="70" priority="245">
      <formula>AND(TODAY()&gt;=W$8,TODAY()&lt;#REF!)</formula>
    </cfRule>
  </conditionalFormatting>
  <conditionalFormatting sqref="M63:W313">
    <cfRule type="expression" dxfId="69" priority="395">
      <formula>AND($G315="Complete",M$8&gt;=$I315,M$8&lt;=$I315+$K315-1)</formula>
    </cfRule>
    <cfRule type="expression" dxfId="68" priority="396">
      <formula>AND($G315="High Risk",M$8&gt;=$I315,M$8&lt;=$I315+$K315-1)</formula>
    </cfRule>
    <cfRule type="expression" dxfId="67" priority="397">
      <formula>AND($G315="On Track",M$8&gt;=$I315,M$8&lt;=$I315+$K315-1)</formula>
    </cfRule>
    <cfRule type="expression" dxfId="66" priority="398" stopIfTrue="1">
      <formula>AND($G315="At Risk",M$8&gt;=$I315,M$8&lt;=$I315+$K315-1)</formula>
    </cfRule>
    <cfRule type="expression" dxfId="65" priority="399" stopIfTrue="1">
      <formula>AND($G315="Low Risk",M$8&gt;=$I315,M$8&lt;=$I315+$K315-1)</formula>
    </cfRule>
    <cfRule type="expression" dxfId="64" priority="400" stopIfTrue="1">
      <formula>AND($G315="High Risk",M$8&gt;=$I315,M$8&lt;=$I315+$K315-1)</formula>
    </cfRule>
    <cfRule type="expression" dxfId="63" priority="401" stopIfTrue="1">
      <formula>AND($G315="On Track",M$8&gt;=$I315,M$8&lt;=$I315+$K315-1)</formula>
    </cfRule>
    <cfRule type="expression" dxfId="62" priority="402" stopIfTrue="1">
      <formula>AND($G315="Med Risk",M$8&gt;=$I315,M$8&lt;=$I315+$K315-1)</formula>
    </cfRule>
    <cfRule type="expression" dxfId="61" priority="403" stopIfTrue="1">
      <formula>AND(LEN($G315)=0,M$8&gt;=$I315,M$8&lt;=$I315+$K315-1)</formula>
    </cfRule>
  </conditionalFormatting>
  <conditionalFormatting sqref="M12:W1000">
    <cfRule type="expression" dxfId="60" priority="356" stopIfTrue="1">
      <formula>AND($G12="Complete",M$8&gt;=$I12,M$8&lt;=$I12+$K12-1)</formula>
    </cfRule>
    <cfRule type="expression" dxfId="59" priority="357" stopIfTrue="1">
      <formula>AND($G12="High Risk",M$8&gt;=$I12,M$8&lt;=$I12+$K12-1)</formula>
    </cfRule>
    <cfRule type="expression" dxfId="58" priority="358" stopIfTrue="1">
      <formula>AND($G12="On Track",M$8&gt;=$I12,M$8&lt;=$I12+$K12-1)</formula>
    </cfRule>
    <cfRule type="expression" dxfId="57" priority="359" stopIfTrue="1">
      <formula>AND($G12="At Risk",M$8&gt;=$I12,M$8&lt;=$I12+$K12-1)</formula>
    </cfRule>
  </conditionalFormatting>
  <conditionalFormatting sqref="M11:W1000">
    <cfRule type="expression" dxfId="56" priority="360" stopIfTrue="1">
      <formula>AND($G11="Low Risk",M$8&gt;=$I11,M$8&lt;=$I11+$K11-1)</formula>
    </cfRule>
    <cfRule type="expression" dxfId="55" priority="361" stopIfTrue="1">
      <formula>AND($G11="High Risk",M$8&gt;=$I11,M$8&lt;=$I11+$K11-1)</formula>
    </cfRule>
    <cfRule type="expression" dxfId="54" priority="362" stopIfTrue="1">
      <formula>AND($G11="On Track",M$8&gt;=$I11,M$8&lt;=$I11+$K11-1)</formula>
    </cfRule>
    <cfRule type="expression" dxfId="53" priority="363" stopIfTrue="1">
      <formula>AND($G11="Med Risk",M$8&gt;=$I11,M$8&lt;=$I11+$K11-1)</formula>
    </cfRule>
    <cfRule type="expression" dxfId="52" priority="364" stopIfTrue="1">
      <formula>AND(LEN($G11)=0,M$8&gt;=$I11,M$8&lt;=$I11+$K11-1)</formula>
    </cfRule>
  </conditionalFormatting>
  <conditionalFormatting sqref="B11:B314">
    <cfRule type="containsText" dxfId="51" priority="15" operator="containsText" text="Benefit &amp; Config">
      <formula>NOT(ISERROR(SEARCH("Benefit &amp; Config",B11)))</formula>
    </cfRule>
    <cfRule type="containsText" dxfId="50" priority="16" operator="containsText" text="Provider Experience">
      <formula>NOT(ISERROR(SEARCH("Provider Experience",B11)))</formula>
    </cfRule>
    <cfRule type="containsText" dxfId="49" priority="17" operator="containsText" text="Member Experience">
      <formula>NOT(ISERROR(SEARCH("Member Experience",B11)))</formula>
    </cfRule>
    <cfRule type="containsText" dxfId="48" priority="18" operator="containsText" text="Broker &amp; Employer Experience">
      <formula>NOT(ISERROR(SEARCH("Broker &amp; Employer Experience",B11)))</formula>
    </cfRule>
    <cfRule type="containsText" dxfId="47" priority="19" operator="containsText" text="Commercial Medical Product">
      <formula>NOT(ISERROR(SEARCH("Commercial Medical Product",B11)))</formula>
    </cfRule>
    <cfRule type="containsText" dxfId="46" priority="20" operator="containsText" text="Digital Therapeutic &amp; Innovation Products">
      <formula>NOT(ISERROR(SEARCH("Digital Therapeutic &amp; Innovation Products",B11)))</formula>
    </cfRule>
    <cfRule type="containsText" dxfId="45" priority="21" operator="containsText" text="Consumer Engagement">
      <formula>NOT(ISERROR(SEARCH("Consumer Engagement",B11)))</formula>
    </cfRule>
    <cfRule type="containsText" dxfId="44" priority="22" operator="containsText" text="Specialty">
      <formula>NOT(ISERROR(SEARCH("Specialty",B11)))</formula>
    </cfRule>
    <cfRule type="containsText" dxfId="43" priority="23" operator="containsText" text="Quotes Install &amp; Bill">
      <formula>NOT(ISERROR(SEARCH("Quotes Install &amp; Bill",B11)))</formula>
    </cfRule>
    <cfRule type="containsText" dxfId="42" priority="24" operator="containsText" text="Data Migration">
      <formula>NOT(ISERROR(SEARCH("Data Migration",B11)))</formula>
    </cfRule>
  </conditionalFormatting>
  <conditionalFormatting sqref="B11:B314">
    <cfRule type="containsText" dxfId="41" priority="10" operator="containsText" text="CMP">
      <formula>NOT(ISERROR(SEARCH("CMP",B11)))</formula>
    </cfRule>
    <cfRule type="containsText" dxfId="40" priority="11" operator="containsText" text="CE DTI">
      <formula>NOT(ISERROR(SEARCH("CE DTI",B11)))</formula>
    </cfRule>
    <cfRule type="containsText" dxfId="39" priority="12" operator="containsText" text="SP">
      <formula>NOT(ISERROR(SEARCH("SP",B11)))</formula>
    </cfRule>
    <cfRule type="containsText" dxfId="38" priority="13" operator="containsText" text="QIB">
      <formula>NOT(ISERROR(SEARCH("QIB",B11)))</formula>
    </cfRule>
    <cfRule type="containsText" dxfId="37" priority="14" operator="containsText" text="DM">
      <formula>NOT(ISERROR(SEARCH("DM",B11)))</formula>
    </cfRule>
  </conditionalFormatting>
  <conditionalFormatting sqref="B11:B314">
    <cfRule type="containsText" dxfId="36" priority="3" operator="containsText" text="BC">
      <formula>NOT(ISERROR(SEARCH("BC",B11)))</formula>
    </cfRule>
    <cfRule type="containsText" dxfId="35" priority="4" operator="containsText" text="SC">
      <formula>NOT(ISERROR(SEARCH("SC",B11)))</formula>
    </cfRule>
    <cfRule type="containsText" dxfId="34" priority="5" operator="containsText" text="PCP">
      <formula>NOT(ISERROR(SEARCH("PCP",B11)))</formula>
    </cfRule>
    <cfRule type="containsText" dxfId="33" priority="6" operator="containsText" text="RA">
      <formula>NOT(ISERROR(SEARCH("RA",B11)))</formula>
    </cfRule>
    <cfRule type="containsText" dxfId="32" priority="7" operator="containsText" text="PE">
      <formula>NOT(ISERROR(SEARCH("PE",B11)))</formula>
    </cfRule>
    <cfRule type="containsText" dxfId="31" priority="8" operator="containsText" text="ME">
      <formula>NOT(ISERROR(SEARCH("ME",B11)))</formula>
    </cfRule>
    <cfRule type="containsText" dxfId="30" priority="9" operator="containsText" text="BEE">
      <formula>NOT(ISERROR(SEARCH("BEE",B11)))</formula>
    </cfRule>
  </conditionalFormatting>
  <conditionalFormatting sqref="B11:B314">
    <cfRule type="containsText" dxfId="29" priority="1" operator="containsText" text="POC">
      <formula>NOT(ISERROR(SEARCH("POC",B11)))</formula>
    </cfRule>
    <cfRule type="containsText" dxfId="28" priority="2" operator="containsText" text="OR">
      <formula>NOT(ISERROR(SEARCH("OR",B11)))</formula>
    </cfRule>
  </conditionalFormatting>
  <dataValidations count="14">
    <dataValidation type="whole" operator="greaterThanOrEqual" allowBlank="1" showInputMessage="1" showErrorMessage="1" promptTitle="Scrolling Increment" prompt="Changing this number will scroll the Gantt Chart view." sqref="C8" xr:uid="{00000000-0002-0000-0100-000000000000}">
      <formula1>0</formula1>
    </dataValidation>
    <dataValidation type="list" allowBlank="1" showInputMessage="1" showErrorMessage="1" sqref="G11:G37" xr:uid="{00000000-0002-0000-0100-000001000000}">
      <formula1>"On track, At Risk, High Risk, Complete, Not Started, N/A"</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2000000}"/>
    <dataValidation allowBlank="1" showInputMessage="1" showErrorMessage="1" prompt="Enter Company Name in cell B4._x000a_A legend is in cells I4 through AC4.  The Legend label is in cell G4." sqref="A4" xr:uid="{00000000-0002-0000-0100-000003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4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A7" xr:uid="{00000000-0002-0000-0100-000005000000}"/>
    <dataValidation allowBlank="1" showInputMessage="1" showErrorMessage="1" prompt="Cells I9 through BL9 contain the day number of the month for the Month represented in the cell block above each date cell and are auto calculated._x000a_Do not modify these cells._x000a_" sqref="A8" xr:uid="{00000000-0002-0000-0100-000006000000}"/>
    <dataValidation allowBlank="1" showInputMessage="1" showErrorMessage="1" prompt="A scrollbar is in cells I8 through BL8. _x000a_To jump forward or backward in the timeline, enter a value of 0 or higher in cell C7._x000a_A value of 0 takes you to the beginning of the chart." sqref="A9"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B10" xr:uid="{00000000-0002-0000-0100-000008000000}"/>
    <dataValidation allowBlank="1" showInputMessage="1" showErrorMessage="1" prompt="This row marks the end of the Gantt milestone data. DO NOT enter anything in this row. _x000a_To add more items, insert new rows above this one._x000a_" sqref="A36" xr:uid="{00000000-0002-0000-0100-000009000000}"/>
    <dataValidation allowBlank="1" showInputMessage="1" showErrorMessage="1" prompt="This is an empty row" sqref="A35" xr:uid="{00000000-0002-0000-0100-00000A000000}"/>
    <dataValidation type="list" allowBlank="1" showInputMessage="1" showErrorMessage="1" sqref="F10:F11 G11:G37" xr:uid="{00000000-0002-0000-0100-00000B000000}">
      <formula1>$C$12:$C$16</formula1>
    </dataValidation>
    <dataValidation allowBlank="1" showInputMessage="1" showErrorMessage="1" sqref="G10" xr:uid="{00000000-0002-0000-0100-00000C000000}"/>
    <dataValidation type="list" allowBlank="1" showInputMessage="1" showErrorMessage="1" sqref="B11:B314" xr:uid="{F87468A0-7B86-D24A-A108-E85C72C16968}">
      <formula1>"DM, QIB, SP, CE DTI, CMP, BEE, ME, PE, BC, RA, PCP, SC, OR, POC"</formula1>
    </dataValidation>
  </dataValidations>
  <printOptions horizontalCentered="1"/>
  <pageMargins left="0.25" right="0.25" top="0.5" bottom="0.5" header="0.3" footer="0.3"/>
  <pageSetup scale="33" fitToHeight="0" orientation="landscape"/>
  <headerFooter differentFirst="1" scaleWithDoc="0">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Normal="100" zoomScalePageLayoutView="70" workbookViewId="0">
      <selection activeCell="N14" sqref="N14"/>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5" width="15.83203125" style="198" customWidth="1"/>
    <col min="6" max="6" width="10.5" style="199" customWidth="1"/>
    <col min="7" max="7" width="10.5" style="198" customWidth="1"/>
    <col min="8" max="8" width="2.6640625" style="198" customWidth="1"/>
    <col min="9" max="64" width="3.5" style="198" customWidth="1"/>
    <col min="65" max="65" width="2.6640625" style="198" customWidth="1"/>
  </cols>
  <sheetData>
    <row r="1" spans="1:68" ht="25" customHeight="1" x14ac:dyDescent="0.2"/>
    <row r="2" spans="1:68" ht="50" customHeight="1" x14ac:dyDescent="0.2">
      <c r="A2" s="7"/>
      <c r="B2" s="223" t="s">
        <v>43</v>
      </c>
      <c r="C2" s="214"/>
      <c r="D2" s="214"/>
      <c r="E2" s="214"/>
      <c r="F2" s="215"/>
      <c r="G2" s="214"/>
      <c r="H2" s="214"/>
      <c r="I2" s="224"/>
      <c r="J2" s="214"/>
      <c r="K2" s="214"/>
      <c r="L2" s="214"/>
      <c r="M2" s="214"/>
      <c r="N2" s="214"/>
      <c r="O2" s="225"/>
      <c r="P2" s="214"/>
      <c r="Q2" s="214"/>
      <c r="R2" s="214"/>
      <c r="S2" s="214"/>
      <c r="T2" s="214"/>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8" ht="20" customHeight="1" x14ac:dyDescent="0.2">
      <c r="A3" s="7"/>
      <c r="B3" s="32"/>
      <c r="C3" s="33"/>
      <c r="D3" s="34"/>
      <c r="E3" s="34"/>
      <c r="F3" s="35"/>
      <c r="G3" s="19"/>
      <c r="H3" s="19"/>
      <c r="I3" s="36"/>
      <c r="J3" s="19"/>
      <c r="K3" s="19"/>
      <c r="L3" s="19"/>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row>
    <row r="4" spans="1:68" ht="30" customHeight="1" x14ac:dyDescent="0.2">
      <c r="A4" s="7"/>
      <c r="B4" s="44" t="s">
        <v>44</v>
      </c>
      <c r="C4" s="40"/>
      <c r="D4" s="41"/>
      <c r="E4" s="20"/>
      <c r="F4" s="21"/>
      <c r="G4" s="22" t="s">
        <v>45</v>
      </c>
      <c r="H4" s="20"/>
      <c r="I4" s="226" t="s">
        <v>9</v>
      </c>
      <c r="J4" s="214"/>
      <c r="K4" s="214"/>
      <c r="L4" s="214"/>
      <c r="M4" s="23"/>
      <c r="N4" s="227" t="s">
        <v>46</v>
      </c>
      <c r="O4" s="214"/>
      <c r="P4" s="214"/>
      <c r="Q4" s="214"/>
      <c r="R4" s="23"/>
      <c r="S4" s="228" t="s">
        <v>47</v>
      </c>
      <c r="T4" s="214"/>
      <c r="U4" s="214"/>
      <c r="V4" s="214"/>
      <c r="W4" s="23"/>
      <c r="X4" s="221" t="s">
        <v>48</v>
      </c>
      <c r="Y4" s="214"/>
      <c r="Z4" s="214"/>
      <c r="AA4" s="214"/>
      <c r="AB4" s="23"/>
      <c r="AC4" s="222" t="s">
        <v>49</v>
      </c>
      <c r="AD4" s="214"/>
      <c r="AE4" s="214"/>
      <c r="AF4" s="214"/>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row>
    <row r="5" spans="1:68" ht="30" customHeight="1" x14ac:dyDescent="0.2">
      <c r="A5" s="7"/>
      <c r="B5" s="45" t="s">
        <v>50</v>
      </c>
      <c r="C5" s="42"/>
      <c r="D5" s="42"/>
      <c r="E5" s="23"/>
      <c r="F5" s="24"/>
      <c r="G5" s="23"/>
      <c r="H5" s="20"/>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row>
    <row r="6" spans="1:68" ht="30" customHeight="1" x14ac:dyDescent="0.25">
      <c r="A6" s="7"/>
      <c r="B6" s="39" t="s">
        <v>15</v>
      </c>
      <c r="C6" s="25">
        <f t="array" aca="1" ref="C6" ca="1">IFERROR(IF(MIN(Milestones435[Start])=0,TODAY(),B11(Milestones435[Start])),TODAY())</f>
        <v>44747</v>
      </c>
      <c r="D6" s="43"/>
      <c r="E6" s="23"/>
      <c r="F6" s="24"/>
      <c r="G6" s="23"/>
      <c r="H6" s="20"/>
      <c r="I6" s="78" t="str">
        <f ca="1">TEXT(I7,"mmmm")</f>
        <v>July</v>
      </c>
      <c r="J6" s="78"/>
      <c r="K6" s="78"/>
      <c r="L6" s="78"/>
      <c r="M6" s="78"/>
      <c r="N6" s="78"/>
      <c r="O6" s="78"/>
      <c r="P6" s="78" t="str">
        <f ca="1">IF(TEXT(P7,"mmmm")=I6,"",TEXT(P7,"mmmm"))</f>
        <v/>
      </c>
      <c r="Q6" s="78"/>
      <c r="R6" s="78"/>
      <c r="S6" s="78"/>
      <c r="T6" s="78"/>
      <c r="U6" s="78"/>
      <c r="V6" s="78"/>
      <c r="W6" s="78" t="str">
        <f ca="1">IF(OR(TEXT(W7,"mmmm")=P6,TEXT(W7,"mmmm")=I6),"",TEXT(W7,"mmmm"))</f>
        <v/>
      </c>
      <c r="X6" s="78"/>
      <c r="Y6" s="78"/>
      <c r="Z6" s="78"/>
      <c r="AA6" s="78"/>
      <c r="AB6" s="78"/>
      <c r="AC6" s="78"/>
      <c r="AD6" s="78" t="str">
        <f ca="1">IF(OR(TEXT(AD7,"mmmm")=W6,TEXT(AD7,"mmmm")=P6,TEXT(AD7,"mmmm")=I6),"",TEXT(AD7,"mmmm"))</f>
        <v/>
      </c>
      <c r="AE6" s="78"/>
      <c r="AF6" s="78"/>
      <c r="AG6" s="78"/>
      <c r="AH6" s="78"/>
      <c r="AI6" s="78"/>
      <c r="AJ6" s="78"/>
      <c r="AK6" s="78" t="str">
        <f ca="1">IF(OR(TEXT(AK7,"mmmm")=AD6,TEXT(AK7,"mmmm")=W6,TEXT(AK7,"mmmm")=P6,TEXT(AK7,"mmmm")=I6),"",TEXT(AK7,"mmmm"))</f>
        <v>August</v>
      </c>
      <c r="AL6" s="78"/>
      <c r="AM6" s="78"/>
      <c r="AN6" s="78"/>
      <c r="AO6" s="78"/>
      <c r="AP6" s="78"/>
      <c r="AQ6" s="78"/>
      <c r="AR6" s="78" t="str">
        <f ca="1">IF(OR(TEXT(AR7,"mmmm")=AK6,TEXT(AR7,"mmmm")=AD6,TEXT(AR7,"mmmm")=W6,TEXT(AR7,"mmmm")=P6),"",TEXT(AR7,"mmmm"))</f>
        <v/>
      </c>
      <c r="AS6" s="78"/>
      <c r="AT6" s="78"/>
      <c r="AU6" s="78"/>
      <c r="AV6" s="78"/>
      <c r="AW6" s="78"/>
      <c r="AX6" s="78"/>
      <c r="AY6" s="78" t="str">
        <f ca="1">IF(OR(TEXT(AY7,"mmmm")=AR6,TEXT(AY7,"mmmm")=AK6,TEXT(AY7,"mmmm")=AD6,TEXT(AY7,"mmmm")=W6),"",TEXT(AY7,"mmmm"))</f>
        <v/>
      </c>
      <c r="AZ6" s="78"/>
      <c r="BA6" s="78"/>
      <c r="BB6" s="79"/>
      <c r="BC6" s="51"/>
      <c r="BD6" s="51"/>
      <c r="BE6" s="51"/>
      <c r="BF6" s="51" t="str">
        <f ca="1">IF(OR(TEXT(BF7,"mmmm")=AY6,TEXT(BF7,"mmmm")=AR6,TEXT(BF7,"mmmm")=AK6,TEXT(BF7,"mmmm")=AD6),"",TEXT(BF7,"mmmm"))</f>
        <v/>
      </c>
      <c r="BG6" s="51"/>
      <c r="BH6" s="51"/>
      <c r="BI6" s="51"/>
      <c r="BJ6" s="51"/>
      <c r="BK6" s="51"/>
      <c r="BL6" s="51"/>
      <c r="BM6" s="23"/>
    </row>
    <row r="7" spans="1:68" ht="30" customHeight="1" x14ac:dyDescent="0.2">
      <c r="A7" s="7"/>
      <c r="B7" s="39" t="s">
        <v>19</v>
      </c>
      <c r="C7" s="26">
        <v>1</v>
      </c>
      <c r="D7" s="42"/>
      <c r="E7" s="20"/>
      <c r="F7" s="20"/>
      <c r="G7" s="20"/>
      <c r="H7" s="20"/>
      <c r="I7" s="80">
        <f ca="1">IFERROR(Project_Start+Scrolling_Increment,TODAY())</f>
        <v>44748</v>
      </c>
      <c r="J7" s="9">
        <f t="shared" ref="J7:AO7" ca="1" si="0">I7+1</f>
        <v>44749</v>
      </c>
      <c r="K7" s="9">
        <f t="shared" ca="1" si="0"/>
        <v>44750</v>
      </c>
      <c r="L7" s="9">
        <f t="shared" ca="1" si="0"/>
        <v>44751</v>
      </c>
      <c r="M7" s="9">
        <f t="shared" ca="1" si="0"/>
        <v>44752</v>
      </c>
      <c r="N7" s="9">
        <f t="shared" ca="1" si="0"/>
        <v>44753</v>
      </c>
      <c r="O7" s="50">
        <f t="shared" ca="1" si="0"/>
        <v>44754</v>
      </c>
      <c r="P7" s="9">
        <f t="shared" ca="1" si="0"/>
        <v>44755</v>
      </c>
      <c r="Q7" s="9">
        <f t="shared" ca="1" si="0"/>
        <v>44756</v>
      </c>
      <c r="R7" s="9">
        <f t="shared" ca="1" si="0"/>
        <v>44757</v>
      </c>
      <c r="S7" s="9">
        <f t="shared" ca="1" si="0"/>
        <v>44758</v>
      </c>
      <c r="T7" s="9">
        <f t="shared" ca="1" si="0"/>
        <v>44759</v>
      </c>
      <c r="U7" s="9">
        <f t="shared" ca="1" si="0"/>
        <v>44760</v>
      </c>
      <c r="V7" s="50">
        <f t="shared" ca="1" si="0"/>
        <v>44761</v>
      </c>
      <c r="W7" s="9">
        <f t="shared" ca="1" si="0"/>
        <v>44762</v>
      </c>
      <c r="X7" s="9">
        <f t="shared" ca="1" si="0"/>
        <v>44763</v>
      </c>
      <c r="Y7" s="9">
        <f t="shared" ca="1" si="0"/>
        <v>44764</v>
      </c>
      <c r="Z7" s="9">
        <f t="shared" ca="1" si="0"/>
        <v>44765</v>
      </c>
      <c r="AA7" s="9">
        <f t="shared" ca="1" si="0"/>
        <v>44766</v>
      </c>
      <c r="AB7" s="9">
        <f t="shared" ca="1" si="0"/>
        <v>44767</v>
      </c>
      <c r="AC7" s="50">
        <f t="shared" ca="1" si="0"/>
        <v>44768</v>
      </c>
      <c r="AD7" s="9">
        <f t="shared" ca="1" si="0"/>
        <v>44769</v>
      </c>
      <c r="AE7" s="9">
        <f t="shared" ca="1" si="0"/>
        <v>44770</v>
      </c>
      <c r="AF7" s="9">
        <f t="shared" ca="1" si="0"/>
        <v>44771</v>
      </c>
      <c r="AG7" s="9">
        <f t="shared" ca="1" si="0"/>
        <v>44772</v>
      </c>
      <c r="AH7" s="9">
        <f t="shared" ca="1" si="0"/>
        <v>44773</v>
      </c>
      <c r="AI7" s="9">
        <f t="shared" ca="1" si="0"/>
        <v>44774</v>
      </c>
      <c r="AJ7" s="50">
        <f t="shared" ca="1" si="0"/>
        <v>44775</v>
      </c>
      <c r="AK7" s="9">
        <f t="shared" ca="1" si="0"/>
        <v>44776</v>
      </c>
      <c r="AL7" s="9">
        <f t="shared" ca="1" si="0"/>
        <v>44777</v>
      </c>
      <c r="AM7" s="9">
        <f t="shared" ca="1" si="0"/>
        <v>44778</v>
      </c>
      <c r="AN7" s="9">
        <f t="shared" ca="1" si="0"/>
        <v>44779</v>
      </c>
      <c r="AO7" s="9">
        <f t="shared" ca="1" si="0"/>
        <v>44780</v>
      </c>
      <c r="AP7" s="9">
        <f t="shared" ref="AP7:BL7" ca="1" si="1">AO7+1</f>
        <v>44781</v>
      </c>
      <c r="AQ7" s="50">
        <f t="shared" ca="1" si="1"/>
        <v>44782</v>
      </c>
      <c r="AR7" s="9">
        <f t="shared" ca="1" si="1"/>
        <v>44783</v>
      </c>
      <c r="AS7" s="9">
        <f t="shared" ca="1" si="1"/>
        <v>44784</v>
      </c>
      <c r="AT7" s="9">
        <f t="shared" ca="1" si="1"/>
        <v>44785</v>
      </c>
      <c r="AU7" s="9">
        <f t="shared" ca="1" si="1"/>
        <v>44786</v>
      </c>
      <c r="AV7" s="9">
        <f t="shared" ca="1" si="1"/>
        <v>44787</v>
      </c>
      <c r="AW7" s="9">
        <f t="shared" ca="1" si="1"/>
        <v>44788</v>
      </c>
      <c r="AX7" s="50">
        <f t="shared" ca="1" si="1"/>
        <v>44789</v>
      </c>
      <c r="AY7" s="9">
        <f t="shared" ca="1" si="1"/>
        <v>44790</v>
      </c>
      <c r="AZ7" s="9">
        <f t="shared" ca="1" si="1"/>
        <v>44791</v>
      </c>
      <c r="BA7" s="9">
        <f t="shared" ca="1" si="1"/>
        <v>44792</v>
      </c>
      <c r="BB7" s="9">
        <f t="shared" ca="1" si="1"/>
        <v>44793</v>
      </c>
      <c r="BC7" s="9">
        <f t="shared" ca="1" si="1"/>
        <v>44794</v>
      </c>
      <c r="BD7" s="9">
        <f t="shared" ca="1" si="1"/>
        <v>44795</v>
      </c>
      <c r="BE7" s="50">
        <f t="shared" ca="1" si="1"/>
        <v>44796</v>
      </c>
      <c r="BF7" s="9">
        <f t="shared" ca="1" si="1"/>
        <v>44797</v>
      </c>
      <c r="BG7" s="9">
        <f t="shared" ca="1" si="1"/>
        <v>44798</v>
      </c>
      <c r="BH7" s="9">
        <f t="shared" ca="1" si="1"/>
        <v>44799</v>
      </c>
      <c r="BI7" s="9">
        <f t="shared" ca="1" si="1"/>
        <v>44800</v>
      </c>
      <c r="BJ7" s="9">
        <f t="shared" ca="1" si="1"/>
        <v>44801</v>
      </c>
      <c r="BK7" s="9">
        <f t="shared" ca="1" si="1"/>
        <v>44802</v>
      </c>
      <c r="BL7" s="10">
        <f t="shared" ca="1" si="1"/>
        <v>44803</v>
      </c>
      <c r="BM7" s="23"/>
    </row>
    <row r="8" spans="1:68" ht="20" customHeight="1" x14ac:dyDescent="0.2">
      <c r="A8" s="7"/>
      <c r="B8" s="41"/>
      <c r="C8" s="41"/>
      <c r="D8" s="41"/>
      <c r="E8" s="20"/>
      <c r="F8" s="20"/>
      <c r="G8" s="20"/>
      <c r="H8" s="20"/>
      <c r="I8" s="30"/>
      <c r="J8" s="28"/>
      <c r="K8" s="28"/>
      <c r="L8" s="28"/>
      <c r="M8" s="28"/>
      <c r="N8" s="28"/>
      <c r="O8" s="28"/>
      <c r="P8" s="30"/>
      <c r="Q8" s="28"/>
      <c r="R8" s="28"/>
      <c r="S8" s="28"/>
      <c r="T8" s="28"/>
      <c r="U8" s="28"/>
      <c r="V8" s="28"/>
      <c r="W8" s="30"/>
      <c r="X8" s="28"/>
      <c r="Y8" s="28"/>
      <c r="Z8" s="28"/>
      <c r="AA8" s="28"/>
      <c r="AB8" s="28"/>
      <c r="AC8" s="28"/>
      <c r="AD8" s="30"/>
      <c r="AE8" s="28"/>
      <c r="AF8" s="28"/>
      <c r="AG8" s="28"/>
      <c r="AH8" s="28"/>
      <c r="AI8" s="28"/>
      <c r="AJ8" s="28"/>
      <c r="AK8" s="30"/>
      <c r="AL8" s="28"/>
      <c r="AM8" s="28"/>
      <c r="AN8" s="28"/>
      <c r="AO8" s="28"/>
      <c r="AP8" s="28"/>
      <c r="AQ8" s="28"/>
      <c r="AR8" s="30"/>
      <c r="AS8" s="28"/>
      <c r="AT8" s="28"/>
      <c r="AU8" s="28"/>
      <c r="AV8" s="28"/>
      <c r="AW8" s="28"/>
      <c r="AX8" s="28"/>
      <c r="AY8" s="30"/>
      <c r="AZ8" s="28"/>
      <c r="BA8" s="28"/>
      <c r="BB8" s="28"/>
      <c r="BC8" s="28"/>
      <c r="BD8" s="28"/>
      <c r="BE8" s="28"/>
      <c r="BF8" s="30"/>
      <c r="BG8" s="28"/>
      <c r="BH8" s="28"/>
      <c r="BI8" s="28"/>
      <c r="BJ8" s="28"/>
      <c r="BK8" s="28"/>
      <c r="BL8" s="29"/>
      <c r="BM8" s="23"/>
    </row>
    <row r="9" spans="1:68" ht="40" customHeight="1" x14ac:dyDescent="0.2">
      <c r="A9" s="7"/>
      <c r="B9" s="101" t="s">
        <v>51</v>
      </c>
      <c r="C9" s="102" t="s">
        <v>26</v>
      </c>
      <c r="D9" s="102" t="s">
        <v>52</v>
      </c>
      <c r="E9" s="102" t="s">
        <v>27</v>
      </c>
      <c r="F9" s="102" t="s">
        <v>28</v>
      </c>
      <c r="G9" s="102" t="s">
        <v>30</v>
      </c>
      <c r="H9" s="38"/>
      <c r="I9" s="27" t="str">
        <f t="shared" ref="I9:AN9" ca="1" si="2">LEFT(TEXT(I7,"ddd"),1)</f>
        <v>W</v>
      </c>
      <c r="J9" s="27" t="str">
        <f t="shared" ca="1" si="2"/>
        <v>T</v>
      </c>
      <c r="K9" s="27" t="str">
        <f t="shared" ca="1" si="2"/>
        <v>F</v>
      </c>
      <c r="L9" s="27" t="str">
        <f t="shared" ca="1" si="2"/>
        <v>S</v>
      </c>
      <c r="M9" s="27" t="str">
        <f t="shared" ca="1" si="2"/>
        <v>S</v>
      </c>
      <c r="N9" s="27" t="str">
        <f t="shared" ca="1" si="2"/>
        <v>M</v>
      </c>
      <c r="O9" s="27" t="str">
        <f t="shared" ca="1" si="2"/>
        <v>T</v>
      </c>
      <c r="P9" s="27" t="str">
        <f t="shared" ca="1" si="2"/>
        <v>W</v>
      </c>
      <c r="Q9" s="27" t="str">
        <f t="shared" ca="1" si="2"/>
        <v>T</v>
      </c>
      <c r="R9" s="27" t="str">
        <f t="shared" ca="1" si="2"/>
        <v>F</v>
      </c>
      <c r="S9" s="27" t="str">
        <f t="shared" ca="1" si="2"/>
        <v>S</v>
      </c>
      <c r="T9" s="27" t="str">
        <f t="shared" ca="1" si="2"/>
        <v>S</v>
      </c>
      <c r="U9" s="27" t="str">
        <f t="shared" ca="1" si="2"/>
        <v>M</v>
      </c>
      <c r="V9" s="27" t="str">
        <f t="shared" ca="1" si="2"/>
        <v>T</v>
      </c>
      <c r="W9" s="27" t="str">
        <f t="shared" ca="1" si="2"/>
        <v>W</v>
      </c>
      <c r="X9" s="27" t="str">
        <f t="shared" ca="1" si="2"/>
        <v>T</v>
      </c>
      <c r="Y9" s="27" t="str">
        <f t="shared" ca="1" si="2"/>
        <v>F</v>
      </c>
      <c r="Z9" s="27" t="str">
        <f t="shared" ca="1" si="2"/>
        <v>S</v>
      </c>
      <c r="AA9" s="27" t="str">
        <f t="shared" ca="1" si="2"/>
        <v>S</v>
      </c>
      <c r="AB9" s="27" t="str">
        <f t="shared" ca="1" si="2"/>
        <v>M</v>
      </c>
      <c r="AC9" s="27" t="str">
        <f t="shared" ca="1" si="2"/>
        <v>T</v>
      </c>
      <c r="AD9" s="27" t="str">
        <f t="shared" ca="1" si="2"/>
        <v>W</v>
      </c>
      <c r="AE9" s="27" t="str">
        <f t="shared" ca="1" si="2"/>
        <v>T</v>
      </c>
      <c r="AF9" s="27" t="str">
        <f t="shared" ca="1" si="2"/>
        <v>F</v>
      </c>
      <c r="AG9" s="27" t="str">
        <f t="shared" ca="1" si="2"/>
        <v>S</v>
      </c>
      <c r="AH9" s="27" t="str">
        <f t="shared" ca="1" si="2"/>
        <v>S</v>
      </c>
      <c r="AI9" s="27" t="str">
        <f t="shared" ca="1" si="2"/>
        <v>M</v>
      </c>
      <c r="AJ9" s="27" t="str">
        <f t="shared" ca="1" si="2"/>
        <v>T</v>
      </c>
      <c r="AK9" s="27" t="str">
        <f t="shared" ca="1" si="2"/>
        <v>W</v>
      </c>
      <c r="AL9" s="27" t="str">
        <f t="shared" ca="1" si="2"/>
        <v>T</v>
      </c>
      <c r="AM9" s="27" t="str">
        <f t="shared" ca="1" si="2"/>
        <v>F</v>
      </c>
      <c r="AN9" s="27" t="str">
        <f t="shared" ca="1" si="2"/>
        <v>S</v>
      </c>
      <c r="AO9" s="27" t="str">
        <f t="shared" ref="AO9:BL9" ca="1" si="3">LEFT(TEXT(AO7,"ddd"),1)</f>
        <v>S</v>
      </c>
      <c r="AP9" s="27" t="str">
        <f t="shared" ca="1" si="3"/>
        <v>M</v>
      </c>
      <c r="AQ9" s="27" t="str">
        <f t="shared" ca="1" si="3"/>
        <v>T</v>
      </c>
      <c r="AR9" s="27" t="str">
        <f t="shared" ca="1" si="3"/>
        <v>W</v>
      </c>
      <c r="AS9" s="27" t="str">
        <f t="shared" ca="1" si="3"/>
        <v>T</v>
      </c>
      <c r="AT9" s="27" t="str">
        <f t="shared" ca="1" si="3"/>
        <v>F</v>
      </c>
      <c r="AU9" s="27" t="str">
        <f t="shared" ca="1" si="3"/>
        <v>S</v>
      </c>
      <c r="AV9" s="27" t="str">
        <f t="shared" ca="1" si="3"/>
        <v>S</v>
      </c>
      <c r="AW9" s="27" t="str">
        <f t="shared" ca="1" si="3"/>
        <v>M</v>
      </c>
      <c r="AX9" s="27" t="str">
        <f t="shared" ca="1" si="3"/>
        <v>T</v>
      </c>
      <c r="AY9" s="27" t="str">
        <f t="shared" ca="1" si="3"/>
        <v>W</v>
      </c>
      <c r="AZ9" s="27" t="str">
        <f t="shared" ca="1" si="3"/>
        <v>T</v>
      </c>
      <c r="BA9" s="27" t="str">
        <f t="shared" ca="1" si="3"/>
        <v>F</v>
      </c>
      <c r="BB9" s="27" t="str">
        <f t="shared" ca="1" si="3"/>
        <v>S</v>
      </c>
      <c r="BC9" s="27" t="str">
        <f t="shared" ca="1" si="3"/>
        <v>S</v>
      </c>
      <c r="BD9" s="27" t="str">
        <f t="shared" ca="1" si="3"/>
        <v>M</v>
      </c>
      <c r="BE9" s="27" t="str">
        <f t="shared" ca="1" si="3"/>
        <v>T</v>
      </c>
      <c r="BF9" s="27" t="str">
        <f t="shared" ca="1" si="3"/>
        <v>W</v>
      </c>
      <c r="BG9" s="27" t="str">
        <f t="shared" ca="1" si="3"/>
        <v>T</v>
      </c>
      <c r="BH9" s="27" t="str">
        <f t="shared" ca="1" si="3"/>
        <v>F</v>
      </c>
      <c r="BI9" s="27" t="str">
        <f t="shared" ca="1" si="3"/>
        <v>S</v>
      </c>
      <c r="BJ9" s="27" t="str">
        <f t="shared" ca="1" si="3"/>
        <v>S</v>
      </c>
      <c r="BK9" s="27" t="str">
        <f t="shared" ca="1" si="3"/>
        <v>M</v>
      </c>
      <c r="BL9" s="27" t="str">
        <f t="shared" ca="1" si="3"/>
        <v>T</v>
      </c>
      <c r="BM9" s="23"/>
    </row>
    <row r="10" spans="1:68" ht="30" hidden="1" customHeight="1" thickBot="1" x14ac:dyDescent="0.25">
      <c r="B10" s="157"/>
      <c r="C10" s="150"/>
      <c r="D10" s="136"/>
      <c r="E10" s="150"/>
      <c r="F10" s="148"/>
      <c r="G10" s="149"/>
      <c r="H10" s="23"/>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23"/>
    </row>
    <row r="11" spans="1:68" s="1" customFormat="1" ht="40" customHeight="1" x14ac:dyDescent="0.2">
      <c r="A11" s="7"/>
      <c r="B11" s="103" t="s">
        <v>53</v>
      </c>
      <c r="C11" s="13"/>
      <c r="D11" s="13"/>
      <c r="E11" s="14"/>
      <c r="F11" s="15"/>
      <c r="G11" s="16"/>
      <c r="H11" s="11"/>
      <c r="I11" s="37" t="str">
        <f t="shared" ref="I11:R20" ca="1" si="4">IF(AND($C11="Goal",I$7&gt;=$F11,I$7&lt;=$F11+$G11-1),2,IF(AND($C11="Milestone",I$7&gt;=$F11,I$7&lt;=$F11+$G11-1),1,""))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ref="S11:AB20" ca="1" si="5">IF(AND($C11="Goal",S$7&gt;=$F11,S$7&lt;=$F11+$G11-1),2,IF(AND($C11="Milestone",S$7&gt;=$F11,S$7&lt;=$F11+$G11-1),1,""))</f>
        <v/>
      </c>
      <c r="T11" s="18" t="str">
        <f t="shared" ca="1" si="5"/>
        <v/>
      </c>
      <c r="U11" s="18" t="str">
        <f t="shared" ca="1" si="5"/>
        <v/>
      </c>
      <c r="V11" s="18" t="str">
        <f t="shared" ca="1" si="5"/>
        <v/>
      </c>
      <c r="W11" s="18" t="str">
        <f t="shared" ca="1" si="5"/>
        <v/>
      </c>
      <c r="X11" s="18" t="str">
        <f t="shared" ca="1" si="5"/>
        <v/>
      </c>
      <c r="Y11" s="18" t="str">
        <f t="shared" ca="1" si="5"/>
        <v/>
      </c>
      <c r="Z11" s="18" t="str">
        <f t="shared" ca="1" si="5"/>
        <v/>
      </c>
      <c r="AA11" s="18" t="str">
        <f t="shared" ca="1" si="5"/>
        <v/>
      </c>
      <c r="AB11" s="18" t="str">
        <f t="shared" ca="1" si="5"/>
        <v/>
      </c>
      <c r="AC11" s="18" t="str">
        <f t="shared" ref="AC11:AL20" ca="1" si="6">IF(AND($C11="Goal",AC$7&gt;=$F11,AC$7&lt;=$F11+$G11-1),2,IF(AND($C11="Milestone",AC$7&gt;=$F11,AC$7&lt;=$F11+$G11-1),1,""))</f>
        <v/>
      </c>
      <c r="AD11" s="18" t="str">
        <f t="shared" ca="1" si="6"/>
        <v/>
      </c>
      <c r="AE11" s="18" t="str">
        <f t="shared" ca="1" si="6"/>
        <v/>
      </c>
      <c r="AF11" s="18" t="str">
        <f t="shared" ca="1" si="6"/>
        <v/>
      </c>
      <c r="AG11" s="18" t="str">
        <f t="shared" ca="1" si="6"/>
        <v/>
      </c>
      <c r="AH11" s="18" t="str">
        <f t="shared" ca="1" si="6"/>
        <v/>
      </c>
      <c r="AI11" s="18" t="str">
        <f t="shared" ca="1" si="6"/>
        <v/>
      </c>
      <c r="AJ11" s="18" t="str">
        <f t="shared" ca="1" si="6"/>
        <v/>
      </c>
      <c r="AK11" s="18" t="str">
        <f t="shared" ca="1" si="6"/>
        <v/>
      </c>
      <c r="AL11" s="18" t="str">
        <f t="shared" ca="1" si="6"/>
        <v/>
      </c>
      <c r="AM11" s="18" t="str">
        <f t="shared" ref="AM11:AV20" ca="1" si="7">IF(AND($C11="Goal",AM$7&gt;=$F11,AM$7&lt;=$F11+$G11-1),2,IF(AND($C11="Milestone",AM$7&gt;=$F11,AM$7&lt;=$F11+$G11-1),1,""))</f>
        <v/>
      </c>
      <c r="AN11" s="18" t="str">
        <f t="shared" ca="1" si="7"/>
        <v/>
      </c>
      <c r="AO11" s="18" t="str">
        <f t="shared" ca="1" si="7"/>
        <v/>
      </c>
      <c r="AP11" s="18" t="str">
        <f t="shared" ca="1" si="7"/>
        <v/>
      </c>
      <c r="AQ11" s="18" t="str">
        <f t="shared" ca="1" si="7"/>
        <v/>
      </c>
      <c r="AR11" s="18" t="str">
        <f t="shared" ca="1" si="7"/>
        <v/>
      </c>
      <c r="AS11" s="18" t="str">
        <f t="shared" ca="1" si="7"/>
        <v/>
      </c>
      <c r="AT11" s="18" t="str">
        <f t="shared" ca="1" si="7"/>
        <v/>
      </c>
      <c r="AU11" s="18" t="str">
        <f t="shared" ca="1" si="7"/>
        <v/>
      </c>
      <c r="AV11" s="18" t="str">
        <f t="shared" ca="1" si="7"/>
        <v/>
      </c>
      <c r="AW11" s="18" t="str">
        <f t="shared" ref="AW11:BF20" ca="1" si="8">IF(AND($C11="Goal",AW$7&gt;=$F11,AW$7&lt;=$F11+$G11-1),2,IF(AND($C11="Milestone",AW$7&gt;=$F11,AW$7&lt;=$F11+$G11-1),1,""))</f>
        <v/>
      </c>
      <c r="AX11" s="18" t="str">
        <f t="shared" ca="1" si="8"/>
        <v/>
      </c>
      <c r="AY11" s="18" t="str">
        <f t="shared" ca="1" si="8"/>
        <v/>
      </c>
      <c r="AZ11" s="18" t="str">
        <f t="shared" ca="1" si="8"/>
        <v/>
      </c>
      <c r="BA11" s="18" t="str">
        <f t="shared" ca="1" si="8"/>
        <v/>
      </c>
      <c r="BB11" s="18" t="str">
        <f t="shared" ca="1" si="8"/>
        <v/>
      </c>
      <c r="BC11" s="18" t="str">
        <f t="shared" ca="1" si="8"/>
        <v/>
      </c>
      <c r="BD11" s="18" t="str">
        <f t="shared" ca="1" si="8"/>
        <v/>
      </c>
      <c r="BE11" s="18" t="str">
        <f t="shared" ca="1" si="8"/>
        <v/>
      </c>
      <c r="BF11" s="18" t="str">
        <f t="shared" ca="1" si="8"/>
        <v/>
      </c>
      <c r="BG11" s="18" t="str">
        <f t="shared" ref="BG11:BL20" ca="1" si="9">IF(AND($C11="Goal",BG$7&gt;=$F11,BG$7&lt;=$F11+$G11-1),2,IF(AND($C11="Milestone",BG$7&gt;=$F11,BG$7&lt;=$F11+$G11-1),1,""))</f>
        <v/>
      </c>
      <c r="BH11" s="18" t="str">
        <f t="shared" ca="1" si="9"/>
        <v/>
      </c>
      <c r="BI11" s="18" t="str">
        <f t="shared" ca="1" si="9"/>
        <v/>
      </c>
      <c r="BJ11" s="18" t="str">
        <f t="shared" ca="1" si="9"/>
        <v/>
      </c>
      <c r="BK11" s="18" t="str">
        <f t="shared" ca="1" si="9"/>
        <v/>
      </c>
      <c r="BL11" s="18" t="str">
        <f t="shared" ca="1" si="9"/>
        <v/>
      </c>
      <c r="BM11" s="19"/>
      <c r="BP11" s="31"/>
    </row>
    <row r="12" spans="1:68" s="1" customFormat="1" ht="40" customHeight="1" x14ac:dyDescent="0.2">
      <c r="A12" s="7"/>
      <c r="B12" s="17" t="s">
        <v>54</v>
      </c>
      <c r="C12" s="13" t="s">
        <v>55</v>
      </c>
      <c r="D12" s="13" t="s">
        <v>23</v>
      </c>
      <c r="E12" s="14">
        <v>0.4</v>
      </c>
      <c r="F12" s="15">
        <f ca="1">TODAY()</f>
        <v>44747</v>
      </c>
      <c r="G12" s="16">
        <v>3</v>
      </c>
      <c r="H12" s="11"/>
      <c r="I12" s="37">
        <f t="shared" ca="1" si="4"/>
        <v>2</v>
      </c>
      <c r="J12" s="18">
        <f t="shared" ca="1" si="4"/>
        <v>2</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5"/>
        <v/>
      </c>
      <c r="T12" s="18" t="str">
        <f t="shared" ca="1" si="5"/>
        <v/>
      </c>
      <c r="U12" s="18" t="str">
        <f t="shared" ca="1" si="5"/>
        <v/>
      </c>
      <c r="V12" s="18" t="str">
        <f t="shared" ca="1" si="5"/>
        <v/>
      </c>
      <c r="W12" s="18" t="str">
        <f t="shared" ca="1" si="5"/>
        <v/>
      </c>
      <c r="X12" s="18" t="str">
        <f t="shared" ca="1" si="5"/>
        <v/>
      </c>
      <c r="Y12" s="18" t="str">
        <f t="shared" ca="1" si="5"/>
        <v/>
      </c>
      <c r="Z12" s="18" t="str">
        <f t="shared" ca="1" si="5"/>
        <v/>
      </c>
      <c r="AA12" s="18" t="str">
        <f t="shared" ca="1" si="5"/>
        <v/>
      </c>
      <c r="AB12" s="18" t="str">
        <f t="shared" ca="1" si="5"/>
        <v/>
      </c>
      <c r="AC12" s="18" t="str">
        <f t="shared" ca="1" si="6"/>
        <v/>
      </c>
      <c r="AD12" s="18" t="str">
        <f t="shared" ca="1" si="6"/>
        <v/>
      </c>
      <c r="AE12" s="18" t="str">
        <f t="shared" ca="1" si="6"/>
        <v/>
      </c>
      <c r="AF12" s="18" t="str">
        <f t="shared" ca="1" si="6"/>
        <v/>
      </c>
      <c r="AG12" s="18" t="str">
        <f t="shared" ca="1" si="6"/>
        <v/>
      </c>
      <c r="AH12" s="18" t="str">
        <f t="shared" ca="1" si="6"/>
        <v/>
      </c>
      <c r="AI12" s="18" t="str">
        <f t="shared" ca="1" si="6"/>
        <v/>
      </c>
      <c r="AJ12" s="18" t="str">
        <f t="shared" ca="1" si="6"/>
        <v/>
      </c>
      <c r="AK12" s="18" t="str">
        <f t="shared" ca="1" si="6"/>
        <v/>
      </c>
      <c r="AL12" s="18" t="str">
        <f t="shared" ca="1" si="6"/>
        <v/>
      </c>
      <c r="AM12" s="18" t="str">
        <f t="shared" ca="1" si="7"/>
        <v/>
      </c>
      <c r="AN12" s="18" t="str">
        <f t="shared" ca="1" si="7"/>
        <v/>
      </c>
      <c r="AO12" s="18" t="str">
        <f t="shared" ca="1" si="7"/>
        <v/>
      </c>
      <c r="AP12" s="18" t="str">
        <f t="shared" ca="1" si="7"/>
        <v/>
      </c>
      <c r="AQ12" s="18" t="str">
        <f t="shared" ca="1" si="7"/>
        <v/>
      </c>
      <c r="AR12" s="18" t="str">
        <f t="shared" ca="1" si="7"/>
        <v/>
      </c>
      <c r="AS12" s="18" t="str">
        <f t="shared" ca="1" si="7"/>
        <v/>
      </c>
      <c r="AT12" s="18" t="str">
        <f t="shared" ca="1" si="7"/>
        <v/>
      </c>
      <c r="AU12" s="18" t="str">
        <f t="shared" ca="1" si="7"/>
        <v/>
      </c>
      <c r="AV12" s="18" t="str">
        <f t="shared" ca="1" si="7"/>
        <v/>
      </c>
      <c r="AW12" s="18" t="str">
        <f t="shared" ca="1" si="8"/>
        <v/>
      </c>
      <c r="AX12" s="18" t="str">
        <f t="shared" ca="1" si="8"/>
        <v/>
      </c>
      <c r="AY12" s="18" t="str">
        <f t="shared" ca="1" si="8"/>
        <v/>
      </c>
      <c r="AZ12" s="18" t="str">
        <f t="shared" ca="1" si="8"/>
        <v/>
      </c>
      <c r="BA12" s="18" t="str">
        <f t="shared" ca="1" si="8"/>
        <v/>
      </c>
      <c r="BB12" s="18" t="str">
        <f t="shared" ca="1" si="8"/>
        <v/>
      </c>
      <c r="BC12" s="18" t="str">
        <f t="shared" ca="1" si="8"/>
        <v/>
      </c>
      <c r="BD12" s="18" t="str">
        <f t="shared" ca="1" si="8"/>
        <v/>
      </c>
      <c r="BE12" s="18" t="str">
        <f t="shared" ca="1" si="8"/>
        <v/>
      </c>
      <c r="BF12" s="18" t="str">
        <f t="shared" ca="1" si="8"/>
        <v/>
      </c>
      <c r="BG12" s="18" t="str">
        <f t="shared" ca="1" si="9"/>
        <v/>
      </c>
      <c r="BH12" s="18" t="str">
        <f t="shared" ca="1" si="9"/>
        <v/>
      </c>
      <c r="BI12" s="18" t="str">
        <f t="shared" ca="1" si="9"/>
        <v/>
      </c>
      <c r="BJ12" s="18" t="str">
        <f t="shared" ca="1" si="9"/>
        <v/>
      </c>
      <c r="BK12" s="18" t="str">
        <f t="shared" ca="1" si="9"/>
        <v/>
      </c>
      <c r="BL12" s="18" t="str">
        <f t="shared" ca="1" si="9"/>
        <v/>
      </c>
      <c r="BM12" s="19"/>
    </row>
    <row r="13" spans="1:68" s="1" customFormat="1" ht="40" customHeight="1" x14ac:dyDescent="0.2">
      <c r="A13" s="7"/>
      <c r="B13" s="17" t="s">
        <v>56</v>
      </c>
      <c r="C13" s="13" t="s">
        <v>57</v>
      </c>
      <c r="D13" s="13"/>
      <c r="E13" s="14"/>
      <c r="F13" s="15">
        <f ca="1">TODAY()+5</f>
        <v>44752</v>
      </c>
      <c r="G13" s="16">
        <v>1</v>
      </c>
      <c r="H13" s="11"/>
      <c r="I13" s="37" t="str">
        <f t="shared" ca="1" si="4"/>
        <v/>
      </c>
      <c r="J13" s="18" t="str">
        <f t="shared" ca="1" si="4"/>
        <v/>
      </c>
      <c r="K13" s="18" t="str">
        <f t="shared" ca="1" si="4"/>
        <v/>
      </c>
      <c r="L13" s="18" t="str">
        <f t="shared" ca="1" si="4"/>
        <v/>
      </c>
      <c r="M13" s="18">
        <f t="shared" ca="1" si="4"/>
        <v>1</v>
      </c>
      <c r="N13" s="18" t="str">
        <f t="shared" ca="1" si="4"/>
        <v/>
      </c>
      <c r="O13" s="18" t="str">
        <f t="shared" ca="1" si="4"/>
        <v/>
      </c>
      <c r="P13" s="18" t="str">
        <f t="shared" ca="1" si="4"/>
        <v/>
      </c>
      <c r="Q13" s="18" t="str">
        <f t="shared" ca="1" si="4"/>
        <v/>
      </c>
      <c r="R13" s="18" t="str">
        <f t="shared" ca="1" si="4"/>
        <v/>
      </c>
      <c r="S13" s="18" t="str">
        <f t="shared" ca="1" si="5"/>
        <v/>
      </c>
      <c r="T13" s="18" t="str">
        <f t="shared" ca="1" si="5"/>
        <v/>
      </c>
      <c r="U13" s="18" t="str">
        <f t="shared" ca="1" si="5"/>
        <v/>
      </c>
      <c r="V13" s="18" t="str">
        <f t="shared" ca="1" si="5"/>
        <v/>
      </c>
      <c r="W13" s="18" t="str">
        <f t="shared" ca="1" si="5"/>
        <v/>
      </c>
      <c r="X13" s="18" t="str">
        <f t="shared" ca="1" si="5"/>
        <v/>
      </c>
      <c r="Y13" s="18" t="str">
        <f t="shared" ca="1" si="5"/>
        <v/>
      </c>
      <c r="Z13" s="18" t="str">
        <f t="shared" ca="1" si="5"/>
        <v/>
      </c>
      <c r="AA13" s="18" t="str">
        <f t="shared" ca="1" si="5"/>
        <v/>
      </c>
      <c r="AB13" s="18" t="str">
        <f t="shared" ca="1" si="5"/>
        <v/>
      </c>
      <c r="AC13" s="18" t="str">
        <f t="shared" ca="1" si="6"/>
        <v/>
      </c>
      <c r="AD13" s="18" t="str">
        <f t="shared" ca="1" si="6"/>
        <v/>
      </c>
      <c r="AE13" s="18" t="str">
        <f t="shared" ca="1" si="6"/>
        <v/>
      </c>
      <c r="AF13" s="18" t="str">
        <f t="shared" ca="1" si="6"/>
        <v/>
      </c>
      <c r="AG13" s="18" t="str">
        <f t="shared" ca="1" si="6"/>
        <v/>
      </c>
      <c r="AH13" s="18" t="str">
        <f t="shared" ca="1" si="6"/>
        <v/>
      </c>
      <c r="AI13" s="18" t="str">
        <f t="shared" ca="1" si="6"/>
        <v/>
      </c>
      <c r="AJ13" s="18" t="str">
        <f t="shared" ca="1" si="6"/>
        <v/>
      </c>
      <c r="AK13" s="18" t="str">
        <f t="shared" ca="1" si="6"/>
        <v/>
      </c>
      <c r="AL13" s="18" t="str">
        <f t="shared" ca="1" si="6"/>
        <v/>
      </c>
      <c r="AM13" s="18" t="str">
        <f t="shared" ca="1" si="7"/>
        <v/>
      </c>
      <c r="AN13" s="18" t="str">
        <f t="shared" ca="1" si="7"/>
        <v/>
      </c>
      <c r="AO13" s="18" t="str">
        <f t="shared" ca="1" si="7"/>
        <v/>
      </c>
      <c r="AP13" s="18" t="str">
        <f t="shared" ca="1" si="7"/>
        <v/>
      </c>
      <c r="AQ13" s="18" t="str">
        <f t="shared" ca="1" si="7"/>
        <v/>
      </c>
      <c r="AR13" s="18" t="str">
        <f t="shared" ca="1" si="7"/>
        <v/>
      </c>
      <c r="AS13" s="18" t="str">
        <f t="shared" ca="1" si="7"/>
        <v/>
      </c>
      <c r="AT13" s="18" t="str">
        <f t="shared" ca="1" si="7"/>
        <v/>
      </c>
      <c r="AU13" s="18" t="str">
        <f t="shared" ca="1" si="7"/>
        <v/>
      </c>
      <c r="AV13" s="18" t="str">
        <f t="shared" ca="1" si="7"/>
        <v/>
      </c>
      <c r="AW13" s="18" t="str">
        <f t="shared" ca="1" si="8"/>
        <v/>
      </c>
      <c r="AX13" s="18" t="str">
        <f t="shared" ca="1" si="8"/>
        <v/>
      </c>
      <c r="AY13" s="18" t="str">
        <f t="shared" ca="1" si="8"/>
        <v/>
      </c>
      <c r="AZ13" s="18" t="str">
        <f t="shared" ca="1" si="8"/>
        <v/>
      </c>
      <c r="BA13" s="18" t="str">
        <f t="shared" ca="1" si="8"/>
        <v/>
      </c>
      <c r="BB13" s="18" t="str">
        <f t="shared" ca="1" si="8"/>
        <v/>
      </c>
      <c r="BC13" s="18" t="str">
        <f t="shared" ca="1" si="8"/>
        <v/>
      </c>
      <c r="BD13" s="18" t="str">
        <f t="shared" ca="1" si="8"/>
        <v/>
      </c>
      <c r="BE13" s="18" t="str">
        <f t="shared" ca="1" si="8"/>
        <v/>
      </c>
      <c r="BF13" s="18" t="str">
        <f t="shared" ca="1" si="8"/>
        <v/>
      </c>
      <c r="BG13" s="18" t="str">
        <f t="shared" ca="1" si="9"/>
        <v/>
      </c>
      <c r="BH13" s="18" t="str">
        <f t="shared" ca="1" si="9"/>
        <v/>
      </c>
      <c r="BI13" s="18" t="str">
        <f t="shared" ca="1" si="9"/>
        <v/>
      </c>
      <c r="BJ13" s="18" t="str">
        <f t="shared" ca="1" si="9"/>
        <v/>
      </c>
      <c r="BK13" s="18" t="str">
        <f t="shared" ca="1" si="9"/>
        <v/>
      </c>
      <c r="BL13" s="18" t="str">
        <f t="shared" ca="1" si="9"/>
        <v/>
      </c>
      <c r="BM13" s="19"/>
    </row>
    <row r="14" spans="1:68" s="1" customFormat="1" ht="40" customHeight="1" x14ac:dyDescent="0.2">
      <c r="A14" s="6"/>
      <c r="B14" s="17" t="s">
        <v>58</v>
      </c>
      <c r="C14" s="13" t="s">
        <v>11</v>
      </c>
      <c r="D14" s="13"/>
      <c r="E14" s="14">
        <v>0.7</v>
      </c>
      <c r="F14" s="15">
        <f ca="1">F12-3</f>
        <v>44744</v>
      </c>
      <c r="G14" s="16">
        <v>10</v>
      </c>
      <c r="H14" s="11"/>
      <c r="I14" s="37" t="str">
        <f t="shared" ca="1" si="4"/>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5"/>
        <v/>
      </c>
      <c r="T14" s="18" t="str">
        <f t="shared" ca="1" si="5"/>
        <v/>
      </c>
      <c r="U14" s="18" t="str">
        <f t="shared" ca="1" si="5"/>
        <v/>
      </c>
      <c r="V14" s="18" t="str">
        <f t="shared" ca="1" si="5"/>
        <v/>
      </c>
      <c r="W14" s="18" t="str">
        <f t="shared" ca="1" si="5"/>
        <v/>
      </c>
      <c r="X14" s="18" t="str">
        <f t="shared" ca="1" si="5"/>
        <v/>
      </c>
      <c r="Y14" s="18" t="str">
        <f t="shared" ca="1" si="5"/>
        <v/>
      </c>
      <c r="Z14" s="18" t="str">
        <f t="shared" ca="1" si="5"/>
        <v/>
      </c>
      <c r="AA14" s="18" t="str">
        <f t="shared" ca="1" si="5"/>
        <v/>
      </c>
      <c r="AB14" s="18" t="str">
        <f t="shared" ca="1" si="5"/>
        <v/>
      </c>
      <c r="AC14" s="18" t="str">
        <f t="shared" ca="1" si="6"/>
        <v/>
      </c>
      <c r="AD14" s="18" t="str">
        <f t="shared" ca="1" si="6"/>
        <v/>
      </c>
      <c r="AE14" s="18" t="str">
        <f t="shared" ca="1" si="6"/>
        <v/>
      </c>
      <c r="AF14" s="18" t="str">
        <f t="shared" ca="1" si="6"/>
        <v/>
      </c>
      <c r="AG14" s="18" t="str">
        <f t="shared" ca="1" si="6"/>
        <v/>
      </c>
      <c r="AH14" s="18" t="str">
        <f t="shared" ca="1" si="6"/>
        <v/>
      </c>
      <c r="AI14" s="18" t="str">
        <f t="shared" ca="1" si="6"/>
        <v/>
      </c>
      <c r="AJ14" s="18" t="str">
        <f t="shared" ca="1" si="6"/>
        <v/>
      </c>
      <c r="AK14" s="18" t="str">
        <f t="shared" ca="1" si="6"/>
        <v/>
      </c>
      <c r="AL14" s="18" t="str">
        <f t="shared" ca="1" si="6"/>
        <v/>
      </c>
      <c r="AM14" s="18" t="str">
        <f t="shared" ca="1" si="7"/>
        <v/>
      </c>
      <c r="AN14" s="18" t="str">
        <f t="shared" ca="1" si="7"/>
        <v/>
      </c>
      <c r="AO14" s="18" t="str">
        <f t="shared" ca="1" si="7"/>
        <v/>
      </c>
      <c r="AP14" s="18" t="str">
        <f t="shared" ca="1" si="7"/>
        <v/>
      </c>
      <c r="AQ14" s="18" t="str">
        <f t="shared" ca="1" si="7"/>
        <v/>
      </c>
      <c r="AR14" s="18" t="str">
        <f t="shared" ca="1" si="7"/>
        <v/>
      </c>
      <c r="AS14" s="18" t="str">
        <f t="shared" ca="1" si="7"/>
        <v/>
      </c>
      <c r="AT14" s="18" t="str">
        <f t="shared" ca="1" si="7"/>
        <v/>
      </c>
      <c r="AU14" s="18" t="str">
        <f t="shared" ca="1" si="7"/>
        <v/>
      </c>
      <c r="AV14" s="18" t="str">
        <f t="shared" ca="1" si="7"/>
        <v/>
      </c>
      <c r="AW14" s="18" t="str">
        <f t="shared" ca="1" si="8"/>
        <v/>
      </c>
      <c r="AX14" s="18" t="str">
        <f t="shared" ca="1" si="8"/>
        <v/>
      </c>
      <c r="AY14" s="18" t="str">
        <f t="shared" ca="1" si="8"/>
        <v/>
      </c>
      <c r="AZ14" s="18" t="str">
        <f t="shared" ca="1" si="8"/>
        <v/>
      </c>
      <c r="BA14" s="18" t="str">
        <f t="shared" ca="1" si="8"/>
        <v/>
      </c>
      <c r="BB14" s="18" t="str">
        <f t="shared" ca="1" si="8"/>
        <v/>
      </c>
      <c r="BC14" s="18" t="str">
        <f t="shared" ca="1" si="8"/>
        <v/>
      </c>
      <c r="BD14" s="18" t="str">
        <f t="shared" ca="1" si="8"/>
        <v/>
      </c>
      <c r="BE14" s="18" t="str">
        <f t="shared" ca="1" si="8"/>
        <v/>
      </c>
      <c r="BF14" s="18" t="str">
        <f t="shared" ca="1" si="8"/>
        <v/>
      </c>
      <c r="BG14" s="18" t="str">
        <f t="shared" ca="1" si="9"/>
        <v/>
      </c>
      <c r="BH14" s="18" t="str">
        <f t="shared" ca="1" si="9"/>
        <v/>
      </c>
      <c r="BI14" s="18" t="str">
        <f t="shared" ca="1" si="9"/>
        <v/>
      </c>
      <c r="BJ14" s="18" t="str">
        <f t="shared" ca="1" si="9"/>
        <v/>
      </c>
      <c r="BK14" s="18" t="str">
        <f t="shared" ca="1" si="9"/>
        <v/>
      </c>
      <c r="BL14" s="18" t="str">
        <f t="shared" ca="1" si="9"/>
        <v/>
      </c>
      <c r="BM14" s="19"/>
    </row>
    <row r="15" spans="1:68" s="1" customFormat="1" ht="40" customHeight="1" x14ac:dyDescent="0.2">
      <c r="A15" s="6"/>
      <c r="B15" s="17" t="s">
        <v>59</v>
      </c>
      <c r="C15" s="13" t="s">
        <v>57</v>
      </c>
      <c r="D15" s="13"/>
      <c r="E15" s="14"/>
      <c r="F15" s="15">
        <f ca="1">F12+20</f>
        <v>44767</v>
      </c>
      <c r="G15" s="16">
        <v>1</v>
      </c>
      <c r="H15" s="11"/>
      <c r="I15" s="37" t="str">
        <f t="shared" ca="1" si="4"/>
        <v/>
      </c>
      <c r="J15" s="18" t="str">
        <f t="shared" ca="1" si="4"/>
        <v/>
      </c>
      <c r="K15" s="18" t="str">
        <f t="shared" ca="1" si="4"/>
        <v/>
      </c>
      <c r="L15" s="18" t="str">
        <f t="shared" ca="1" si="4"/>
        <v/>
      </c>
      <c r="M15" s="18" t="str">
        <f t="shared" ca="1" si="4"/>
        <v/>
      </c>
      <c r="N15" s="18" t="str">
        <f t="shared" ca="1" si="4"/>
        <v/>
      </c>
      <c r="O15" s="18" t="str">
        <f t="shared" ca="1" si="4"/>
        <v/>
      </c>
      <c r="P15" s="18" t="str">
        <f t="shared" ca="1" si="4"/>
        <v/>
      </c>
      <c r="Q15" s="18" t="str">
        <f t="shared" ca="1" si="4"/>
        <v/>
      </c>
      <c r="R15" s="18" t="str">
        <f t="shared" ca="1" si="4"/>
        <v/>
      </c>
      <c r="S15" s="18" t="str">
        <f t="shared" ca="1" si="5"/>
        <v/>
      </c>
      <c r="T15" s="18" t="str">
        <f t="shared" ca="1" si="5"/>
        <v/>
      </c>
      <c r="U15" s="18" t="str">
        <f t="shared" ca="1" si="5"/>
        <v/>
      </c>
      <c r="V15" s="18" t="str">
        <f t="shared" ca="1" si="5"/>
        <v/>
      </c>
      <c r="W15" s="18" t="str">
        <f t="shared" ca="1" si="5"/>
        <v/>
      </c>
      <c r="X15" s="18" t="str">
        <f t="shared" ca="1" si="5"/>
        <v/>
      </c>
      <c r="Y15" s="18" t="str">
        <f t="shared" ca="1" si="5"/>
        <v/>
      </c>
      <c r="Z15" s="18" t="str">
        <f t="shared" ca="1" si="5"/>
        <v/>
      </c>
      <c r="AA15" s="18" t="str">
        <f t="shared" ca="1" si="5"/>
        <v/>
      </c>
      <c r="AB15" s="18">
        <f t="shared" ca="1" si="5"/>
        <v>1</v>
      </c>
      <c r="AC15" s="18" t="str">
        <f t="shared" ca="1" si="6"/>
        <v/>
      </c>
      <c r="AD15" s="18" t="str">
        <f t="shared" ca="1" si="6"/>
        <v/>
      </c>
      <c r="AE15" s="18" t="str">
        <f t="shared" ca="1" si="6"/>
        <v/>
      </c>
      <c r="AF15" s="18" t="str">
        <f t="shared" ca="1" si="6"/>
        <v/>
      </c>
      <c r="AG15" s="18" t="str">
        <f t="shared" ca="1" si="6"/>
        <v/>
      </c>
      <c r="AH15" s="18" t="str">
        <f t="shared" ca="1" si="6"/>
        <v/>
      </c>
      <c r="AI15" s="18" t="str">
        <f t="shared" ca="1" si="6"/>
        <v/>
      </c>
      <c r="AJ15" s="18" t="str">
        <f t="shared" ca="1" si="6"/>
        <v/>
      </c>
      <c r="AK15" s="18" t="str">
        <f t="shared" ca="1" si="6"/>
        <v/>
      </c>
      <c r="AL15" s="18" t="str">
        <f t="shared" ca="1" si="6"/>
        <v/>
      </c>
      <c r="AM15" s="18" t="str">
        <f t="shared" ca="1" si="7"/>
        <v/>
      </c>
      <c r="AN15" s="18" t="str">
        <f t="shared" ca="1" si="7"/>
        <v/>
      </c>
      <c r="AO15" s="18" t="str">
        <f t="shared" ca="1" si="7"/>
        <v/>
      </c>
      <c r="AP15" s="18" t="str">
        <f t="shared" ca="1" si="7"/>
        <v/>
      </c>
      <c r="AQ15" s="18" t="str">
        <f t="shared" ca="1" si="7"/>
        <v/>
      </c>
      <c r="AR15" s="18" t="str">
        <f t="shared" ca="1" si="7"/>
        <v/>
      </c>
      <c r="AS15" s="18" t="str">
        <f t="shared" ca="1" si="7"/>
        <v/>
      </c>
      <c r="AT15" s="18" t="str">
        <f t="shared" ca="1" si="7"/>
        <v/>
      </c>
      <c r="AU15" s="18" t="str">
        <f t="shared" ca="1" si="7"/>
        <v/>
      </c>
      <c r="AV15" s="18" t="str">
        <f t="shared" ca="1" si="7"/>
        <v/>
      </c>
      <c r="AW15" s="18" t="str">
        <f t="shared" ca="1" si="8"/>
        <v/>
      </c>
      <c r="AX15" s="18" t="str">
        <f t="shared" ca="1" si="8"/>
        <v/>
      </c>
      <c r="AY15" s="18" t="str">
        <f t="shared" ca="1" si="8"/>
        <v/>
      </c>
      <c r="AZ15" s="18" t="str">
        <f t="shared" ca="1" si="8"/>
        <v/>
      </c>
      <c r="BA15" s="18" t="str">
        <f t="shared" ca="1" si="8"/>
        <v/>
      </c>
      <c r="BB15" s="18" t="str">
        <f t="shared" ca="1" si="8"/>
        <v/>
      </c>
      <c r="BC15" s="18" t="str">
        <f t="shared" ca="1" si="8"/>
        <v/>
      </c>
      <c r="BD15" s="18" t="str">
        <f t="shared" ca="1" si="8"/>
        <v/>
      </c>
      <c r="BE15" s="18" t="str">
        <f t="shared" ca="1" si="8"/>
        <v/>
      </c>
      <c r="BF15" s="18" t="str">
        <f t="shared" ca="1" si="8"/>
        <v/>
      </c>
      <c r="BG15" s="18" t="str">
        <f t="shared" ca="1" si="9"/>
        <v/>
      </c>
      <c r="BH15" s="18" t="str">
        <f t="shared" ca="1" si="9"/>
        <v/>
      </c>
      <c r="BI15" s="18" t="str">
        <f t="shared" ca="1" si="9"/>
        <v/>
      </c>
      <c r="BJ15" s="18" t="str">
        <f t="shared" ca="1" si="9"/>
        <v/>
      </c>
      <c r="BK15" s="18" t="str">
        <f t="shared" ca="1" si="9"/>
        <v/>
      </c>
      <c r="BL15" s="18" t="str">
        <f t="shared" ca="1" si="9"/>
        <v/>
      </c>
      <c r="BM15" s="19"/>
    </row>
    <row r="16" spans="1:68" s="1" customFormat="1" ht="40" customHeight="1" x14ac:dyDescent="0.2">
      <c r="A16" s="6"/>
      <c r="B16" s="17" t="s">
        <v>60</v>
      </c>
      <c r="C16" s="13" t="s">
        <v>61</v>
      </c>
      <c r="D16" s="13"/>
      <c r="E16" s="14">
        <v>0.1</v>
      </c>
      <c r="F16" s="15">
        <f ca="1">F12+6</f>
        <v>44753</v>
      </c>
      <c r="G16" s="16">
        <v>6</v>
      </c>
      <c r="H16" s="11"/>
      <c r="I16" s="37" t="str">
        <f t="shared" ca="1" si="4"/>
        <v/>
      </c>
      <c r="J16" s="18" t="str">
        <f t="shared" ca="1" si="4"/>
        <v/>
      </c>
      <c r="K16" s="18" t="str">
        <f t="shared" ca="1" si="4"/>
        <v/>
      </c>
      <c r="L16" s="18" t="str">
        <f t="shared" ca="1" si="4"/>
        <v/>
      </c>
      <c r="M16" s="18" t="str">
        <f t="shared" ca="1" si="4"/>
        <v/>
      </c>
      <c r="N16" s="18" t="str">
        <f t="shared" ca="1" si="4"/>
        <v/>
      </c>
      <c r="O16" s="18" t="str">
        <f t="shared" ca="1" si="4"/>
        <v/>
      </c>
      <c r="P16" s="18" t="str">
        <f t="shared" ca="1" si="4"/>
        <v/>
      </c>
      <c r="Q16" s="18" t="str">
        <f t="shared" ca="1" si="4"/>
        <v/>
      </c>
      <c r="R16" s="18" t="str">
        <f t="shared" ca="1" si="4"/>
        <v/>
      </c>
      <c r="S16" s="18" t="str">
        <f t="shared" ca="1" si="5"/>
        <v/>
      </c>
      <c r="T16" s="18" t="str">
        <f t="shared" ca="1" si="5"/>
        <v/>
      </c>
      <c r="U16" s="18" t="str">
        <f t="shared" ca="1" si="5"/>
        <v/>
      </c>
      <c r="V16" s="18" t="str">
        <f t="shared" ca="1" si="5"/>
        <v/>
      </c>
      <c r="W16" s="18" t="str">
        <f t="shared" ca="1" si="5"/>
        <v/>
      </c>
      <c r="X16" s="18" t="str">
        <f t="shared" ca="1" si="5"/>
        <v/>
      </c>
      <c r="Y16" s="18" t="str">
        <f t="shared" ca="1" si="5"/>
        <v/>
      </c>
      <c r="Z16" s="18" t="str">
        <f t="shared" ca="1" si="5"/>
        <v/>
      </c>
      <c r="AA16" s="18" t="str">
        <f t="shared" ca="1" si="5"/>
        <v/>
      </c>
      <c r="AB16" s="18" t="str">
        <f t="shared" ca="1" si="5"/>
        <v/>
      </c>
      <c r="AC16" s="18" t="str">
        <f t="shared" ca="1" si="6"/>
        <v/>
      </c>
      <c r="AD16" s="18" t="str">
        <f t="shared" ca="1" si="6"/>
        <v/>
      </c>
      <c r="AE16" s="18" t="str">
        <f t="shared" ca="1" si="6"/>
        <v/>
      </c>
      <c r="AF16" s="18" t="str">
        <f t="shared" ca="1" si="6"/>
        <v/>
      </c>
      <c r="AG16" s="18" t="str">
        <f t="shared" ca="1" si="6"/>
        <v/>
      </c>
      <c r="AH16" s="18" t="str">
        <f t="shared" ca="1" si="6"/>
        <v/>
      </c>
      <c r="AI16" s="18" t="str">
        <f t="shared" ca="1" si="6"/>
        <v/>
      </c>
      <c r="AJ16" s="18" t="str">
        <f t="shared" ca="1" si="6"/>
        <v/>
      </c>
      <c r="AK16" s="18" t="str">
        <f t="shared" ca="1" si="6"/>
        <v/>
      </c>
      <c r="AL16" s="18" t="str">
        <f t="shared" ca="1" si="6"/>
        <v/>
      </c>
      <c r="AM16" s="18" t="str">
        <f t="shared" ca="1" si="7"/>
        <v/>
      </c>
      <c r="AN16" s="18" t="str">
        <f t="shared" ca="1" si="7"/>
        <v/>
      </c>
      <c r="AO16" s="18" t="str">
        <f t="shared" ca="1" si="7"/>
        <v/>
      </c>
      <c r="AP16" s="18" t="str">
        <f t="shared" ca="1" si="7"/>
        <v/>
      </c>
      <c r="AQ16" s="18" t="str">
        <f t="shared" ca="1" si="7"/>
        <v/>
      </c>
      <c r="AR16" s="18" t="str">
        <f t="shared" ca="1" si="7"/>
        <v/>
      </c>
      <c r="AS16" s="18" t="str">
        <f t="shared" ca="1" si="7"/>
        <v/>
      </c>
      <c r="AT16" s="18" t="str">
        <f t="shared" ca="1" si="7"/>
        <v/>
      </c>
      <c r="AU16" s="18" t="str">
        <f t="shared" ca="1" si="7"/>
        <v/>
      </c>
      <c r="AV16" s="18" t="str">
        <f t="shared" ca="1" si="7"/>
        <v/>
      </c>
      <c r="AW16" s="18" t="str">
        <f t="shared" ca="1" si="8"/>
        <v/>
      </c>
      <c r="AX16" s="18" t="str">
        <f t="shared" ca="1" si="8"/>
        <v/>
      </c>
      <c r="AY16" s="18" t="str">
        <f t="shared" ca="1" si="8"/>
        <v/>
      </c>
      <c r="AZ16" s="18" t="str">
        <f t="shared" ca="1" si="8"/>
        <v/>
      </c>
      <c r="BA16" s="18" t="str">
        <f t="shared" ca="1" si="8"/>
        <v/>
      </c>
      <c r="BB16" s="18" t="str">
        <f t="shared" ca="1" si="8"/>
        <v/>
      </c>
      <c r="BC16" s="18" t="str">
        <f t="shared" ca="1" si="8"/>
        <v/>
      </c>
      <c r="BD16" s="18" t="str">
        <f t="shared" ca="1" si="8"/>
        <v/>
      </c>
      <c r="BE16" s="18" t="str">
        <f t="shared" ca="1" si="8"/>
        <v/>
      </c>
      <c r="BF16" s="18" t="str">
        <f t="shared" ca="1" si="8"/>
        <v/>
      </c>
      <c r="BG16" s="18" t="str">
        <f t="shared" ca="1" si="9"/>
        <v/>
      </c>
      <c r="BH16" s="18" t="str">
        <f t="shared" ca="1" si="9"/>
        <v/>
      </c>
      <c r="BI16" s="18" t="str">
        <f t="shared" ca="1" si="9"/>
        <v/>
      </c>
      <c r="BJ16" s="18" t="str">
        <f t="shared" ca="1" si="9"/>
        <v/>
      </c>
      <c r="BK16" s="18" t="str">
        <f t="shared" ca="1" si="9"/>
        <v/>
      </c>
      <c r="BL16" s="18" t="str">
        <f t="shared" ca="1" si="9"/>
        <v/>
      </c>
      <c r="BM16" s="19"/>
    </row>
    <row r="17" spans="1:65" s="1" customFormat="1" ht="40" customHeight="1" x14ac:dyDescent="0.2">
      <c r="A17" s="7"/>
      <c r="B17" s="103" t="s">
        <v>62</v>
      </c>
      <c r="C17" s="13"/>
      <c r="D17" s="13"/>
      <c r="E17" s="14"/>
      <c r="F17" s="15"/>
      <c r="G17" s="16"/>
      <c r="H17" s="11"/>
      <c r="I17" s="37" t="str">
        <f t="shared" ca="1" si="4"/>
        <v/>
      </c>
      <c r="J17" s="18" t="str">
        <f t="shared" ca="1" si="4"/>
        <v/>
      </c>
      <c r="K17" s="18" t="str">
        <f t="shared" ca="1" si="4"/>
        <v/>
      </c>
      <c r="L17" s="18" t="str">
        <f t="shared" ca="1" si="4"/>
        <v/>
      </c>
      <c r="M17" s="18" t="str">
        <f t="shared" ca="1" si="4"/>
        <v/>
      </c>
      <c r="N17" s="18" t="str">
        <f t="shared" ca="1" si="4"/>
        <v/>
      </c>
      <c r="O17" s="18" t="str">
        <f t="shared" ca="1" si="4"/>
        <v/>
      </c>
      <c r="P17" s="18" t="str">
        <f t="shared" ca="1" si="4"/>
        <v/>
      </c>
      <c r="Q17" s="18" t="str">
        <f t="shared" ca="1" si="4"/>
        <v/>
      </c>
      <c r="R17" s="18" t="str">
        <f t="shared" ca="1" si="4"/>
        <v/>
      </c>
      <c r="S17" s="18" t="str">
        <f t="shared" ca="1" si="5"/>
        <v/>
      </c>
      <c r="T17" s="18" t="str">
        <f t="shared" ca="1" si="5"/>
        <v/>
      </c>
      <c r="U17" s="18" t="str">
        <f t="shared" ca="1" si="5"/>
        <v/>
      </c>
      <c r="V17" s="18" t="str">
        <f t="shared" ca="1" si="5"/>
        <v/>
      </c>
      <c r="W17" s="18" t="str">
        <f t="shared" ca="1" si="5"/>
        <v/>
      </c>
      <c r="X17" s="18" t="str">
        <f t="shared" ca="1" si="5"/>
        <v/>
      </c>
      <c r="Y17" s="18" t="str">
        <f t="shared" ca="1" si="5"/>
        <v/>
      </c>
      <c r="Z17" s="18" t="str">
        <f t="shared" ca="1" si="5"/>
        <v/>
      </c>
      <c r="AA17" s="18" t="str">
        <f t="shared" ca="1" si="5"/>
        <v/>
      </c>
      <c r="AB17" s="18" t="str">
        <f t="shared" ca="1" si="5"/>
        <v/>
      </c>
      <c r="AC17" s="18" t="str">
        <f t="shared" ca="1" si="6"/>
        <v/>
      </c>
      <c r="AD17" s="18" t="str">
        <f t="shared" ca="1" si="6"/>
        <v/>
      </c>
      <c r="AE17" s="18" t="str">
        <f t="shared" ca="1" si="6"/>
        <v/>
      </c>
      <c r="AF17" s="18" t="str">
        <f t="shared" ca="1" si="6"/>
        <v/>
      </c>
      <c r="AG17" s="18" t="str">
        <f t="shared" ca="1" si="6"/>
        <v/>
      </c>
      <c r="AH17" s="18" t="str">
        <f t="shared" ca="1" si="6"/>
        <v/>
      </c>
      <c r="AI17" s="18" t="str">
        <f t="shared" ca="1" si="6"/>
        <v/>
      </c>
      <c r="AJ17" s="18" t="str">
        <f t="shared" ca="1" si="6"/>
        <v/>
      </c>
      <c r="AK17" s="18" t="str">
        <f t="shared" ca="1" si="6"/>
        <v/>
      </c>
      <c r="AL17" s="18" t="str">
        <f t="shared" ca="1" si="6"/>
        <v/>
      </c>
      <c r="AM17" s="18" t="str">
        <f t="shared" ca="1" si="7"/>
        <v/>
      </c>
      <c r="AN17" s="18" t="str">
        <f t="shared" ca="1" si="7"/>
        <v/>
      </c>
      <c r="AO17" s="18" t="str">
        <f t="shared" ca="1" si="7"/>
        <v/>
      </c>
      <c r="AP17" s="18" t="str">
        <f t="shared" ca="1" si="7"/>
        <v/>
      </c>
      <c r="AQ17" s="18" t="str">
        <f t="shared" ca="1" si="7"/>
        <v/>
      </c>
      <c r="AR17" s="18" t="str">
        <f t="shared" ca="1" si="7"/>
        <v/>
      </c>
      <c r="AS17" s="18" t="str">
        <f t="shared" ca="1" si="7"/>
        <v/>
      </c>
      <c r="AT17" s="18" t="str">
        <f t="shared" ca="1" si="7"/>
        <v/>
      </c>
      <c r="AU17" s="18" t="str">
        <f t="shared" ca="1" si="7"/>
        <v/>
      </c>
      <c r="AV17" s="18" t="str">
        <f t="shared" ca="1" si="7"/>
        <v/>
      </c>
      <c r="AW17" s="18" t="str">
        <f t="shared" ca="1" si="8"/>
        <v/>
      </c>
      <c r="AX17" s="18" t="str">
        <f t="shared" ca="1" si="8"/>
        <v/>
      </c>
      <c r="AY17" s="18" t="str">
        <f t="shared" ca="1" si="8"/>
        <v/>
      </c>
      <c r="AZ17" s="18" t="str">
        <f t="shared" ca="1" si="8"/>
        <v/>
      </c>
      <c r="BA17" s="18" t="str">
        <f t="shared" ca="1" si="8"/>
        <v/>
      </c>
      <c r="BB17" s="18" t="str">
        <f t="shared" ca="1" si="8"/>
        <v/>
      </c>
      <c r="BC17" s="18" t="str">
        <f t="shared" ca="1" si="8"/>
        <v/>
      </c>
      <c r="BD17" s="18" t="str">
        <f t="shared" ca="1" si="8"/>
        <v/>
      </c>
      <c r="BE17" s="18" t="str">
        <f t="shared" ca="1" si="8"/>
        <v/>
      </c>
      <c r="BF17" s="18" t="str">
        <f t="shared" ca="1" si="8"/>
        <v/>
      </c>
      <c r="BG17" s="18" t="str">
        <f t="shared" ca="1" si="9"/>
        <v/>
      </c>
      <c r="BH17" s="18" t="str">
        <f t="shared" ca="1" si="9"/>
        <v/>
      </c>
      <c r="BI17" s="18" t="str">
        <f t="shared" ca="1" si="9"/>
        <v/>
      </c>
      <c r="BJ17" s="18" t="str">
        <f t="shared" ca="1" si="9"/>
        <v/>
      </c>
      <c r="BK17" s="18" t="str">
        <f t="shared" ca="1" si="9"/>
        <v/>
      </c>
      <c r="BL17" s="18" t="str">
        <f t="shared" ca="1" si="9"/>
        <v/>
      </c>
      <c r="BM17" s="19"/>
    </row>
    <row r="18" spans="1:65" s="1" customFormat="1" ht="40" customHeight="1" x14ac:dyDescent="0.2">
      <c r="A18" s="7"/>
      <c r="B18" s="17" t="s">
        <v>54</v>
      </c>
      <c r="C18" s="13" t="s">
        <v>11</v>
      </c>
      <c r="D18" s="13"/>
      <c r="E18" s="14">
        <v>0.6</v>
      </c>
      <c r="F18" s="15">
        <f ca="1">F12+6</f>
        <v>44753</v>
      </c>
      <c r="G18" s="16">
        <v>13</v>
      </c>
      <c r="H18" s="11"/>
      <c r="I18" s="37" t="str">
        <f t="shared" ca="1" si="4"/>
        <v/>
      </c>
      <c r="J18" s="18" t="str">
        <f t="shared" ca="1" si="4"/>
        <v/>
      </c>
      <c r="K18" s="18" t="str">
        <f t="shared" ca="1" si="4"/>
        <v/>
      </c>
      <c r="L18" s="18" t="str">
        <f t="shared" ca="1" si="4"/>
        <v/>
      </c>
      <c r="M18" s="18" t="str">
        <f t="shared" ca="1" si="4"/>
        <v/>
      </c>
      <c r="N18" s="18" t="str">
        <f t="shared" ca="1" si="4"/>
        <v/>
      </c>
      <c r="O18" s="18" t="str">
        <f t="shared" ca="1" si="4"/>
        <v/>
      </c>
      <c r="P18" s="18" t="str">
        <f t="shared" ca="1" si="4"/>
        <v/>
      </c>
      <c r="Q18" s="18" t="str">
        <f t="shared" ca="1" si="4"/>
        <v/>
      </c>
      <c r="R18" s="18" t="str">
        <f t="shared" ca="1" si="4"/>
        <v/>
      </c>
      <c r="S18" s="18" t="str">
        <f t="shared" ca="1" si="5"/>
        <v/>
      </c>
      <c r="T18" s="18" t="str">
        <f t="shared" ca="1" si="5"/>
        <v/>
      </c>
      <c r="U18" s="18" t="str">
        <f t="shared" ca="1" si="5"/>
        <v/>
      </c>
      <c r="V18" s="18" t="str">
        <f t="shared" ca="1" si="5"/>
        <v/>
      </c>
      <c r="W18" s="18" t="str">
        <f t="shared" ca="1" si="5"/>
        <v/>
      </c>
      <c r="X18" s="18" t="str">
        <f t="shared" ca="1" si="5"/>
        <v/>
      </c>
      <c r="Y18" s="18" t="str">
        <f t="shared" ca="1" si="5"/>
        <v/>
      </c>
      <c r="Z18" s="18" t="str">
        <f t="shared" ca="1" si="5"/>
        <v/>
      </c>
      <c r="AA18" s="18" t="str">
        <f t="shared" ca="1" si="5"/>
        <v/>
      </c>
      <c r="AB18" s="18" t="str">
        <f t="shared" ca="1" si="5"/>
        <v/>
      </c>
      <c r="AC18" s="18" t="str">
        <f t="shared" ca="1" si="6"/>
        <v/>
      </c>
      <c r="AD18" s="18" t="str">
        <f t="shared" ca="1" si="6"/>
        <v/>
      </c>
      <c r="AE18" s="18" t="str">
        <f t="shared" ca="1" si="6"/>
        <v/>
      </c>
      <c r="AF18" s="18" t="str">
        <f t="shared" ca="1" si="6"/>
        <v/>
      </c>
      <c r="AG18" s="18" t="str">
        <f t="shared" ca="1" si="6"/>
        <v/>
      </c>
      <c r="AH18" s="18" t="str">
        <f t="shared" ca="1" si="6"/>
        <v/>
      </c>
      <c r="AI18" s="18" t="str">
        <f t="shared" ca="1" si="6"/>
        <v/>
      </c>
      <c r="AJ18" s="18" t="str">
        <f t="shared" ca="1" si="6"/>
        <v/>
      </c>
      <c r="AK18" s="18" t="str">
        <f t="shared" ca="1" si="6"/>
        <v/>
      </c>
      <c r="AL18" s="18" t="str">
        <f t="shared" ca="1" si="6"/>
        <v/>
      </c>
      <c r="AM18" s="18" t="str">
        <f t="shared" ca="1" si="7"/>
        <v/>
      </c>
      <c r="AN18" s="18" t="str">
        <f t="shared" ca="1" si="7"/>
        <v/>
      </c>
      <c r="AO18" s="18" t="str">
        <f t="shared" ca="1" si="7"/>
        <v/>
      </c>
      <c r="AP18" s="18" t="str">
        <f t="shared" ca="1" si="7"/>
        <v/>
      </c>
      <c r="AQ18" s="18" t="str">
        <f t="shared" ca="1" si="7"/>
        <v/>
      </c>
      <c r="AR18" s="18" t="str">
        <f t="shared" ca="1" si="7"/>
        <v/>
      </c>
      <c r="AS18" s="18" t="str">
        <f t="shared" ca="1" si="7"/>
        <v/>
      </c>
      <c r="AT18" s="18" t="str">
        <f t="shared" ca="1" si="7"/>
        <v/>
      </c>
      <c r="AU18" s="18" t="str">
        <f t="shared" ca="1" si="7"/>
        <v/>
      </c>
      <c r="AV18" s="18" t="str">
        <f t="shared" ca="1" si="7"/>
        <v/>
      </c>
      <c r="AW18" s="18" t="str">
        <f t="shared" ca="1" si="8"/>
        <v/>
      </c>
      <c r="AX18" s="18" t="str">
        <f t="shared" ca="1" si="8"/>
        <v/>
      </c>
      <c r="AY18" s="18" t="str">
        <f t="shared" ca="1" si="8"/>
        <v/>
      </c>
      <c r="AZ18" s="18" t="str">
        <f t="shared" ca="1" si="8"/>
        <v/>
      </c>
      <c r="BA18" s="18" t="str">
        <f t="shared" ca="1" si="8"/>
        <v/>
      </c>
      <c r="BB18" s="18" t="str">
        <f t="shared" ca="1" si="8"/>
        <v/>
      </c>
      <c r="BC18" s="18" t="str">
        <f t="shared" ca="1" si="8"/>
        <v/>
      </c>
      <c r="BD18" s="18" t="str">
        <f t="shared" ca="1" si="8"/>
        <v/>
      </c>
      <c r="BE18" s="18" t="str">
        <f t="shared" ca="1" si="8"/>
        <v/>
      </c>
      <c r="BF18" s="18" t="str">
        <f t="shared" ca="1" si="8"/>
        <v/>
      </c>
      <c r="BG18" s="18" t="str">
        <f t="shared" ca="1" si="9"/>
        <v/>
      </c>
      <c r="BH18" s="18" t="str">
        <f t="shared" ca="1" si="9"/>
        <v/>
      </c>
      <c r="BI18" s="18" t="str">
        <f t="shared" ca="1" si="9"/>
        <v/>
      </c>
      <c r="BJ18" s="18" t="str">
        <f t="shared" ca="1" si="9"/>
        <v/>
      </c>
      <c r="BK18" s="18" t="str">
        <f t="shared" ca="1" si="9"/>
        <v/>
      </c>
      <c r="BL18" s="18" t="str">
        <f t="shared" ca="1" si="9"/>
        <v/>
      </c>
      <c r="BM18" s="19"/>
    </row>
    <row r="19" spans="1:65" s="1" customFormat="1" ht="40" customHeight="1" x14ac:dyDescent="0.2">
      <c r="A19" s="6"/>
      <c r="B19" s="17" t="s">
        <v>56</v>
      </c>
      <c r="C19" s="13" t="s">
        <v>63</v>
      </c>
      <c r="D19" s="13"/>
      <c r="E19" s="14">
        <v>0.5</v>
      </c>
      <c r="F19" s="15">
        <f ca="1">F18+2</f>
        <v>44755</v>
      </c>
      <c r="G19" s="16">
        <v>9</v>
      </c>
      <c r="H19" s="11"/>
      <c r="I19" s="37" t="str">
        <f t="shared" ca="1" si="4"/>
        <v/>
      </c>
      <c r="J19" s="18" t="str">
        <f t="shared" ca="1" si="4"/>
        <v/>
      </c>
      <c r="K19" s="18" t="str">
        <f t="shared" ca="1" si="4"/>
        <v/>
      </c>
      <c r="L19" s="18" t="str">
        <f t="shared" ca="1" si="4"/>
        <v/>
      </c>
      <c r="M19" s="18" t="str">
        <f t="shared" ca="1" si="4"/>
        <v/>
      </c>
      <c r="N19" s="18" t="str">
        <f t="shared" ca="1" si="4"/>
        <v/>
      </c>
      <c r="O19" s="18" t="str">
        <f t="shared" ca="1" si="4"/>
        <v/>
      </c>
      <c r="P19" s="18" t="str">
        <f t="shared" ca="1" si="4"/>
        <v/>
      </c>
      <c r="Q19" s="18" t="str">
        <f t="shared" ca="1" si="4"/>
        <v/>
      </c>
      <c r="R19" s="18" t="str">
        <f t="shared" ca="1" si="4"/>
        <v/>
      </c>
      <c r="S19" s="18" t="str">
        <f t="shared" ca="1" si="5"/>
        <v/>
      </c>
      <c r="T19" s="18" t="str">
        <f t="shared" ca="1" si="5"/>
        <v/>
      </c>
      <c r="U19" s="18" t="str">
        <f t="shared" ca="1" si="5"/>
        <v/>
      </c>
      <c r="V19" s="18" t="str">
        <f t="shared" ca="1" si="5"/>
        <v/>
      </c>
      <c r="W19" s="18" t="str">
        <f t="shared" ca="1" si="5"/>
        <v/>
      </c>
      <c r="X19" s="18" t="str">
        <f t="shared" ca="1" si="5"/>
        <v/>
      </c>
      <c r="Y19" s="18" t="str">
        <f t="shared" ca="1" si="5"/>
        <v/>
      </c>
      <c r="Z19" s="18" t="str">
        <f t="shared" ca="1" si="5"/>
        <v/>
      </c>
      <c r="AA19" s="18" t="str">
        <f t="shared" ca="1" si="5"/>
        <v/>
      </c>
      <c r="AB19" s="18" t="str">
        <f t="shared" ca="1" si="5"/>
        <v/>
      </c>
      <c r="AC19" s="18" t="str">
        <f t="shared" ca="1" si="6"/>
        <v/>
      </c>
      <c r="AD19" s="18" t="str">
        <f t="shared" ca="1" si="6"/>
        <v/>
      </c>
      <c r="AE19" s="18" t="str">
        <f t="shared" ca="1" si="6"/>
        <v/>
      </c>
      <c r="AF19" s="18" t="str">
        <f t="shared" ca="1" si="6"/>
        <v/>
      </c>
      <c r="AG19" s="18" t="str">
        <f t="shared" ca="1" si="6"/>
        <v/>
      </c>
      <c r="AH19" s="18" t="str">
        <f t="shared" ca="1" si="6"/>
        <v/>
      </c>
      <c r="AI19" s="18" t="str">
        <f t="shared" ca="1" si="6"/>
        <v/>
      </c>
      <c r="AJ19" s="18" t="str">
        <f t="shared" ca="1" si="6"/>
        <v/>
      </c>
      <c r="AK19" s="18" t="str">
        <f t="shared" ca="1" si="6"/>
        <v/>
      </c>
      <c r="AL19" s="18" t="str">
        <f t="shared" ca="1" si="6"/>
        <v/>
      </c>
      <c r="AM19" s="18" t="str">
        <f t="shared" ca="1" si="7"/>
        <v/>
      </c>
      <c r="AN19" s="18" t="str">
        <f t="shared" ca="1" si="7"/>
        <v/>
      </c>
      <c r="AO19" s="18" t="str">
        <f t="shared" ca="1" si="7"/>
        <v/>
      </c>
      <c r="AP19" s="18" t="str">
        <f t="shared" ca="1" si="7"/>
        <v/>
      </c>
      <c r="AQ19" s="18" t="str">
        <f t="shared" ca="1" si="7"/>
        <v/>
      </c>
      <c r="AR19" s="18" t="str">
        <f t="shared" ca="1" si="7"/>
        <v/>
      </c>
      <c r="AS19" s="18" t="str">
        <f t="shared" ca="1" si="7"/>
        <v/>
      </c>
      <c r="AT19" s="18" t="str">
        <f t="shared" ca="1" si="7"/>
        <v/>
      </c>
      <c r="AU19" s="18" t="str">
        <f t="shared" ca="1" si="7"/>
        <v/>
      </c>
      <c r="AV19" s="18" t="str">
        <f t="shared" ca="1" si="7"/>
        <v/>
      </c>
      <c r="AW19" s="18" t="str">
        <f t="shared" ca="1" si="8"/>
        <v/>
      </c>
      <c r="AX19" s="18" t="str">
        <f t="shared" ca="1" si="8"/>
        <v/>
      </c>
      <c r="AY19" s="18" t="str">
        <f t="shared" ca="1" si="8"/>
        <v/>
      </c>
      <c r="AZ19" s="18" t="str">
        <f t="shared" ca="1" si="8"/>
        <v/>
      </c>
      <c r="BA19" s="18" t="str">
        <f t="shared" ca="1" si="8"/>
        <v/>
      </c>
      <c r="BB19" s="18" t="str">
        <f t="shared" ca="1" si="8"/>
        <v/>
      </c>
      <c r="BC19" s="18" t="str">
        <f t="shared" ca="1" si="8"/>
        <v/>
      </c>
      <c r="BD19" s="18" t="str">
        <f t="shared" ca="1" si="8"/>
        <v/>
      </c>
      <c r="BE19" s="18" t="str">
        <f t="shared" ca="1" si="8"/>
        <v/>
      </c>
      <c r="BF19" s="18" t="str">
        <f t="shared" ca="1" si="8"/>
        <v/>
      </c>
      <c r="BG19" s="18" t="str">
        <f t="shared" ca="1" si="9"/>
        <v/>
      </c>
      <c r="BH19" s="18" t="str">
        <f t="shared" ca="1" si="9"/>
        <v/>
      </c>
      <c r="BI19" s="18" t="str">
        <f t="shared" ca="1" si="9"/>
        <v/>
      </c>
      <c r="BJ19" s="18" t="str">
        <f t="shared" ca="1" si="9"/>
        <v/>
      </c>
      <c r="BK19" s="18" t="str">
        <f t="shared" ca="1" si="9"/>
        <v/>
      </c>
      <c r="BL19" s="18" t="str">
        <f t="shared" ca="1" si="9"/>
        <v/>
      </c>
      <c r="BM19" s="19"/>
    </row>
    <row r="20" spans="1:65" s="1" customFormat="1" ht="40" customHeight="1" x14ac:dyDescent="0.2">
      <c r="A20" s="6"/>
      <c r="B20" s="17" t="s">
        <v>58</v>
      </c>
      <c r="C20" s="13" t="s">
        <v>64</v>
      </c>
      <c r="D20" s="13"/>
      <c r="E20" s="14">
        <v>0.33</v>
      </c>
      <c r="F20" s="15">
        <f ca="1">F19+5</f>
        <v>44760</v>
      </c>
      <c r="G20" s="16">
        <v>11</v>
      </c>
      <c r="H20" s="11"/>
      <c r="I20" s="37" t="str">
        <f t="shared" ca="1" si="4"/>
        <v/>
      </c>
      <c r="J20" s="18" t="str">
        <f t="shared" ca="1" si="4"/>
        <v/>
      </c>
      <c r="K20" s="18" t="str">
        <f t="shared" ca="1" si="4"/>
        <v/>
      </c>
      <c r="L20" s="18" t="str">
        <f t="shared" ca="1" si="4"/>
        <v/>
      </c>
      <c r="M20" s="18" t="str">
        <f t="shared" ca="1" si="4"/>
        <v/>
      </c>
      <c r="N20" s="18" t="str">
        <f t="shared" ca="1" si="4"/>
        <v/>
      </c>
      <c r="O20" s="18" t="str">
        <f t="shared" ca="1" si="4"/>
        <v/>
      </c>
      <c r="P20" s="18" t="str">
        <f t="shared" ca="1" si="4"/>
        <v/>
      </c>
      <c r="Q20" s="18" t="str">
        <f t="shared" ca="1" si="4"/>
        <v/>
      </c>
      <c r="R20" s="18" t="str">
        <f t="shared" ca="1" si="4"/>
        <v/>
      </c>
      <c r="S20" s="18" t="str">
        <f t="shared" ca="1" si="5"/>
        <v/>
      </c>
      <c r="T20" s="18" t="str">
        <f t="shared" ca="1" si="5"/>
        <v/>
      </c>
      <c r="U20" s="18" t="str">
        <f t="shared" ca="1" si="5"/>
        <v/>
      </c>
      <c r="V20" s="18" t="str">
        <f t="shared" ca="1" si="5"/>
        <v/>
      </c>
      <c r="W20" s="18" t="str">
        <f t="shared" ca="1" si="5"/>
        <v/>
      </c>
      <c r="X20" s="18" t="str">
        <f t="shared" ca="1" si="5"/>
        <v/>
      </c>
      <c r="Y20" s="18" t="str">
        <f t="shared" ca="1" si="5"/>
        <v/>
      </c>
      <c r="Z20" s="18" t="str">
        <f t="shared" ca="1" si="5"/>
        <v/>
      </c>
      <c r="AA20" s="18" t="str">
        <f t="shared" ca="1" si="5"/>
        <v/>
      </c>
      <c r="AB20" s="18" t="str">
        <f t="shared" ca="1" si="5"/>
        <v/>
      </c>
      <c r="AC20" s="18" t="str">
        <f t="shared" ca="1" si="6"/>
        <v/>
      </c>
      <c r="AD20" s="18" t="str">
        <f t="shared" ca="1" si="6"/>
        <v/>
      </c>
      <c r="AE20" s="18" t="str">
        <f t="shared" ca="1" si="6"/>
        <v/>
      </c>
      <c r="AF20" s="18" t="str">
        <f t="shared" ca="1" si="6"/>
        <v/>
      </c>
      <c r="AG20" s="18" t="str">
        <f t="shared" ca="1" si="6"/>
        <v/>
      </c>
      <c r="AH20" s="18" t="str">
        <f t="shared" ca="1" si="6"/>
        <v/>
      </c>
      <c r="AI20" s="18" t="str">
        <f t="shared" ca="1" si="6"/>
        <v/>
      </c>
      <c r="AJ20" s="18" t="str">
        <f t="shared" ca="1" si="6"/>
        <v/>
      </c>
      <c r="AK20" s="18" t="str">
        <f t="shared" ca="1" si="6"/>
        <v/>
      </c>
      <c r="AL20" s="18" t="str">
        <f t="shared" ca="1" si="6"/>
        <v/>
      </c>
      <c r="AM20" s="18" t="str">
        <f t="shared" ca="1" si="7"/>
        <v/>
      </c>
      <c r="AN20" s="18" t="str">
        <f t="shared" ca="1" si="7"/>
        <v/>
      </c>
      <c r="AO20" s="18" t="str">
        <f t="shared" ca="1" si="7"/>
        <v/>
      </c>
      <c r="AP20" s="18" t="str">
        <f t="shared" ca="1" si="7"/>
        <v/>
      </c>
      <c r="AQ20" s="18" t="str">
        <f t="shared" ca="1" si="7"/>
        <v/>
      </c>
      <c r="AR20" s="18" t="str">
        <f t="shared" ca="1" si="7"/>
        <v/>
      </c>
      <c r="AS20" s="18" t="str">
        <f t="shared" ca="1" si="7"/>
        <v/>
      </c>
      <c r="AT20" s="18" t="str">
        <f t="shared" ca="1" si="7"/>
        <v/>
      </c>
      <c r="AU20" s="18" t="str">
        <f t="shared" ca="1" si="7"/>
        <v/>
      </c>
      <c r="AV20" s="18" t="str">
        <f t="shared" ca="1" si="7"/>
        <v/>
      </c>
      <c r="AW20" s="18" t="str">
        <f t="shared" ca="1" si="8"/>
        <v/>
      </c>
      <c r="AX20" s="18" t="str">
        <f t="shared" ca="1" si="8"/>
        <v/>
      </c>
      <c r="AY20" s="18" t="str">
        <f t="shared" ca="1" si="8"/>
        <v/>
      </c>
      <c r="AZ20" s="18" t="str">
        <f t="shared" ca="1" si="8"/>
        <v/>
      </c>
      <c r="BA20" s="18" t="str">
        <f t="shared" ca="1" si="8"/>
        <v/>
      </c>
      <c r="BB20" s="18" t="str">
        <f t="shared" ca="1" si="8"/>
        <v/>
      </c>
      <c r="BC20" s="18" t="str">
        <f t="shared" ca="1" si="8"/>
        <v/>
      </c>
      <c r="BD20" s="18" t="str">
        <f t="shared" ca="1" si="8"/>
        <v/>
      </c>
      <c r="BE20" s="18" t="str">
        <f t="shared" ca="1" si="8"/>
        <v/>
      </c>
      <c r="BF20" s="18" t="str">
        <f t="shared" ca="1" si="8"/>
        <v/>
      </c>
      <c r="BG20" s="18" t="str">
        <f t="shared" ca="1" si="9"/>
        <v/>
      </c>
      <c r="BH20" s="18" t="str">
        <f t="shared" ca="1" si="9"/>
        <v/>
      </c>
      <c r="BI20" s="18" t="str">
        <f t="shared" ca="1" si="9"/>
        <v/>
      </c>
      <c r="BJ20" s="18" t="str">
        <f t="shared" ca="1" si="9"/>
        <v/>
      </c>
      <c r="BK20" s="18" t="str">
        <f t="shared" ca="1" si="9"/>
        <v/>
      </c>
      <c r="BL20" s="18" t="str">
        <f t="shared" ca="1" si="9"/>
        <v/>
      </c>
      <c r="BM20" s="19"/>
    </row>
    <row r="21" spans="1:65" s="1" customFormat="1" ht="40" customHeight="1" x14ac:dyDescent="0.2">
      <c r="A21" s="6"/>
      <c r="B21" s="17" t="s">
        <v>59</v>
      </c>
      <c r="C21" s="13" t="s">
        <v>57</v>
      </c>
      <c r="D21" s="13"/>
      <c r="E21" s="14"/>
      <c r="F21" s="15">
        <f ca="1">F20+2</f>
        <v>44762</v>
      </c>
      <c r="G21" s="16">
        <v>1</v>
      </c>
      <c r="H21" s="11"/>
      <c r="I21" s="37" t="str">
        <f t="shared" ref="I21:R35" ca="1" si="10">IF(AND($C21="Goal",I$7&gt;=$F21,I$7&lt;=$F21+$G21-1),2,IF(AND($C21="Milestone",I$7&gt;=$F21,I$7&lt;=$F21+$G21-1),1,""))</f>
        <v/>
      </c>
      <c r="J21" s="18" t="str">
        <f t="shared" ca="1" si="10"/>
        <v/>
      </c>
      <c r="K21" s="18" t="str">
        <f t="shared" ca="1" si="10"/>
        <v/>
      </c>
      <c r="L21" s="18" t="str">
        <f t="shared" ca="1" si="10"/>
        <v/>
      </c>
      <c r="M21" s="18" t="str">
        <f t="shared" ca="1" si="10"/>
        <v/>
      </c>
      <c r="N21" s="18" t="str">
        <f t="shared" ca="1" si="10"/>
        <v/>
      </c>
      <c r="O21" s="18" t="str">
        <f t="shared" ca="1" si="10"/>
        <v/>
      </c>
      <c r="P21" s="18" t="str">
        <f t="shared" ca="1" si="10"/>
        <v/>
      </c>
      <c r="Q21" s="18" t="str">
        <f t="shared" ca="1" si="10"/>
        <v/>
      </c>
      <c r="R21" s="18" t="str">
        <f t="shared" ca="1" si="10"/>
        <v/>
      </c>
      <c r="S21" s="18" t="str">
        <f t="shared" ref="S21:AB35" ca="1" si="11">IF(AND($C21="Goal",S$7&gt;=$F21,S$7&lt;=$F21+$G21-1),2,IF(AND($C21="Milestone",S$7&gt;=$F21,S$7&lt;=$F21+$G21-1),1,""))</f>
        <v/>
      </c>
      <c r="T21" s="18" t="str">
        <f t="shared" ca="1" si="11"/>
        <v/>
      </c>
      <c r="U21" s="18" t="str">
        <f t="shared" ca="1" si="11"/>
        <v/>
      </c>
      <c r="V21" s="18" t="str">
        <f t="shared" ca="1" si="11"/>
        <v/>
      </c>
      <c r="W21" s="18">
        <f t="shared" ca="1" si="11"/>
        <v>1</v>
      </c>
      <c r="X21" s="18" t="str">
        <f t="shared" ca="1" si="11"/>
        <v/>
      </c>
      <c r="Y21" s="18" t="str">
        <f t="shared" ca="1" si="11"/>
        <v/>
      </c>
      <c r="Z21" s="18" t="str">
        <f t="shared" ca="1" si="11"/>
        <v/>
      </c>
      <c r="AA21" s="18" t="str">
        <f t="shared" ca="1" si="11"/>
        <v/>
      </c>
      <c r="AB21" s="18" t="str">
        <f t="shared" ca="1" si="11"/>
        <v/>
      </c>
      <c r="AC21" s="18" t="str">
        <f t="shared" ref="AC21:AL35" ca="1" si="12">IF(AND($C21="Goal",AC$7&gt;=$F21,AC$7&lt;=$F21+$G21-1),2,IF(AND($C21="Milestone",AC$7&gt;=$F21,AC$7&lt;=$F21+$G21-1),1,""))</f>
        <v/>
      </c>
      <c r="AD21" s="18" t="str">
        <f t="shared" ca="1" si="12"/>
        <v/>
      </c>
      <c r="AE21" s="18" t="str">
        <f t="shared" ca="1" si="12"/>
        <v/>
      </c>
      <c r="AF21" s="18" t="str">
        <f t="shared" ca="1" si="12"/>
        <v/>
      </c>
      <c r="AG21" s="18" t="str">
        <f t="shared" ca="1" si="12"/>
        <v/>
      </c>
      <c r="AH21" s="18" t="str">
        <f t="shared" ca="1" si="12"/>
        <v/>
      </c>
      <c r="AI21" s="18" t="str">
        <f t="shared" ca="1" si="12"/>
        <v/>
      </c>
      <c r="AJ21" s="18" t="str">
        <f t="shared" ca="1" si="12"/>
        <v/>
      </c>
      <c r="AK21" s="18" t="str">
        <f t="shared" ca="1" si="12"/>
        <v/>
      </c>
      <c r="AL21" s="18" t="str">
        <f t="shared" ca="1" si="12"/>
        <v/>
      </c>
      <c r="AM21" s="18" t="str">
        <f t="shared" ref="AM21:AV35" ca="1" si="13">IF(AND($C21="Goal",AM$7&gt;=$F21,AM$7&lt;=$F21+$G21-1),2,IF(AND($C21="Milestone",AM$7&gt;=$F21,AM$7&lt;=$F21+$G21-1),1,""))</f>
        <v/>
      </c>
      <c r="AN21" s="18" t="str">
        <f t="shared" ca="1" si="13"/>
        <v/>
      </c>
      <c r="AO21" s="18" t="str">
        <f t="shared" ca="1" si="13"/>
        <v/>
      </c>
      <c r="AP21" s="18" t="str">
        <f t="shared" ca="1" si="13"/>
        <v/>
      </c>
      <c r="AQ21" s="18" t="str">
        <f t="shared" ca="1" si="13"/>
        <v/>
      </c>
      <c r="AR21" s="18" t="str">
        <f t="shared" ca="1" si="13"/>
        <v/>
      </c>
      <c r="AS21" s="18" t="str">
        <f t="shared" ca="1" si="13"/>
        <v/>
      </c>
      <c r="AT21" s="18" t="str">
        <f t="shared" ca="1" si="13"/>
        <v/>
      </c>
      <c r="AU21" s="18" t="str">
        <f t="shared" ca="1" si="13"/>
        <v/>
      </c>
      <c r="AV21" s="18" t="str">
        <f t="shared" ca="1" si="13"/>
        <v/>
      </c>
      <c r="AW21" s="18" t="str">
        <f t="shared" ref="AW21:BF35" ca="1" si="14">IF(AND($C21="Goal",AW$7&gt;=$F21,AW$7&lt;=$F21+$G21-1),2,IF(AND($C21="Milestone",AW$7&gt;=$F21,AW$7&lt;=$F21+$G21-1),1,""))</f>
        <v/>
      </c>
      <c r="AX21" s="18" t="str">
        <f t="shared" ca="1" si="14"/>
        <v/>
      </c>
      <c r="AY21" s="18" t="str">
        <f t="shared" ca="1" si="14"/>
        <v/>
      </c>
      <c r="AZ21" s="18" t="str">
        <f t="shared" ca="1" si="14"/>
        <v/>
      </c>
      <c r="BA21" s="18" t="str">
        <f t="shared" ca="1" si="14"/>
        <v/>
      </c>
      <c r="BB21" s="18" t="str">
        <f t="shared" ca="1" si="14"/>
        <v/>
      </c>
      <c r="BC21" s="18" t="str">
        <f t="shared" ca="1" si="14"/>
        <v/>
      </c>
      <c r="BD21" s="18" t="str">
        <f t="shared" ca="1" si="14"/>
        <v/>
      </c>
      <c r="BE21" s="18" t="str">
        <f t="shared" ca="1" si="14"/>
        <v/>
      </c>
      <c r="BF21" s="18" t="str">
        <f t="shared" ca="1" si="14"/>
        <v/>
      </c>
      <c r="BG21" s="18" t="str">
        <f t="shared" ref="BG21:BL35" ca="1" si="15">IF(AND($C21="Goal",BG$7&gt;=$F21,BG$7&lt;=$F21+$G21-1),2,IF(AND($C21="Milestone",BG$7&gt;=$F21,BG$7&lt;=$F21+$G21-1),1,""))</f>
        <v/>
      </c>
      <c r="BH21" s="18" t="str">
        <f t="shared" ca="1" si="15"/>
        <v/>
      </c>
      <c r="BI21" s="18" t="str">
        <f t="shared" ca="1" si="15"/>
        <v/>
      </c>
      <c r="BJ21" s="18" t="str">
        <f t="shared" ca="1" si="15"/>
        <v/>
      </c>
      <c r="BK21" s="18" t="str">
        <f t="shared" ca="1" si="15"/>
        <v/>
      </c>
      <c r="BL21" s="18" t="str">
        <f t="shared" ca="1" si="15"/>
        <v/>
      </c>
      <c r="BM21" s="19"/>
    </row>
    <row r="22" spans="1:65" s="1" customFormat="1" ht="40" customHeight="1" x14ac:dyDescent="0.2">
      <c r="A22" s="6"/>
      <c r="B22" s="17" t="s">
        <v>60</v>
      </c>
      <c r="C22" s="13"/>
      <c r="D22" s="13"/>
      <c r="E22" s="14"/>
      <c r="F22" s="15">
        <f ca="1">F21+1</f>
        <v>44763</v>
      </c>
      <c r="G22" s="16">
        <v>24</v>
      </c>
      <c r="H22" s="11"/>
      <c r="I22" s="37" t="str">
        <f t="shared" ca="1" si="10"/>
        <v/>
      </c>
      <c r="J22" s="18" t="str">
        <f t="shared" ca="1" si="10"/>
        <v/>
      </c>
      <c r="K22" s="18" t="str">
        <f t="shared" ca="1" si="10"/>
        <v/>
      </c>
      <c r="L22" s="18" t="str">
        <f t="shared" ca="1" si="10"/>
        <v/>
      </c>
      <c r="M22" s="18" t="str">
        <f t="shared" ca="1" si="10"/>
        <v/>
      </c>
      <c r="N22" s="18" t="str">
        <f t="shared" ca="1" si="10"/>
        <v/>
      </c>
      <c r="O22" s="18" t="str">
        <f t="shared" ca="1" si="10"/>
        <v/>
      </c>
      <c r="P22" s="18" t="str">
        <f t="shared" ca="1" si="10"/>
        <v/>
      </c>
      <c r="Q22" s="18" t="str">
        <f t="shared" ca="1" si="10"/>
        <v/>
      </c>
      <c r="R22" s="18" t="str">
        <f t="shared" ca="1" si="10"/>
        <v/>
      </c>
      <c r="S22" s="18" t="str">
        <f t="shared" ca="1" si="11"/>
        <v/>
      </c>
      <c r="T22" s="18" t="str">
        <f t="shared" ca="1" si="11"/>
        <v/>
      </c>
      <c r="U22" s="18" t="str">
        <f t="shared" ca="1" si="11"/>
        <v/>
      </c>
      <c r="V22" s="18" t="str">
        <f t="shared" ca="1" si="11"/>
        <v/>
      </c>
      <c r="W22" s="18" t="str">
        <f t="shared" ca="1" si="11"/>
        <v/>
      </c>
      <c r="X22" s="18" t="str">
        <f t="shared" ca="1" si="11"/>
        <v/>
      </c>
      <c r="Y22" s="18" t="str">
        <f t="shared" ca="1" si="11"/>
        <v/>
      </c>
      <c r="Z22" s="18" t="str">
        <f t="shared" ca="1" si="11"/>
        <v/>
      </c>
      <c r="AA22" s="18" t="str">
        <f t="shared" ca="1" si="11"/>
        <v/>
      </c>
      <c r="AB22" s="18" t="str">
        <f t="shared" ca="1" si="11"/>
        <v/>
      </c>
      <c r="AC22" s="18" t="str">
        <f t="shared" ca="1" si="12"/>
        <v/>
      </c>
      <c r="AD22" s="18" t="str">
        <f t="shared" ca="1" si="12"/>
        <v/>
      </c>
      <c r="AE22" s="18" t="str">
        <f t="shared" ca="1" si="12"/>
        <v/>
      </c>
      <c r="AF22" s="18" t="str">
        <f t="shared" ca="1" si="12"/>
        <v/>
      </c>
      <c r="AG22" s="18" t="str">
        <f t="shared" ca="1" si="12"/>
        <v/>
      </c>
      <c r="AH22" s="18" t="str">
        <f t="shared" ca="1" si="12"/>
        <v/>
      </c>
      <c r="AI22" s="18" t="str">
        <f t="shared" ca="1" si="12"/>
        <v/>
      </c>
      <c r="AJ22" s="18" t="str">
        <f t="shared" ca="1" si="12"/>
        <v/>
      </c>
      <c r="AK22" s="18" t="str">
        <f t="shared" ca="1" si="12"/>
        <v/>
      </c>
      <c r="AL22" s="18" t="str">
        <f t="shared" ca="1" si="12"/>
        <v/>
      </c>
      <c r="AM22" s="18" t="str">
        <f t="shared" ca="1" si="13"/>
        <v/>
      </c>
      <c r="AN22" s="18" t="str">
        <f t="shared" ca="1" si="13"/>
        <v/>
      </c>
      <c r="AO22" s="18" t="str">
        <f t="shared" ca="1" si="13"/>
        <v/>
      </c>
      <c r="AP22" s="18" t="str">
        <f t="shared" ca="1" si="13"/>
        <v/>
      </c>
      <c r="AQ22" s="18" t="str">
        <f t="shared" ca="1" si="13"/>
        <v/>
      </c>
      <c r="AR22" s="18" t="str">
        <f t="shared" ca="1" si="13"/>
        <v/>
      </c>
      <c r="AS22" s="18" t="str">
        <f t="shared" ca="1" si="13"/>
        <v/>
      </c>
      <c r="AT22" s="18" t="str">
        <f t="shared" ca="1" si="13"/>
        <v/>
      </c>
      <c r="AU22" s="18" t="str">
        <f t="shared" ca="1" si="13"/>
        <v/>
      </c>
      <c r="AV22" s="18" t="str">
        <f t="shared" ca="1" si="13"/>
        <v/>
      </c>
      <c r="AW22" s="18" t="str">
        <f t="shared" ca="1" si="14"/>
        <v/>
      </c>
      <c r="AX22" s="18" t="str">
        <f t="shared" ca="1" si="14"/>
        <v/>
      </c>
      <c r="AY22" s="18" t="str">
        <f t="shared" ca="1" si="14"/>
        <v/>
      </c>
      <c r="AZ22" s="18" t="str">
        <f t="shared" ca="1" si="14"/>
        <v/>
      </c>
      <c r="BA22" s="18" t="str">
        <f t="shared" ca="1" si="14"/>
        <v/>
      </c>
      <c r="BB22" s="18" t="str">
        <f t="shared" ca="1" si="14"/>
        <v/>
      </c>
      <c r="BC22" s="18" t="str">
        <f t="shared" ca="1" si="14"/>
        <v/>
      </c>
      <c r="BD22" s="18" t="str">
        <f t="shared" ca="1" si="14"/>
        <v/>
      </c>
      <c r="BE22" s="18" t="str">
        <f t="shared" ca="1" si="14"/>
        <v/>
      </c>
      <c r="BF22" s="18" t="str">
        <f t="shared" ca="1" si="14"/>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 customHeight="1" x14ac:dyDescent="0.2">
      <c r="A23" s="6"/>
      <c r="B23" s="103" t="s">
        <v>65</v>
      </c>
      <c r="C23" s="13"/>
      <c r="D23" s="13"/>
      <c r="E23" s="14"/>
      <c r="F23" s="15"/>
      <c r="G23" s="16"/>
      <c r="H23" s="11"/>
      <c r="I23" s="37" t="str">
        <f t="shared" ca="1" si="10"/>
        <v/>
      </c>
      <c r="J23" s="18" t="str">
        <f t="shared" ca="1" si="10"/>
        <v/>
      </c>
      <c r="K23" s="18" t="str">
        <f t="shared" ca="1" si="10"/>
        <v/>
      </c>
      <c r="L23" s="18" t="str">
        <f t="shared" ca="1" si="10"/>
        <v/>
      </c>
      <c r="M23" s="18" t="str">
        <f t="shared" ca="1" si="10"/>
        <v/>
      </c>
      <c r="N23" s="18" t="str">
        <f t="shared" ca="1" si="10"/>
        <v/>
      </c>
      <c r="O23" s="18" t="str">
        <f t="shared" ca="1" si="10"/>
        <v/>
      </c>
      <c r="P23" s="18" t="str">
        <f t="shared" ca="1" si="10"/>
        <v/>
      </c>
      <c r="Q23" s="18" t="str">
        <f t="shared" ca="1" si="10"/>
        <v/>
      </c>
      <c r="R23" s="18" t="str">
        <f t="shared" ca="1" si="10"/>
        <v/>
      </c>
      <c r="S23" s="18" t="str">
        <f t="shared" ca="1" si="11"/>
        <v/>
      </c>
      <c r="T23" s="18" t="str">
        <f t="shared" ca="1" si="11"/>
        <v/>
      </c>
      <c r="U23" s="18" t="str">
        <f t="shared" ca="1" si="11"/>
        <v/>
      </c>
      <c r="V23" s="18" t="str">
        <f t="shared" ca="1" si="11"/>
        <v/>
      </c>
      <c r="W23" s="18" t="str">
        <f t="shared" ca="1" si="11"/>
        <v/>
      </c>
      <c r="X23" s="18" t="str">
        <f t="shared" ca="1" si="11"/>
        <v/>
      </c>
      <c r="Y23" s="18" t="str">
        <f t="shared" ca="1" si="11"/>
        <v/>
      </c>
      <c r="Z23" s="18" t="str">
        <f t="shared" ca="1" si="11"/>
        <v/>
      </c>
      <c r="AA23" s="18" t="str">
        <f t="shared" ca="1" si="11"/>
        <v/>
      </c>
      <c r="AB23" s="18" t="str">
        <f t="shared" ca="1" si="11"/>
        <v/>
      </c>
      <c r="AC23" s="18" t="str">
        <f t="shared" ca="1" si="12"/>
        <v/>
      </c>
      <c r="AD23" s="18" t="str">
        <f t="shared" ca="1" si="12"/>
        <v/>
      </c>
      <c r="AE23" s="18" t="str">
        <f t="shared" ca="1" si="12"/>
        <v/>
      </c>
      <c r="AF23" s="18" t="str">
        <f t="shared" ca="1" si="12"/>
        <v/>
      </c>
      <c r="AG23" s="18" t="str">
        <f t="shared" ca="1" si="12"/>
        <v/>
      </c>
      <c r="AH23" s="18" t="str">
        <f t="shared" ca="1" si="12"/>
        <v/>
      </c>
      <c r="AI23" s="18" t="str">
        <f t="shared" ca="1" si="12"/>
        <v/>
      </c>
      <c r="AJ23" s="18" t="str">
        <f t="shared" ca="1" si="12"/>
        <v/>
      </c>
      <c r="AK23" s="18" t="str">
        <f t="shared" ca="1" si="12"/>
        <v/>
      </c>
      <c r="AL23" s="18" t="str">
        <f t="shared" ca="1" si="12"/>
        <v/>
      </c>
      <c r="AM23" s="18" t="str">
        <f t="shared" ca="1" si="13"/>
        <v/>
      </c>
      <c r="AN23" s="18" t="str">
        <f t="shared" ca="1" si="13"/>
        <v/>
      </c>
      <c r="AO23" s="18" t="str">
        <f t="shared" ca="1" si="13"/>
        <v/>
      </c>
      <c r="AP23" s="18" t="str">
        <f t="shared" ca="1" si="13"/>
        <v/>
      </c>
      <c r="AQ23" s="18" t="str">
        <f t="shared" ca="1" si="13"/>
        <v/>
      </c>
      <c r="AR23" s="18" t="str">
        <f t="shared" ca="1" si="13"/>
        <v/>
      </c>
      <c r="AS23" s="18" t="str">
        <f t="shared" ca="1" si="13"/>
        <v/>
      </c>
      <c r="AT23" s="18" t="str">
        <f t="shared" ca="1" si="13"/>
        <v/>
      </c>
      <c r="AU23" s="18" t="str">
        <f t="shared" ca="1" si="13"/>
        <v/>
      </c>
      <c r="AV23" s="18" t="str">
        <f t="shared" ca="1" si="13"/>
        <v/>
      </c>
      <c r="AW23" s="18" t="str">
        <f t="shared" ca="1" si="14"/>
        <v/>
      </c>
      <c r="AX23" s="18" t="str">
        <f t="shared" ca="1" si="14"/>
        <v/>
      </c>
      <c r="AY23" s="18" t="str">
        <f t="shared" ca="1" si="14"/>
        <v/>
      </c>
      <c r="AZ23" s="18" t="str">
        <f t="shared" ca="1" si="14"/>
        <v/>
      </c>
      <c r="BA23" s="18" t="str">
        <f t="shared" ca="1" si="14"/>
        <v/>
      </c>
      <c r="BB23" s="18" t="str">
        <f t="shared" ca="1" si="14"/>
        <v/>
      </c>
      <c r="BC23" s="18" t="str">
        <f t="shared" ca="1" si="14"/>
        <v/>
      </c>
      <c r="BD23" s="18" t="str">
        <f t="shared" ca="1" si="14"/>
        <v/>
      </c>
      <c r="BE23" s="18" t="str">
        <f t="shared" ca="1" si="14"/>
        <v/>
      </c>
      <c r="BF23" s="18" t="str">
        <f t="shared" ca="1" si="14"/>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 customHeight="1" x14ac:dyDescent="0.2">
      <c r="A24" s="6"/>
      <c r="B24" s="17" t="s">
        <v>54</v>
      </c>
      <c r="C24" s="13" t="s">
        <v>63</v>
      </c>
      <c r="D24" s="13"/>
      <c r="E24" s="14"/>
      <c r="F24" s="15">
        <f ca="1">F12+15</f>
        <v>44762</v>
      </c>
      <c r="G24" s="16">
        <v>4</v>
      </c>
      <c r="H24" s="11"/>
      <c r="I24" s="37" t="str">
        <f t="shared" ca="1" si="10"/>
        <v/>
      </c>
      <c r="J24" s="18" t="str">
        <f t="shared" ca="1" si="10"/>
        <v/>
      </c>
      <c r="K24" s="18" t="str">
        <f t="shared" ca="1" si="10"/>
        <v/>
      </c>
      <c r="L24" s="18" t="str">
        <f t="shared" ca="1" si="10"/>
        <v/>
      </c>
      <c r="M24" s="18" t="str">
        <f t="shared" ca="1" si="10"/>
        <v/>
      </c>
      <c r="N24" s="18" t="str">
        <f t="shared" ca="1" si="10"/>
        <v/>
      </c>
      <c r="O24" s="18" t="str">
        <f t="shared" ca="1" si="10"/>
        <v/>
      </c>
      <c r="P24" s="18" t="str">
        <f t="shared" ca="1" si="10"/>
        <v/>
      </c>
      <c r="Q24" s="18" t="str">
        <f t="shared" ca="1" si="10"/>
        <v/>
      </c>
      <c r="R24" s="18" t="str">
        <f t="shared" ca="1" si="10"/>
        <v/>
      </c>
      <c r="S24" s="18" t="str">
        <f t="shared" ca="1" si="11"/>
        <v/>
      </c>
      <c r="T24" s="18" t="str">
        <f t="shared" ca="1" si="11"/>
        <v/>
      </c>
      <c r="U24" s="18" t="str">
        <f t="shared" ca="1" si="11"/>
        <v/>
      </c>
      <c r="V24" s="18" t="str">
        <f t="shared" ca="1" si="11"/>
        <v/>
      </c>
      <c r="W24" s="18" t="str">
        <f t="shared" ca="1" si="11"/>
        <v/>
      </c>
      <c r="X24" s="18" t="str">
        <f t="shared" ca="1" si="11"/>
        <v/>
      </c>
      <c r="Y24" s="18" t="str">
        <f t="shared" ca="1" si="11"/>
        <v/>
      </c>
      <c r="Z24" s="18" t="str">
        <f t="shared" ca="1" si="11"/>
        <v/>
      </c>
      <c r="AA24" s="18" t="str">
        <f t="shared" ca="1" si="11"/>
        <v/>
      </c>
      <c r="AB24" s="18" t="str">
        <f t="shared" ca="1" si="11"/>
        <v/>
      </c>
      <c r="AC24" s="18" t="str">
        <f t="shared" ca="1" si="12"/>
        <v/>
      </c>
      <c r="AD24" s="18" t="str">
        <f t="shared" ca="1" si="12"/>
        <v/>
      </c>
      <c r="AE24" s="18" t="str">
        <f t="shared" ca="1" si="12"/>
        <v/>
      </c>
      <c r="AF24" s="18" t="str">
        <f t="shared" ca="1" si="12"/>
        <v/>
      </c>
      <c r="AG24" s="18" t="str">
        <f t="shared" ca="1" si="12"/>
        <v/>
      </c>
      <c r="AH24" s="18" t="str">
        <f t="shared" ca="1" si="12"/>
        <v/>
      </c>
      <c r="AI24" s="18" t="str">
        <f t="shared" ca="1" si="12"/>
        <v/>
      </c>
      <c r="AJ24" s="18" t="str">
        <f t="shared" ca="1" si="12"/>
        <v/>
      </c>
      <c r="AK24" s="18" t="str">
        <f t="shared" ca="1" si="12"/>
        <v/>
      </c>
      <c r="AL24" s="18" t="str">
        <f t="shared" ca="1" si="12"/>
        <v/>
      </c>
      <c r="AM24" s="18" t="str">
        <f t="shared" ca="1" si="13"/>
        <v/>
      </c>
      <c r="AN24" s="18" t="str">
        <f t="shared" ca="1" si="13"/>
        <v/>
      </c>
      <c r="AO24" s="18" t="str">
        <f t="shared" ca="1" si="13"/>
        <v/>
      </c>
      <c r="AP24" s="18" t="str">
        <f t="shared" ca="1" si="13"/>
        <v/>
      </c>
      <c r="AQ24" s="18" t="str">
        <f t="shared" ca="1" si="13"/>
        <v/>
      </c>
      <c r="AR24" s="18" t="str">
        <f t="shared" ca="1" si="13"/>
        <v/>
      </c>
      <c r="AS24" s="18" t="str">
        <f t="shared" ca="1" si="13"/>
        <v/>
      </c>
      <c r="AT24" s="18" t="str">
        <f t="shared" ca="1" si="13"/>
        <v/>
      </c>
      <c r="AU24" s="18" t="str">
        <f t="shared" ca="1" si="13"/>
        <v/>
      </c>
      <c r="AV24" s="18" t="str">
        <f t="shared" ca="1" si="13"/>
        <v/>
      </c>
      <c r="AW24" s="18" t="str">
        <f t="shared" ca="1" si="14"/>
        <v/>
      </c>
      <c r="AX24" s="18" t="str">
        <f t="shared" ca="1" si="14"/>
        <v/>
      </c>
      <c r="AY24" s="18" t="str">
        <f t="shared" ca="1" si="14"/>
        <v/>
      </c>
      <c r="AZ24" s="18" t="str">
        <f t="shared" ca="1" si="14"/>
        <v/>
      </c>
      <c r="BA24" s="18" t="str">
        <f t="shared" ca="1" si="14"/>
        <v/>
      </c>
      <c r="BB24" s="18" t="str">
        <f t="shared" ca="1" si="14"/>
        <v/>
      </c>
      <c r="BC24" s="18" t="str">
        <f t="shared" ca="1" si="14"/>
        <v/>
      </c>
      <c r="BD24" s="18" t="str">
        <f t="shared" ca="1" si="14"/>
        <v/>
      </c>
      <c r="BE24" s="18" t="str">
        <f t="shared" ca="1" si="14"/>
        <v/>
      </c>
      <c r="BF24" s="18" t="str">
        <f t="shared" ca="1" si="14"/>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 customHeight="1" x14ac:dyDescent="0.2">
      <c r="A25" s="6"/>
      <c r="B25" s="17" t="s">
        <v>56</v>
      </c>
      <c r="C25" s="13" t="s">
        <v>61</v>
      </c>
      <c r="D25" s="13"/>
      <c r="E25" s="14"/>
      <c r="F25" s="15">
        <f ca="1">F24+3</f>
        <v>44765</v>
      </c>
      <c r="G25" s="16">
        <v>14</v>
      </c>
      <c r="H25" s="11"/>
      <c r="I25" s="37" t="str">
        <f t="shared" ca="1" si="10"/>
        <v/>
      </c>
      <c r="J25" s="18" t="str">
        <f t="shared" ca="1" si="10"/>
        <v/>
      </c>
      <c r="K25" s="18" t="str">
        <f t="shared" ca="1" si="10"/>
        <v/>
      </c>
      <c r="L25" s="18" t="str">
        <f t="shared" ca="1" si="10"/>
        <v/>
      </c>
      <c r="M25" s="18" t="str">
        <f t="shared" ca="1" si="10"/>
        <v/>
      </c>
      <c r="N25" s="18" t="str">
        <f t="shared" ca="1" si="10"/>
        <v/>
      </c>
      <c r="O25" s="18" t="str">
        <f t="shared" ca="1" si="10"/>
        <v/>
      </c>
      <c r="P25" s="18" t="str">
        <f t="shared" ca="1" si="10"/>
        <v/>
      </c>
      <c r="Q25" s="18" t="str">
        <f t="shared" ca="1" si="10"/>
        <v/>
      </c>
      <c r="R25" s="18" t="str">
        <f t="shared" ca="1" si="10"/>
        <v/>
      </c>
      <c r="S25" s="18" t="str">
        <f t="shared" ca="1" si="11"/>
        <v/>
      </c>
      <c r="T25" s="18" t="str">
        <f t="shared" ca="1" si="11"/>
        <v/>
      </c>
      <c r="U25" s="18" t="str">
        <f t="shared" ca="1" si="11"/>
        <v/>
      </c>
      <c r="V25" s="18" t="str">
        <f t="shared" ca="1" si="11"/>
        <v/>
      </c>
      <c r="W25" s="18" t="str">
        <f t="shared" ca="1" si="11"/>
        <v/>
      </c>
      <c r="X25" s="18" t="str">
        <f t="shared" ca="1" si="11"/>
        <v/>
      </c>
      <c r="Y25" s="18" t="str">
        <f t="shared" ca="1" si="11"/>
        <v/>
      </c>
      <c r="Z25" s="18" t="str">
        <f t="shared" ca="1" si="11"/>
        <v/>
      </c>
      <c r="AA25" s="18" t="str">
        <f t="shared" ca="1" si="11"/>
        <v/>
      </c>
      <c r="AB25" s="18" t="str">
        <f t="shared" ca="1" si="11"/>
        <v/>
      </c>
      <c r="AC25" s="18" t="str">
        <f t="shared" ca="1" si="12"/>
        <v/>
      </c>
      <c r="AD25" s="18" t="str">
        <f t="shared" ca="1" si="12"/>
        <v/>
      </c>
      <c r="AE25" s="18" t="str">
        <f t="shared" ca="1" si="12"/>
        <v/>
      </c>
      <c r="AF25" s="18" t="str">
        <f t="shared" ca="1" si="12"/>
        <v/>
      </c>
      <c r="AG25" s="18" t="str">
        <f t="shared" ca="1" si="12"/>
        <v/>
      </c>
      <c r="AH25" s="18" t="str">
        <f t="shared" ca="1" si="12"/>
        <v/>
      </c>
      <c r="AI25" s="18" t="str">
        <f t="shared" ca="1" si="12"/>
        <v/>
      </c>
      <c r="AJ25" s="18" t="str">
        <f t="shared" ca="1" si="12"/>
        <v/>
      </c>
      <c r="AK25" s="18" t="str">
        <f t="shared" ca="1" si="12"/>
        <v/>
      </c>
      <c r="AL25" s="18" t="str">
        <f t="shared" ca="1" si="12"/>
        <v/>
      </c>
      <c r="AM25" s="18" t="str">
        <f t="shared" ca="1" si="13"/>
        <v/>
      </c>
      <c r="AN25" s="18" t="str">
        <f t="shared" ca="1" si="13"/>
        <v/>
      </c>
      <c r="AO25" s="18" t="str">
        <f t="shared" ca="1" si="13"/>
        <v/>
      </c>
      <c r="AP25" s="18" t="str">
        <f t="shared" ca="1" si="13"/>
        <v/>
      </c>
      <c r="AQ25" s="18" t="str">
        <f t="shared" ca="1" si="13"/>
        <v/>
      </c>
      <c r="AR25" s="18" t="str">
        <f t="shared" ca="1" si="13"/>
        <v/>
      </c>
      <c r="AS25" s="18" t="str">
        <f t="shared" ca="1" si="13"/>
        <v/>
      </c>
      <c r="AT25" s="18" t="str">
        <f t="shared" ca="1" si="13"/>
        <v/>
      </c>
      <c r="AU25" s="18" t="str">
        <f t="shared" ca="1" si="13"/>
        <v/>
      </c>
      <c r="AV25" s="18" t="str">
        <f t="shared" ca="1" si="13"/>
        <v/>
      </c>
      <c r="AW25" s="18" t="str">
        <f t="shared" ca="1" si="14"/>
        <v/>
      </c>
      <c r="AX25" s="18" t="str">
        <f t="shared" ca="1" si="14"/>
        <v/>
      </c>
      <c r="AY25" s="18" t="str">
        <f t="shared" ca="1" si="14"/>
        <v/>
      </c>
      <c r="AZ25" s="18" t="str">
        <f t="shared" ca="1" si="14"/>
        <v/>
      </c>
      <c r="BA25" s="18" t="str">
        <f t="shared" ca="1" si="14"/>
        <v/>
      </c>
      <c r="BB25" s="18" t="str">
        <f t="shared" ca="1" si="14"/>
        <v/>
      </c>
      <c r="BC25" s="18" t="str">
        <f t="shared" ca="1" si="14"/>
        <v/>
      </c>
      <c r="BD25" s="18" t="str">
        <f t="shared" ca="1" si="14"/>
        <v/>
      </c>
      <c r="BE25" s="18" t="str">
        <f t="shared" ca="1" si="14"/>
        <v/>
      </c>
      <c r="BF25" s="18" t="str">
        <f t="shared" ca="1" si="14"/>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 customHeight="1" x14ac:dyDescent="0.2">
      <c r="A26" s="6"/>
      <c r="B26" s="17" t="s">
        <v>58</v>
      </c>
      <c r="C26" s="13" t="s">
        <v>63</v>
      </c>
      <c r="D26" s="13"/>
      <c r="E26" s="14"/>
      <c r="F26" s="15">
        <f ca="1">F25+15</f>
        <v>44780</v>
      </c>
      <c r="G26" s="16">
        <v>6</v>
      </c>
      <c r="H26" s="11"/>
      <c r="I26" s="37" t="str">
        <f t="shared" ca="1" si="10"/>
        <v/>
      </c>
      <c r="J26" s="18" t="str">
        <f t="shared" ca="1" si="10"/>
        <v/>
      </c>
      <c r="K26" s="18" t="str">
        <f t="shared" ca="1" si="10"/>
        <v/>
      </c>
      <c r="L26" s="18" t="str">
        <f t="shared" ca="1" si="10"/>
        <v/>
      </c>
      <c r="M26" s="18" t="str">
        <f t="shared" ca="1" si="10"/>
        <v/>
      </c>
      <c r="N26" s="18" t="str">
        <f t="shared" ca="1" si="10"/>
        <v/>
      </c>
      <c r="O26" s="18" t="str">
        <f t="shared" ca="1" si="10"/>
        <v/>
      </c>
      <c r="P26" s="18" t="str">
        <f t="shared" ca="1" si="10"/>
        <v/>
      </c>
      <c r="Q26" s="18" t="str">
        <f t="shared" ca="1" si="10"/>
        <v/>
      </c>
      <c r="R26" s="18" t="str">
        <f t="shared" ca="1" si="10"/>
        <v/>
      </c>
      <c r="S26" s="18" t="str">
        <f t="shared" ca="1" si="11"/>
        <v/>
      </c>
      <c r="T26" s="18" t="str">
        <f t="shared" ca="1" si="11"/>
        <v/>
      </c>
      <c r="U26" s="18" t="str">
        <f t="shared" ca="1" si="11"/>
        <v/>
      </c>
      <c r="V26" s="18" t="str">
        <f t="shared" ca="1" si="11"/>
        <v/>
      </c>
      <c r="W26" s="18" t="str">
        <f t="shared" ca="1" si="11"/>
        <v/>
      </c>
      <c r="X26" s="18" t="str">
        <f t="shared" ca="1" si="11"/>
        <v/>
      </c>
      <c r="Y26" s="18" t="str">
        <f t="shared" ca="1" si="11"/>
        <v/>
      </c>
      <c r="Z26" s="18" t="str">
        <f t="shared" ca="1" si="11"/>
        <v/>
      </c>
      <c r="AA26" s="18" t="str">
        <f t="shared" ca="1" si="11"/>
        <v/>
      </c>
      <c r="AB26" s="18" t="str">
        <f t="shared" ca="1" si="11"/>
        <v/>
      </c>
      <c r="AC26" s="18" t="str">
        <f t="shared" ca="1" si="12"/>
        <v/>
      </c>
      <c r="AD26" s="18" t="str">
        <f t="shared" ca="1" si="12"/>
        <v/>
      </c>
      <c r="AE26" s="18" t="str">
        <f t="shared" ca="1" si="12"/>
        <v/>
      </c>
      <c r="AF26" s="18" t="str">
        <f t="shared" ca="1" si="12"/>
        <v/>
      </c>
      <c r="AG26" s="18" t="str">
        <f t="shared" ca="1" si="12"/>
        <v/>
      </c>
      <c r="AH26" s="18" t="str">
        <f t="shared" ca="1" si="12"/>
        <v/>
      </c>
      <c r="AI26" s="18" t="str">
        <f t="shared" ca="1" si="12"/>
        <v/>
      </c>
      <c r="AJ26" s="18" t="str">
        <f t="shared" ca="1" si="12"/>
        <v/>
      </c>
      <c r="AK26" s="18" t="str">
        <f t="shared" ca="1" si="12"/>
        <v/>
      </c>
      <c r="AL26" s="18" t="str">
        <f t="shared" ca="1" si="12"/>
        <v/>
      </c>
      <c r="AM26" s="18" t="str">
        <f t="shared" ca="1" si="13"/>
        <v/>
      </c>
      <c r="AN26" s="18" t="str">
        <f t="shared" ca="1" si="13"/>
        <v/>
      </c>
      <c r="AO26" s="18" t="str">
        <f t="shared" ca="1" si="13"/>
        <v/>
      </c>
      <c r="AP26" s="18" t="str">
        <f t="shared" ca="1" si="13"/>
        <v/>
      </c>
      <c r="AQ26" s="18" t="str">
        <f t="shared" ca="1" si="13"/>
        <v/>
      </c>
      <c r="AR26" s="18" t="str">
        <f t="shared" ca="1" si="13"/>
        <v/>
      </c>
      <c r="AS26" s="18" t="str">
        <f t="shared" ca="1" si="13"/>
        <v/>
      </c>
      <c r="AT26" s="18" t="str">
        <f t="shared" ca="1" si="13"/>
        <v/>
      </c>
      <c r="AU26" s="18" t="str">
        <f t="shared" ca="1" si="13"/>
        <v/>
      </c>
      <c r="AV26" s="18" t="str">
        <f t="shared" ca="1" si="13"/>
        <v/>
      </c>
      <c r="AW26" s="18" t="str">
        <f t="shared" ca="1" si="14"/>
        <v/>
      </c>
      <c r="AX26" s="18" t="str">
        <f t="shared" ca="1" si="14"/>
        <v/>
      </c>
      <c r="AY26" s="18" t="str">
        <f t="shared" ca="1" si="14"/>
        <v/>
      </c>
      <c r="AZ26" s="18" t="str">
        <f t="shared" ca="1" si="14"/>
        <v/>
      </c>
      <c r="BA26" s="18" t="str">
        <f t="shared" ca="1" si="14"/>
        <v/>
      </c>
      <c r="BB26" s="18" t="str">
        <f t="shared" ca="1" si="14"/>
        <v/>
      </c>
      <c r="BC26" s="18" t="str">
        <f t="shared" ca="1" si="14"/>
        <v/>
      </c>
      <c r="BD26" s="18" t="str">
        <f t="shared" ca="1" si="14"/>
        <v/>
      </c>
      <c r="BE26" s="18" t="str">
        <f t="shared" ca="1" si="14"/>
        <v/>
      </c>
      <c r="BF26" s="18" t="str">
        <f t="shared" ca="1" si="14"/>
        <v/>
      </c>
      <c r="BG26" s="18" t="str">
        <f t="shared" ca="1" si="15"/>
        <v/>
      </c>
      <c r="BH26" s="18" t="str">
        <f t="shared" ca="1" si="15"/>
        <v/>
      </c>
      <c r="BI26" s="18" t="str">
        <f t="shared" ca="1" si="15"/>
        <v/>
      </c>
      <c r="BJ26" s="18" t="str">
        <f t="shared" ca="1" si="15"/>
        <v/>
      </c>
      <c r="BK26" s="18" t="str">
        <f t="shared" ca="1" si="15"/>
        <v/>
      </c>
      <c r="BL26" s="18" t="str">
        <f t="shared" ca="1" si="15"/>
        <v/>
      </c>
      <c r="BM26" s="19"/>
    </row>
    <row r="27" spans="1:65" s="1" customFormat="1" ht="40" customHeight="1" x14ac:dyDescent="0.2">
      <c r="A27" s="6"/>
      <c r="B27" s="17" t="s">
        <v>59</v>
      </c>
      <c r="C27" s="13" t="s">
        <v>55</v>
      </c>
      <c r="D27" s="13"/>
      <c r="E27" s="14"/>
      <c r="F27" s="15">
        <f ca="1">F21+22</f>
        <v>44784</v>
      </c>
      <c r="G27" s="16">
        <v>3</v>
      </c>
      <c r="H27" s="11"/>
      <c r="I27" s="37" t="str">
        <f t="shared" ca="1" si="10"/>
        <v/>
      </c>
      <c r="J27" s="18" t="str">
        <f t="shared" ca="1" si="10"/>
        <v/>
      </c>
      <c r="K27" s="18" t="str">
        <f t="shared" ca="1" si="10"/>
        <v/>
      </c>
      <c r="L27" s="18" t="str">
        <f t="shared" ca="1" si="10"/>
        <v/>
      </c>
      <c r="M27" s="18" t="str">
        <f t="shared" ca="1" si="10"/>
        <v/>
      </c>
      <c r="N27" s="18" t="str">
        <f t="shared" ca="1" si="10"/>
        <v/>
      </c>
      <c r="O27" s="18" t="str">
        <f t="shared" ca="1" si="10"/>
        <v/>
      </c>
      <c r="P27" s="18" t="str">
        <f t="shared" ca="1" si="10"/>
        <v/>
      </c>
      <c r="Q27" s="18" t="str">
        <f t="shared" ca="1" si="10"/>
        <v/>
      </c>
      <c r="R27" s="18" t="str">
        <f t="shared" ca="1" si="10"/>
        <v/>
      </c>
      <c r="S27" s="18" t="str">
        <f t="shared" ca="1" si="11"/>
        <v/>
      </c>
      <c r="T27" s="18" t="str">
        <f t="shared" ca="1" si="11"/>
        <v/>
      </c>
      <c r="U27" s="18" t="str">
        <f t="shared" ca="1" si="11"/>
        <v/>
      </c>
      <c r="V27" s="18" t="str">
        <f t="shared" ca="1" si="11"/>
        <v/>
      </c>
      <c r="W27" s="18" t="str">
        <f t="shared" ca="1" si="11"/>
        <v/>
      </c>
      <c r="X27" s="18" t="str">
        <f t="shared" ca="1" si="11"/>
        <v/>
      </c>
      <c r="Y27" s="18" t="str">
        <f t="shared" ca="1" si="11"/>
        <v/>
      </c>
      <c r="Z27" s="18" t="str">
        <f t="shared" ca="1" si="11"/>
        <v/>
      </c>
      <c r="AA27" s="18" t="str">
        <f t="shared" ca="1" si="11"/>
        <v/>
      </c>
      <c r="AB27" s="18" t="str">
        <f t="shared" ca="1" si="11"/>
        <v/>
      </c>
      <c r="AC27" s="18" t="str">
        <f t="shared" ca="1" si="12"/>
        <v/>
      </c>
      <c r="AD27" s="18" t="str">
        <f t="shared" ca="1" si="12"/>
        <v/>
      </c>
      <c r="AE27" s="18" t="str">
        <f t="shared" ca="1" si="12"/>
        <v/>
      </c>
      <c r="AF27" s="18" t="str">
        <f t="shared" ca="1" si="12"/>
        <v/>
      </c>
      <c r="AG27" s="18" t="str">
        <f t="shared" ca="1" si="12"/>
        <v/>
      </c>
      <c r="AH27" s="18" t="str">
        <f t="shared" ca="1" si="12"/>
        <v/>
      </c>
      <c r="AI27" s="18" t="str">
        <f t="shared" ca="1" si="12"/>
        <v/>
      </c>
      <c r="AJ27" s="18" t="str">
        <f t="shared" ca="1" si="12"/>
        <v/>
      </c>
      <c r="AK27" s="18" t="str">
        <f t="shared" ca="1" si="12"/>
        <v/>
      </c>
      <c r="AL27" s="18" t="str">
        <f t="shared" ca="1" si="12"/>
        <v/>
      </c>
      <c r="AM27" s="18" t="str">
        <f t="shared" ca="1" si="13"/>
        <v/>
      </c>
      <c r="AN27" s="18" t="str">
        <f t="shared" ca="1" si="13"/>
        <v/>
      </c>
      <c r="AO27" s="18" t="str">
        <f t="shared" ca="1" si="13"/>
        <v/>
      </c>
      <c r="AP27" s="18" t="str">
        <f t="shared" ca="1" si="13"/>
        <v/>
      </c>
      <c r="AQ27" s="18" t="str">
        <f t="shared" ca="1" si="13"/>
        <v/>
      </c>
      <c r="AR27" s="18" t="str">
        <f t="shared" ca="1" si="13"/>
        <v/>
      </c>
      <c r="AS27" s="18">
        <f t="shared" ca="1" si="13"/>
        <v>2</v>
      </c>
      <c r="AT27" s="18">
        <f t="shared" ca="1" si="13"/>
        <v>2</v>
      </c>
      <c r="AU27" s="18">
        <f t="shared" ca="1" si="13"/>
        <v>2</v>
      </c>
      <c r="AV27" s="18" t="str">
        <f t="shared" ca="1" si="13"/>
        <v/>
      </c>
      <c r="AW27" s="18" t="str">
        <f t="shared" ca="1" si="14"/>
        <v/>
      </c>
      <c r="AX27" s="18" t="str">
        <f t="shared" ca="1" si="14"/>
        <v/>
      </c>
      <c r="AY27" s="18" t="str">
        <f t="shared" ca="1" si="14"/>
        <v/>
      </c>
      <c r="AZ27" s="18" t="str">
        <f t="shared" ca="1" si="14"/>
        <v/>
      </c>
      <c r="BA27" s="18" t="str">
        <f t="shared" ca="1" si="14"/>
        <v/>
      </c>
      <c r="BB27" s="18" t="str">
        <f t="shared" ca="1" si="14"/>
        <v/>
      </c>
      <c r="BC27" s="18" t="str">
        <f t="shared" ca="1" si="14"/>
        <v/>
      </c>
      <c r="BD27" s="18" t="str">
        <f t="shared" ca="1" si="14"/>
        <v/>
      </c>
      <c r="BE27" s="18" t="str">
        <f t="shared" ca="1" si="14"/>
        <v/>
      </c>
      <c r="BF27" s="18" t="str">
        <f t="shared" ca="1" si="14"/>
        <v/>
      </c>
      <c r="BG27" s="18" t="str">
        <f t="shared" ca="1" si="15"/>
        <v/>
      </c>
      <c r="BH27" s="18" t="str">
        <f t="shared" ca="1" si="15"/>
        <v/>
      </c>
      <c r="BI27" s="18" t="str">
        <f t="shared" ca="1" si="15"/>
        <v/>
      </c>
      <c r="BJ27" s="18" t="str">
        <f t="shared" ca="1" si="15"/>
        <v/>
      </c>
      <c r="BK27" s="18" t="str">
        <f t="shared" ca="1" si="15"/>
        <v/>
      </c>
      <c r="BL27" s="18" t="str">
        <f t="shared" ca="1" si="15"/>
        <v/>
      </c>
      <c r="BM27" s="19"/>
    </row>
    <row r="28" spans="1:65" s="1" customFormat="1" ht="40" customHeight="1" x14ac:dyDescent="0.2">
      <c r="A28" s="6"/>
      <c r="B28" s="17" t="s">
        <v>60</v>
      </c>
      <c r="C28" s="13" t="s">
        <v>64</v>
      </c>
      <c r="D28" s="13"/>
      <c r="E28" s="14"/>
      <c r="F28" s="15">
        <f ca="1">F16</f>
        <v>44753</v>
      </c>
      <c r="G28" s="16">
        <v>19</v>
      </c>
      <c r="H28" s="11"/>
      <c r="I28" s="37" t="str">
        <f t="shared" ca="1" si="10"/>
        <v/>
      </c>
      <c r="J28" s="18" t="str">
        <f t="shared" ca="1" si="10"/>
        <v/>
      </c>
      <c r="K28" s="18" t="str">
        <f t="shared" ca="1" si="10"/>
        <v/>
      </c>
      <c r="L28" s="18" t="str">
        <f t="shared" ca="1" si="10"/>
        <v/>
      </c>
      <c r="M28" s="18" t="str">
        <f t="shared" ca="1" si="10"/>
        <v/>
      </c>
      <c r="N28" s="18" t="str">
        <f t="shared" ca="1" si="10"/>
        <v/>
      </c>
      <c r="O28" s="18" t="str">
        <f t="shared" ca="1" si="10"/>
        <v/>
      </c>
      <c r="P28" s="18" t="str">
        <f t="shared" ca="1" si="10"/>
        <v/>
      </c>
      <c r="Q28" s="18" t="str">
        <f t="shared" ca="1" si="10"/>
        <v/>
      </c>
      <c r="R28" s="18" t="str">
        <f t="shared" ca="1" si="10"/>
        <v/>
      </c>
      <c r="S28" s="18" t="str">
        <f t="shared" ca="1" si="11"/>
        <v/>
      </c>
      <c r="T28" s="18" t="str">
        <f t="shared" ca="1" si="11"/>
        <v/>
      </c>
      <c r="U28" s="18" t="str">
        <f t="shared" ca="1" si="11"/>
        <v/>
      </c>
      <c r="V28" s="18" t="str">
        <f t="shared" ca="1" si="11"/>
        <v/>
      </c>
      <c r="W28" s="18" t="str">
        <f t="shared" ca="1" si="11"/>
        <v/>
      </c>
      <c r="X28" s="18" t="str">
        <f t="shared" ca="1" si="11"/>
        <v/>
      </c>
      <c r="Y28" s="18" t="str">
        <f t="shared" ca="1" si="11"/>
        <v/>
      </c>
      <c r="Z28" s="18" t="str">
        <f t="shared" ca="1" si="11"/>
        <v/>
      </c>
      <c r="AA28" s="18" t="str">
        <f t="shared" ca="1" si="11"/>
        <v/>
      </c>
      <c r="AB28" s="18" t="str">
        <f t="shared" ca="1" si="11"/>
        <v/>
      </c>
      <c r="AC28" s="18" t="str">
        <f t="shared" ca="1" si="12"/>
        <v/>
      </c>
      <c r="AD28" s="18" t="str">
        <f t="shared" ca="1" si="12"/>
        <v/>
      </c>
      <c r="AE28" s="18" t="str">
        <f t="shared" ca="1" si="12"/>
        <v/>
      </c>
      <c r="AF28" s="18" t="str">
        <f t="shared" ca="1" si="12"/>
        <v/>
      </c>
      <c r="AG28" s="18" t="str">
        <f t="shared" ca="1" si="12"/>
        <v/>
      </c>
      <c r="AH28" s="18" t="str">
        <f t="shared" ca="1" si="12"/>
        <v/>
      </c>
      <c r="AI28" s="18" t="str">
        <f t="shared" ca="1" si="12"/>
        <v/>
      </c>
      <c r="AJ28" s="18" t="str">
        <f t="shared" ca="1" si="12"/>
        <v/>
      </c>
      <c r="AK28" s="18" t="str">
        <f t="shared" ca="1" si="12"/>
        <v/>
      </c>
      <c r="AL28" s="18" t="str">
        <f t="shared" ca="1" si="12"/>
        <v/>
      </c>
      <c r="AM28" s="18" t="str">
        <f t="shared" ca="1" si="13"/>
        <v/>
      </c>
      <c r="AN28" s="18" t="str">
        <f t="shared" ca="1" si="13"/>
        <v/>
      </c>
      <c r="AO28" s="18" t="str">
        <f t="shared" ca="1" si="13"/>
        <v/>
      </c>
      <c r="AP28" s="18" t="str">
        <f t="shared" ca="1" si="13"/>
        <v/>
      </c>
      <c r="AQ28" s="18" t="str">
        <f t="shared" ca="1" si="13"/>
        <v/>
      </c>
      <c r="AR28" s="18" t="str">
        <f t="shared" ca="1" si="13"/>
        <v/>
      </c>
      <c r="AS28" s="18" t="str">
        <f t="shared" ca="1" si="13"/>
        <v/>
      </c>
      <c r="AT28" s="18" t="str">
        <f t="shared" ca="1" si="13"/>
        <v/>
      </c>
      <c r="AU28" s="18" t="str">
        <f t="shared" ca="1" si="13"/>
        <v/>
      </c>
      <c r="AV28" s="18" t="str">
        <f t="shared" ca="1" si="13"/>
        <v/>
      </c>
      <c r="AW28" s="18" t="str">
        <f t="shared" ca="1" si="14"/>
        <v/>
      </c>
      <c r="AX28" s="18" t="str">
        <f t="shared" ca="1" si="14"/>
        <v/>
      </c>
      <c r="AY28" s="18" t="str">
        <f t="shared" ca="1" si="14"/>
        <v/>
      </c>
      <c r="AZ28" s="18" t="str">
        <f t="shared" ca="1" si="14"/>
        <v/>
      </c>
      <c r="BA28" s="18" t="str">
        <f t="shared" ca="1" si="14"/>
        <v/>
      </c>
      <c r="BB28" s="18" t="str">
        <f t="shared" ca="1" si="14"/>
        <v/>
      </c>
      <c r="BC28" s="18" t="str">
        <f t="shared" ca="1" si="14"/>
        <v/>
      </c>
      <c r="BD28" s="18" t="str">
        <f t="shared" ca="1" si="14"/>
        <v/>
      </c>
      <c r="BE28" s="18" t="str">
        <f t="shared" ca="1" si="14"/>
        <v/>
      </c>
      <c r="BF28" s="18" t="str">
        <f t="shared" ca="1" si="14"/>
        <v/>
      </c>
      <c r="BG28" s="18" t="str">
        <f t="shared" ca="1" si="15"/>
        <v/>
      </c>
      <c r="BH28" s="18" t="str">
        <f t="shared" ca="1" si="15"/>
        <v/>
      </c>
      <c r="BI28" s="18" t="str">
        <f t="shared" ca="1" si="15"/>
        <v/>
      </c>
      <c r="BJ28" s="18" t="str">
        <f t="shared" ca="1" si="15"/>
        <v/>
      </c>
      <c r="BK28" s="18" t="str">
        <f t="shared" ca="1" si="15"/>
        <v/>
      </c>
      <c r="BL28" s="18" t="str">
        <f t="shared" ca="1" si="15"/>
        <v/>
      </c>
      <c r="BM28" s="19"/>
    </row>
    <row r="29" spans="1:65" s="1" customFormat="1" ht="40" customHeight="1" x14ac:dyDescent="0.2">
      <c r="A29" s="6"/>
      <c r="B29" s="103" t="s">
        <v>66</v>
      </c>
      <c r="C29" s="13"/>
      <c r="D29" s="13"/>
      <c r="E29" s="14"/>
      <c r="F29" s="15"/>
      <c r="G29" s="16"/>
      <c r="H29" s="11"/>
      <c r="I29" s="37" t="str">
        <f t="shared" ca="1" si="10"/>
        <v/>
      </c>
      <c r="J29" s="18" t="str">
        <f t="shared" ca="1" si="10"/>
        <v/>
      </c>
      <c r="K29" s="18" t="str">
        <f t="shared" ca="1" si="10"/>
        <v/>
      </c>
      <c r="L29" s="18" t="str">
        <f t="shared" ca="1" si="10"/>
        <v/>
      </c>
      <c r="M29" s="18" t="str">
        <f t="shared" ca="1" si="10"/>
        <v/>
      </c>
      <c r="N29" s="18" t="str">
        <f t="shared" ca="1" si="10"/>
        <v/>
      </c>
      <c r="O29" s="18" t="str">
        <f t="shared" ca="1" si="10"/>
        <v/>
      </c>
      <c r="P29" s="18" t="str">
        <f t="shared" ca="1" si="10"/>
        <v/>
      </c>
      <c r="Q29" s="18" t="str">
        <f t="shared" ca="1" si="10"/>
        <v/>
      </c>
      <c r="R29" s="18" t="str">
        <f t="shared" ca="1" si="10"/>
        <v/>
      </c>
      <c r="S29" s="18" t="str">
        <f t="shared" ca="1" si="11"/>
        <v/>
      </c>
      <c r="T29" s="18" t="str">
        <f t="shared" ca="1" si="11"/>
        <v/>
      </c>
      <c r="U29" s="18" t="str">
        <f t="shared" ca="1" si="11"/>
        <v/>
      </c>
      <c r="V29" s="18" t="str">
        <f t="shared" ca="1" si="11"/>
        <v/>
      </c>
      <c r="W29" s="18" t="str">
        <f t="shared" ca="1" si="11"/>
        <v/>
      </c>
      <c r="X29" s="18" t="str">
        <f t="shared" ca="1" si="11"/>
        <v/>
      </c>
      <c r="Y29" s="18" t="str">
        <f t="shared" ca="1" si="11"/>
        <v/>
      </c>
      <c r="Z29" s="18" t="str">
        <f t="shared" ca="1" si="11"/>
        <v/>
      </c>
      <c r="AA29" s="18" t="str">
        <f t="shared" ca="1" si="11"/>
        <v/>
      </c>
      <c r="AB29" s="18" t="str">
        <f t="shared" ca="1" si="11"/>
        <v/>
      </c>
      <c r="AC29" s="18" t="str">
        <f t="shared" ca="1" si="12"/>
        <v/>
      </c>
      <c r="AD29" s="18" t="str">
        <f t="shared" ca="1" si="12"/>
        <v/>
      </c>
      <c r="AE29" s="18" t="str">
        <f t="shared" ca="1" si="12"/>
        <v/>
      </c>
      <c r="AF29" s="18" t="str">
        <f t="shared" ca="1" si="12"/>
        <v/>
      </c>
      <c r="AG29" s="18" t="str">
        <f t="shared" ca="1" si="12"/>
        <v/>
      </c>
      <c r="AH29" s="18" t="str">
        <f t="shared" ca="1" si="12"/>
        <v/>
      </c>
      <c r="AI29" s="18" t="str">
        <f t="shared" ca="1" si="12"/>
        <v/>
      </c>
      <c r="AJ29" s="18" t="str">
        <f t="shared" ca="1" si="12"/>
        <v/>
      </c>
      <c r="AK29" s="18" t="str">
        <f t="shared" ca="1" si="12"/>
        <v/>
      </c>
      <c r="AL29" s="18" t="str">
        <f t="shared" ca="1" si="12"/>
        <v/>
      </c>
      <c r="AM29" s="18" t="str">
        <f t="shared" ca="1" si="13"/>
        <v/>
      </c>
      <c r="AN29" s="18" t="str">
        <f t="shared" ca="1" si="13"/>
        <v/>
      </c>
      <c r="AO29" s="18" t="str">
        <f t="shared" ca="1" si="13"/>
        <v/>
      </c>
      <c r="AP29" s="18" t="str">
        <f t="shared" ca="1" si="13"/>
        <v/>
      </c>
      <c r="AQ29" s="18" t="str">
        <f t="shared" ca="1" si="13"/>
        <v/>
      </c>
      <c r="AR29" s="18" t="str">
        <f t="shared" ca="1" si="13"/>
        <v/>
      </c>
      <c r="AS29" s="18" t="str">
        <f t="shared" ca="1" si="13"/>
        <v/>
      </c>
      <c r="AT29" s="18" t="str">
        <f t="shared" ca="1" si="13"/>
        <v/>
      </c>
      <c r="AU29" s="18" t="str">
        <f t="shared" ca="1" si="13"/>
        <v/>
      </c>
      <c r="AV29" s="18" t="str">
        <f t="shared" ca="1" si="13"/>
        <v/>
      </c>
      <c r="AW29" s="18" t="str">
        <f t="shared" ca="1" si="14"/>
        <v/>
      </c>
      <c r="AX29" s="18" t="str">
        <f t="shared" ca="1" si="14"/>
        <v/>
      </c>
      <c r="AY29" s="18" t="str">
        <f t="shared" ca="1" si="14"/>
        <v/>
      </c>
      <c r="AZ29" s="18" t="str">
        <f t="shared" ca="1" si="14"/>
        <v/>
      </c>
      <c r="BA29" s="18" t="str">
        <f t="shared" ca="1" si="14"/>
        <v/>
      </c>
      <c r="BB29" s="18" t="str">
        <f t="shared" ca="1" si="14"/>
        <v/>
      </c>
      <c r="BC29" s="18" t="str">
        <f t="shared" ca="1" si="14"/>
        <v/>
      </c>
      <c r="BD29" s="18" t="str">
        <f t="shared" ca="1" si="14"/>
        <v/>
      </c>
      <c r="BE29" s="18" t="str">
        <f t="shared" ca="1" si="14"/>
        <v/>
      </c>
      <c r="BF29" s="18" t="str">
        <f t="shared" ca="1" si="14"/>
        <v/>
      </c>
      <c r="BG29" s="18" t="str">
        <f t="shared" ca="1" si="15"/>
        <v/>
      </c>
      <c r="BH29" s="18" t="str">
        <f t="shared" ca="1" si="15"/>
        <v/>
      </c>
      <c r="BI29" s="18" t="str">
        <f t="shared" ca="1" si="15"/>
        <v/>
      </c>
      <c r="BJ29" s="18" t="str">
        <f t="shared" ca="1" si="15"/>
        <v/>
      </c>
      <c r="BK29" s="18" t="str">
        <f t="shared" ca="1" si="15"/>
        <v/>
      </c>
      <c r="BL29" s="18" t="str">
        <f t="shared" ca="1" si="15"/>
        <v/>
      </c>
      <c r="BM29" s="19"/>
    </row>
    <row r="30" spans="1:65" s="1" customFormat="1" ht="40" customHeight="1" x14ac:dyDescent="0.2">
      <c r="A30" s="6"/>
      <c r="B30" s="17" t="s">
        <v>54</v>
      </c>
      <c r="C30" s="13"/>
      <c r="D30" s="13"/>
      <c r="E30" s="14"/>
      <c r="F30" s="15">
        <f ca="1">F27+3</f>
        <v>44787</v>
      </c>
      <c r="G30" s="16">
        <v>15</v>
      </c>
      <c r="H30" s="11"/>
      <c r="I30" s="37" t="str">
        <f t="shared" ca="1" si="10"/>
        <v/>
      </c>
      <c r="J30" s="18" t="str">
        <f t="shared" ca="1" si="10"/>
        <v/>
      </c>
      <c r="K30" s="18" t="str">
        <f t="shared" ca="1" si="10"/>
        <v/>
      </c>
      <c r="L30" s="18" t="str">
        <f t="shared" ca="1" si="10"/>
        <v/>
      </c>
      <c r="M30" s="18" t="str">
        <f t="shared" ca="1" si="10"/>
        <v/>
      </c>
      <c r="N30" s="18" t="str">
        <f t="shared" ca="1" si="10"/>
        <v/>
      </c>
      <c r="O30" s="18" t="str">
        <f t="shared" ca="1" si="10"/>
        <v/>
      </c>
      <c r="P30" s="18" t="str">
        <f t="shared" ca="1" si="10"/>
        <v/>
      </c>
      <c r="Q30" s="18" t="str">
        <f t="shared" ca="1" si="10"/>
        <v/>
      </c>
      <c r="R30" s="18" t="str">
        <f t="shared" ca="1" si="10"/>
        <v/>
      </c>
      <c r="S30" s="18" t="str">
        <f t="shared" ca="1" si="11"/>
        <v/>
      </c>
      <c r="T30" s="18" t="str">
        <f t="shared" ca="1" si="11"/>
        <v/>
      </c>
      <c r="U30" s="18" t="str">
        <f t="shared" ca="1" si="11"/>
        <v/>
      </c>
      <c r="V30" s="18" t="str">
        <f t="shared" ca="1" si="11"/>
        <v/>
      </c>
      <c r="W30" s="18" t="str">
        <f t="shared" ca="1" si="11"/>
        <v/>
      </c>
      <c r="X30" s="18" t="str">
        <f t="shared" ca="1" si="11"/>
        <v/>
      </c>
      <c r="Y30" s="18" t="str">
        <f t="shared" ca="1" si="11"/>
        <v/>
      </c>
      <c r="Z30" s="18" t="str">
        <f t="shared" ca="1" si="11"/>
        <v/>
      </c>
      <c r="AA30" s="18" t="str">
        <f t="shared" ca="1" si="11"/>
        <v/>
      </c>
      <c r="AB30" s="18" t="str">
        <f t="shared" ca="1" si="11"/>
        <v/>
      </c>
      <c r="AC30" s="18" t="str">
        <f t="shared" ca="1" si="12"/>
        <v/>
      </c>
      <c r="AD30" s="18" t="str">
        <f t="shared" ca="1" si="12"/>
        <v/>
      </c>
      <c r="AE30" s="18" t="str">
        <f t="shared" ca="1" si="12"/>
        <v/>
      </c>
      <c r="AF30" s="18" t="str">
        <f t="shared" ca="1" si="12"/>
        <v/>
      </c>
      <c r="AG30" s="18" t="str">
        <f t="shared" ca="1" si="12"/>
        <v/>
      </c>
      <c r="AH30" s="18" t="str">
        <f t="shared" ca="1" si="12"/>
        <v/>
      </c>
      <c r="AI30" s="18" t="str">
        <f t="shared" ca="1" si="12"/>
        <v/>
      </c>
      <c r="AJ30" s="18" t="str">
        <f t="shared" ca="1" si="12"/>
        <v/>
      </c>
      <c r="AK30" s="18" t="str">
        <f t="shared" ca="1" si="12"/>
        <v/>
      </c>
      <c r="AL30" s="18" t="str">
        <f t="shared" ca="1" si="12"/>
        <v/>
      </c>
      <c r="AM30" s="18" t="str">
        <f t="shared" ca="1" si="13"/>
        <v/>
      </c>
      <c r="AN30" s="18" t="str">
        <f t="shared" ca="1" si="13"/>
        <v/>
      </c>
      <c r="AO30" s="18" t="str">
        <f t="shared" ca="1" si="13"/>
        <v/>
      </c>
      <c r="AP30" s="18" t="str">
        <f t="shared" ca="1" si="13"/>
        <v/>
      </c>
      <c r="AQ30" s="18" t="str">
        <f t="shared" ca="1" si="13"/>
        <v/>
      </c>
      <c r="AR30" s="18" t="str">
        <f t="shared" ca="1" si="13"/>
        <v/>
      </c>
      <c r="AS30" s="18" t="str">
        <f t="shared" ca="1" si="13"/>
        <v/>
      </c>
      <c r="AT30" s="18" t="str">
        <f t="shared" ca="1" si="13"/>
        <v/>
      </c>
      <c r="AU30" s="18" t="str">
        <f t="shared" ca="1" si="13"/>
        <v/>
      </c>
      <c r="AV30" s="18" t="str">
        <f t="shared" ca="1" si="13"/>
        <v/>
      </c>
      <c r="AW30" s="18" t="str">
        <f t="shared" ca="1" si="14"/>
        <v/>
      </c>
      <c r="AX30" s="18" t="str">
        <f t="shared" ca="1" si="14"/>
        <v/>
      </c>
      <c r="AY30" s="18" t="str">
        <f t="shared" ca="1" si="14"/>
        <v/>
      </c>
      <c r="AZ30" s="18" t="str">
        <f t="shared" ca="1" si="14"/>
        <v/>
      </c>
      <c r="BA30" s="18" t="str">
        <f t="shared" ca="1" si="14"/>
        <v/>
      </c>
      <c r="BB30" s="18" t="str">
        <f t="shared" ca="1" si="14"/>
        <v/>
      </c>
      <c r="BC30" s="18" t="str">
        <f t="shared" ca="1" si="14"/>
        <v/>
      </c>
      <c r="BD30" s="18" t="str">
        <f t="shared" ca="1" si="14"/>
        <v/>
      </c>
      <c r="BE30" s="18" t="str">
        <f t="shared" ca="1" si="14"/>
        <v/>
      </c>
      <c r="BF30" s="18" t="str">
        <f t="shared" ca="1" si="14"/>
        <v/>
      </c>
      <c r="BG30" s="18" t="str">
        <f t="shared" ca="1" si="15"/>
        <v/>
      </c>
      <c r="BH30" s="18" t="str">
        <f t="shared" ca="1" si="15"/>
        <v/>
      </c>
      <c r="BI30" s="18" t="str">
        <f t="shared" ca="1" si="15"/>
        <v/>
      </c>
      <c r="BJ30" s="18" t="str">
        <f t="shared" ca="1" si="15"/>
        <v/>
      </c>
      <c r="BK30" s="18" t="str">
        <f t="shared" ca="1" si="15"/>
        <v/>
      </c>
      <c r="BL30" s="18" t="str">
        <f t="shared" ca="1" si="15"/>
        <v/>
      </c>
      <c r="BM30" s="19"/>
    </row>
    <row r="31" spans="1:65" s="1" customFormat="1" ht="40" customHeight="1" x14ac:dyDescent="0.2">
      <c r="A31" s="6"/>
      <c r="B31" s="17" t="s">
        <v>56</v>
      </c>
      <c r="C31" s="13"/>
      <c r="D31" s="13"/>
      <c r="E31" s="14"/>
      <c r="F31" s="15">
        <f ca="1">F30+14</f>
        <v>44801</v>
      </c>
      <c r="G31" s="16">
        <v>5</v>
      </c>
      <c r="H31" s="11"/>
      <c r="I31" s="37" t="str">
        <f t="shared" ca="1" si="10"/>
        <v/>
      </c>
      <c r="J31" s="18" t="str">
        <f t="shared" ca="1" si="10"/>
        <v/>
      </c>
      <c r="K31" s="18" t="str">
        <f t="shared" ca="1" si="10"/>
        <v/>
      </c>
      <c r="L31" s="18" t="str">
        <f t="shared" ca="1" si="10"/>
        <v/>
      </c>
      <c r="M31" s="18" t="str">
        <f t="shared" ca="1" si="10"/>
        <v/>
      </c>
      <c r="N31" s="18" t="str">
        <f t="shared" ca="1" si="10"/>
        <v/>
      </c>
      <c r="O31" s="18" t="str">
        <f t="shared" ca="1" si="10"/>
        <v/>
      </c>
      <c r="P31" s="18" t="str">
        <f t="shared" ca="1" si="10"/>
        <v/>
      </c>
      <c r="Q31" s="18" t="str">
        <f t="shared" ca="1" si="10"/>
        <v/>
      </c>
      <c r="R31" s="18" t="str">
        <f t="shared" ca="1" si="10"/>
        <v/>
      </c>
      <c r="S31" s="18" t="str">
        <f t="shared" ca="1" si="11"/>
        <v/>
      </c>
      <c r="T31" s="18" t="str">
        <f t="shared" ca="1" si="11"/>
        <v/>
      </c>
      <c r="U31" s="18" t="str">
        <f t="shared" ca="1" si="11"/>
        <v/>
      </c>
      <c r="V31" s="18" t="str">
        <f t="shared" ca="1" si="11"/>
        <v/>
      </c>
      <c r="W31" s="18" t="str">
        <f t="shared" ca="1" si="11"/>
        <v/>
      </c>
      <c r="X31" s="18" t="str">
        <f t="shared" ca="1" si="11"/>
        <v/>
      </c>
      <c r="Y31" s="18" t="str">
        <f t="shared" ca="1" si="11"/>
        <v/>
      </c>
      <c r="Z31" s="18" t="str">
        <f t="shared" ca="1" si="11"/>
        <v/>
      </c>
      <c r="AA31" s="18" t="str">
        <f t="shared" ca="1" si="11"/>
        <v/>
      </c>
      <c r="AB31" s="18" t="str">
        <f t="shared" ca="1" si="11"/>
        <v/>
      </c>
      <c r="AC31" s="18" t="str">
        <f t="shared" ca="1" si="12"/>
        <v/>
      </c>
      <c r="AD31" s="18" t="str">
        <f t="shared" ca="1" si="12"/>
        <v/>
      </c>
      <c r="AE31" s="18" t="str">
        <f t="shared" ca="1" si="12"/>
        <v/>
      </c>
      <c r="AF31" s="18" t="str">
        <f t="shared" ca="1" si="12"/>
        <v/>
      </c>
      <c r="AG31" s="18" t="str">
        <f t="shared" ca="1" si="12"/>
        <v/>
      </c>
      <c r="AH31" s="18" t="str">
        <f t="shared" ca="1" si="12"/>
        <v/>
      </c>
      <c r="AI31" s="18" t="str">
        <f t="shared" ca="1" si="12"/>
        <v/>
      </c>
      <c r="AJ31" s="18" t="str">
        <f t="shared" ca="1" si="12"/>
        <v/>
      </c>
      <c r="AK31" s="18" t="str">
        <f t="shared" ca="1" si="12"/>
        <v/>
      </c>
      <c r="AL31" s="18" t="str">
        <f t="shared" ca="1" si="12"/>
        <v/>
      </c>
      <c r="AM31" s="18" t="str">
        <f t="shared" ca="1" si="13"/>
        <v/>
      </c>
      <c r="AN31" s="18" t="str">
        <f t="shared" ca="1" si="13"/>
        <v/>
      </c>
      <c r="AO31" s="18" t="str">
        <f t="shared" ca="1" si="13"/>
        <v/>
      </c>
      <c r="AP31" s="18" t="str">
        <f t="shared" ca="1" si="13"/>
        <v/>
      </c>
      <c r="AQ31" s="18" t="str">
        <f t="shared" ca="1" si="13"/>
        <v/>
      </c>
      <c r="AR31" s="18" t="str">
        <f t="shared" ca="1" si="13"/>
        <v/>
      </c>
      <c r="AS31" s="18" t="str">
        <f t="shared" ca="1" si="13"/>
        <v/>
      </c>
      <c r="AT31" s="18" t="str">
        <f t="shared" ca="1" si="13"/>
        <v/>
      </c>
      <c r="AU31" s="18" t="str">
        <f t="shared" ca="1" si="13"/>
        <v/>
      </c>
      <c r="AV31" s="18" t="str">
        <f t="shared" ca="1" si="13"/>
        <v/>
      </c>
      <c r="AW31" s="18" t="str">
        <f t="shared" ca="1" si="14"/>
        <v/>
      </c>
      <c r="AX31" s="18" t="str">
        <f t="shared" ca="1" si="14"/>
        <v/>
      </c>
      <c r="AY31" s="18" t="str">
        <f t="shared" ca="1" si="14"/>
        <v/>
      </c>
      <c r="AZ31" s="18" t="str">
        <f t="shared" ca="1" si="14"/>
        <v/>
      </c>
      <c r="BA31" s="18" t="str">
        <f t="shared" ca="1" si="14"/>
        <v/>
      </c>
      <c r="BB31" s="18" t="str">
        <f t="shared" ca="1" si="14"/>
        <v/>
      </c>
      <c r="BC31" s="18" t="str">
        <f t="shared" ca="1" si="14"/>
        <v/>
      </c>
      <c r="BD31" s="18" t="str">
        <f t="shared" ca="1" si="14"/>
        <v/>
      </c>
      <c r="BE31" s="18" t="str">
        <f t="shared" ca="1" si="14"/>
        <v/>
      </c>
      <c r="BF31" s="18" t="str">
        <f t="shared" ca="1" si="14"/>
        <v/>
      </c>
      <c r="BG31" s="18" t="str">
        <f t="shared" ca="1" si="15"/>
        <v/>
      </c>
      <c r="BH31" s="18" t="str">
        <f t="shared" ca="1" si="15"/>
        <v/>
      </c>
      <c r="BI31" s="18" t="str">
        <f t="shared" ca="1" si="15"/>
        <v/>
      </c>
      <c r="BJ31" s="18" t="str">
        <f t="shared" ca="1" si="15"/>
        <v/>
      </c>
      <c r="BK31" s="18" t="str">
        <f t="shared" ca="1" si="15"/>
        <v/>
      </c>
      <c r="BL31" s="18" t="str">
        <f t="shared" ca="1" si="15"/>
        <v/>
      </c>
      <c r="BM31" s="19"/>
    </row>
    <row r="32" spans="1:65" s="1" customFormat="1" ht="40" customHeight="1" x14ac:dyDescent="0.2">
      <c r="A32" s="6"/>
      <c r="B32" s="17" t="s">
        <v>58</v>
      </c>
      <c r="C32" s="13" t="s">
        <v>57</v>
      </c>
      <c r="D32" s="13"/>
      <c r="E32" s="14"/>
      <c r="F32" s="15">
        <f ca="1">F31+42</f>
        <v>44843</v>
      </c>
      <c r="G32" s="16">
        <v>1</v>
      </c>
      <c r="H32" s="11"/>
      <c r="I32" s="37" t="str">
        <f t="shared" ca="1" si="10"/>
        <v/>
      </c>
      <c r="J32" s="18" t="str">
        <f t="shared" ca="1" si="10"/>
        <v/>
      </c>
      <c r="K32" s="18" t="str">
        <f t="shared" ca="1" si="10"/>
        <v/>
      </c>
      <c r="L32" s="18" t="str">
        <f t="shared" ca="1" si="10"/>
        <v/>
      </c>
      <c r="M32" s="18" t="str">
        <f t="shared" ca="1" si="10"/>
        <v/>
      </c>
      <c r="N32" s="18" t="str">
        <f t="shared" ca="1" si="10"/>
        <v/>
      </c>
      <c r="O32" s="18" t="str">
        <f t="shared" ca="1" si="10"/>
        <v/>
      </c>
      <c r="P32" s="18" t="str">
        <f t="shared" ca="1" si="10"/>
        <v/>
      </c>
      <c r="Q32" s="18" t="str">
        <f t="shared" ca="1" si="10"/>
        <v/>
      </c>
      <c r="R32" s="18" t="str">
        <f t="shared" ca="1" si="10"/>
        <v/>
      </c>
      <c r="S32" s="18" t="str">
        <f t="shared" ca="1" si="11"/>
        <v/>
      </c>
      <c r="T32" s="18" t="str">
        <f t="shared" ca="1" si="11"/>
        <v/>
      </c>
      <c r="U32" s="18" t="str">
        <f t="shared" ca="1" si="11"/>
        <v/>
      </c>
      <c r="V32" s="18" t="str">
        <f t="shared" ca="1" si="11"/>
        <v/>
      </c>
      <c r="W32" s="18" t="str">
        <f t="shared" ca="1" si="11"/>
        <v/>
      </c>
      <c r="X32" s="18" t="str">
        <f t="shared" ca="1" si="11"/>
        <v/>
      </c>
      <c r="Y32" s="18" t="str">
        <f t="shared" ca="1" si="11"/>
        <v/>
      </c>
      <c r="Z32" s="18" t="str">
        <f t="shared" ca="1" si="11"/>
        <v/>
      </c>
      <c r="AA32" s="18" t="str">
        <f t="shared" ca="1" si="11"/>
        <v/>
      </c>
      <c r="AB32" s="18" t="str">
        <f t="shared" ca="1" si="11"/>
        <v/>
      </c>
      <c r="AC32" s="18" t="str">
        <f t="shared" ca="1" si="12"/>
        <v/>
      </c>
      <c r="AD32" s="18" t="str">
        <f t="shared" ca="1" si="12"/>
        <v/>
      </c>
      <c r="AE32" s="18" t="str">
        <f t="shared" ca="1" si="12"/>
        <v/>
      </c>
      <c r="AF32" s="18" t="str">
        <f t="shared" ca="1" si="12"/>
        <v/>
      </c>
      <c r="AG32" s="18" t="str">
        <f t="shared" ca="1" si="12"/>
        <v/>
      </c>
      <c r="AH32" s="18" t="str">
        <f t="shared" ca="1" si="12"/>
        <v/>
      </c>
      <c r="AI32" s="18" t="str">
        <f t="shared" ca="1" si="12"/>
        <v/>
      </c>
      <c r="AJ32" s="18" t="str">
        <f t="shared" ca="1" si="12"/>
        <v/>
      </c>
      <c r="AK32" s="18" t="str">
        <f t="shared" ca="1" si="12"/>
        <v/>
      </c>
      <c r="AL32" s="18" t="str">
        <f t="shared" ca="1" si="12"/>
        <v/>
      </c>
      <c r="AM32" s="18" t="str">
        <f t="shared" ca="1" si="13"/>
        <v/>
      </c>
      <c r="AN32" s="18" t="str">
        <f t="shared" ca="1" si="13"/>
        <v/>
      </c>
      <c r="AO32" s="18" t="str">
        <f t="shared" ca="1" si="13"/>
        <v/>
      </c>
      <c r="AP32" s="18" t="str">
        <f t="shared" ca="1" si="13"/>
        <v/>
      </c>
      <c r="AQ32" s="18" t="str">
        <f t="shared" ca="1" si="13"/>
        <v/>
      </c>
      <c r="AR32" s="18" t="str">
        <f t="shared" ca="1" si="13"/>
        <v/>
      </c>
      <c r="AS32" s="18" t="str">
        <f t="shared" ca="1" si="13"/>
        <v/>
      </c>
      <c r="AT32" s="18" t="str">
        <f t="shared" ca="1" si="13"/>
        <v/>
      </c>
      <c r="AU32" s="18" t="str">
        <f t="shared" ca="1" si="13"/>
        <v/>
      </c>
      <c r="AV32" s="18" t="str">
        <f t="shared" ca="1" si="13"/>
        <v/>
      </c>
      <c r="AW32" s="18" t="str">
        <f t="shared" ca="1" si="14"/>
        <v/>
      </c>
      <c r="AX32" s="18" t="str">
        <f t="shared" ca="1" si="14"/>
        <v/>
      </c>
      <c r="AY32" s="18" t="str">
        <f t="shared" ca="1" si="14"/>
        <v/>
      </c>
      <c r="AZ32" s="18" t="str">
        <f t="shared" ca="1" si="14"/>
        <v/>
      </c>
      <c r="BA32" s="18" t="str">
        <f t="shared" ca="1" si="14"/>
        <v/>
      </c>
      <c r="BB32" s="18" t="str">
        <f t="shared" ca="1" si="14"/>
        <v/>
      </c>
      <c r="BC32" s="18" t="str">
        <f t="shared" ca="1" si="14"/>
        <v/>
      </c>
      <c r="BD32" s="18" t="str">
        <f t="shared" ca="1" si="14"/>
        <v/>
      </c>
      <c r="BE32" s="18" t="str">
        <f t="shared" ca="1" si="14"/>
        <v/>
      </c>
      <c r="BF32" s="18" t="str">
        <f t="shared" ca="1" si="14"/>
        <v/>
      </c>
      <c r="BG32" s="18" t="str">
        <f t="shared" ca="1" si="15"/>
        <v/>
      </c>
      <c r="BH32" s="18" t="str">
        <f t="shared" ca="1" si="15"/>
        <v/>
      </c>
      <c r="BI32" s="18" t="str">
        <f t="shared" ca="1" si="15"/>
        <v/>
      </c>
      <c r="BJ32" s="18" t="str">
        <f t="shared" ca="1" si="15"/>
        <v/>
      </c>
      <c r="BK32" s="18" t="str">
        <f t="shared" ca="1" si="15"/>
        <v/>
      </c>
      <c r="BL32" s="18" t="str">
        <f t="shared" ca="1" si="15"/>
        <v/>
      </c>
      <c r="BM32" s="19"/>
    </row>
    <row r="33" spans="1:65" s="1" customFormat="1" ht="40" customHeight="1" x14ac:dyDescent="0.2">
      <c r="A33" s="6"/>
      <c r="B33" s="17" t="s">
        <v>59</v>
      </c>
      <c r="C33" s="13"/>
      <c r="D33" s="13"/>
      <c r="E33" s="14"/>
      <c r="F33" s="15"/>
      <c r="G33" s="16"/>
      <c r="H33" s="11"/>
      <c r="I33" s="37" t="str">
        <f t="shared" ca="1" si="10"/>
        <v/>
      </c>
      <c r="J33" s="18" t="str">
        <f t="shared" ca="1" si="10"/>
        <v/>
      </c>
      <c r="K33" s="18" t="str">
        <f t="shared" ca="1" si="10"/>
        <v/>
      </c>
      <c r="L33" s="18" t="str">
        <f t="shared" ca="1" si="10"/>
        <v/>
      </c>
      <c r="M33" s="18" t="str">
        <f t="shared" ca="1" si="10"/>
        <v/>
      </c>
      <c r="N33" s="18" t="str">
        <f t="shared" ca="1" si="10"/>
        <v/>
      </c>
      <c r="O33" s="18" t="str">
        <f t="shared" ca="1" si="10"/>
        <v/>
      </c>
      <c r="P33" s="18" t="str">
        <f t="shared" ca="1" si="10"/>
        <v/>
      </c>
      <c r="Q33" s="18" t="str">
        <f t="shared" ca="1" si="10"/>
        <v/>
      </c>
      <c r="R33" s="18" t="str">
        <f t="shared" ca="1" si="10"/>
        <v/>
      </c>
      <c r="S33" s="18" t="str">
        <f t="shared" ca="1" si="11"/>
        <v/>
      </c>
      <c r="T33" s="18" t="str">
        <f t="shared" ca="1" si="11"/>
        <v/>
      </c>
      <c r="U33" s="18" t="str">
        <f t="shared" ca="1" si="11"/>
        <v/>
      </c>
      <c r="V33" s="18" t="str">
        <f t="shared" ca="1" si="11"/>
        <v/>
      </c>
      <c r="W33" s="18" t="str">
        <f t="shared" ca="1" si="11"/>
        <v/>
      </c>
      <c r="X33" s="18" t="str">
        <f t="shared" ca="1" si="11"/>
        <v/>
      </c>
      <c r="Y33" s="18" t="str">
        <f t="shared" ca="1" si="11"/>
        <v/>
      </c>
      <c r="Z33" s="18" t="str">
        <f t="shared" ca="1" si="11"/>
        <v/>
      </c>
      <c r="AA33" s="18" t="str">
        <f t="shared" ca="1" si="11"/>
        <v/>
      </c>
      <c r="AB33" s="18" t="str">
        <f t="shared" ca="1" si="11"/>
        <v/>
      </c>
      <c r="AC33" s="18" t="str">
        <f t="shared" ca="1" si="12"/>
        <v/>
      </c>
      <c r="AD33" s="18" t="str">
        <f t="shared" ca="1" si="12"/>
        <v/>
      </c>
      <c r="AE33" s="18" t="str">
        <f t="shared" ca="1" si="12"/>
        <v/>
      </c>
      <c r="AF33" s="18" t="str">
        <f t="shared" ca="1" si="12"/>
        <v/>
      </c>
      <c r="AG33" s="18" t="str">
        <f t="shared" ca="1" si="12"/>
        <v/>
      </c>
      <c r="AH33" s="18" t="str">
        <f t="shared" ca="1" si="12"/>
        <v/>
      </c>
      <c r="AI33" s="18" t="str">
        <f t="shared" ca="1" si="12"/>
        <v/>
      </c>
      <c r="AJ33" s="18" t="str">
        <f t="shared" ca="1" si="12"/>
        <v/>
      </c>
      <c r="AK33" s="18" t="str">
        <f t="shared" ca="1" si="12"/>
        <v/>
      </c>
      <c r="AL33" s="18" t="str">
        <f t="shared" ca="1" si="12"/>
        <v/>
      </c>
      <c r="AM33" s="18" t="str">
        <f t="shared" ca="1" si="13"/>
        <v/>
      </c>
      <c r="AN33" s="18" t="str">
        <f t="shared" ca="1" si="13"/>
        <v/>
      </c>
      <c r="AO33" s="18" t="str">
        <f t="shared" ca="1" si="13"/>
        <v/>
      </c>
      <c r="AP33" s="18" t="str">
        <f t="shared" ca="1" si="13"/>
        <v/>
      </c>
      <c r="AQ33" s="18" t="str">
        <f t="shared" ca="1" si="13"/>
        <v/>
      </c>
      <c r="AR33" s="18" t="str">
        <f t="shared" ca="1" si="13"/>
        <v/>
      </c>
      <c r="AS33" s="18" t="str">
        <f t="shared" ca="1" si="13"/>
        <v/>
      </c>
      <c r="AT33" s="18" t="str">
        <f t="shared" ca="1" si="13"/>
        <v/>
      </c>
      <c r="AU33" s="18" t="str">
        <f t="shared" ca="1" si="13"/>
        <v/>
      </c>
      <c r="AV33" s="18" t="str">
        <f t="shared" ca="1" si="13"/>
        <v/>
      </c>
      <c r="AW33" s="18" t="str">
        <f t="shared" ca="1" si="14"/>
        <v/>
      </c>
      <c r="AX33" s="18" t="str">
        <f t="shared" ca="1" si="14"/>
        <v/>
      </c>
      <c r="AY33" s="18" t="str">
        <f t="shared" ca="1" si="14"/>
        <v/>
      </c>
      <c r="AZ33" s="18" t="str">
        <f t="shared" ca="1" si="14"/>
        <v/>
      </c>
      <c r="BA33" s="18" t="str">
        <f t="shared" ca="1" si="14"/>
        <v/>
      </c>
      <c r="BB33" s="18" t="str">
        <f t="shared" ca="1" si="14"/>
        <v/>
      </c>
      <c r="BC33" s="18" t="str">
        <f t="shared" ca="1" si="14"/>
        <v/>
      </c>
      <c r="BD33" s="18" t="str">
        <f t="shared" ca="1" si="14"/>
        <v/>
      </c>
      <c r="BE33" s="18" t="str">
        <f t="shared" ca="1" si="14"/>
        <v/>
      </c>
      <c r="BF33" s="18" t="str">
        <f t="shared" ca="1" si="14"/>
        <v/>
      </c>
      <c r="BG33" s="18" t="str">
        <f t="shared" ca="1" si="15"/>
        <v/>
      </c>
      <c r="BH33" s="18" t="str">
        <f t="shared" ca="1" si="15"/>
        <v/>
      </c>
      <c r="BI33" s="18" t="str">
        <f t="shared" ca="1" si="15"/>
        <v/>
      </c>
      <c r="BJ33" s="18" t="str">
        <f t="shared" ca="1" si="15"/>
        <v/>
      </c>
      <c r="BK33" s="18" t="str">
        <f t="shared" ca="1" si="15"/>
        <v/>
      </c>
      <c r="BL33" s="18" t="str">
        <f t="shared" ca="1" si="15"/>
        <v/>
      </c>
      <c r="BM33" s="19"/>
    </row>
    <row r="34" spans="1:65" s="1" customFormat="1" ht="40" customHeight="1" x14ac:dyDescent="0.2">
      <c r="A34" s="6"/>
      <c r="B34" s="17" t="s">
        <v>60</v>
      </c>
      <c r="C34" s="13"/>
      <c r="D34" s="13"/>
      <c r="E34" s="14"/>
      <c r="F34" s="15"/>
      <c r="G34" s="16"/>
      <c r="H34" s="11"/>
      <c r="I34" s="37" t="str">
        <f t="shared" ca="1" si="10"/>
        <v/>
      </c>
      <c r="J34" s="18" t="str">
        <f t="shared" ca="1" si="10"/>
        <v/>
      </c>
      <c r="K34" s="18" t="str">
        <f t="shared" ca="1" si="10"/>
        <v/>
      </c>
      <c r="L34" s="18" t="str">
        <f t="shared" ca="1" si="10"/>
        <v/>
      </c>
      <c r="M34" s="18" t="str">
        <f t="shared" ca="1" si="10"/>
        <v/>
      </c>
      <c r="N34" s="18" t="str">
        <f t="shared" ca="1" si="10"/>
        <v/>
      </c>
      <c r="O34" s="18" t="str">
        <f t="shared" ca="1" si="10"/>
        <v/>
      </c>
      <c r="P34" s="18" t="str">
        <f t="shared" ca="1" si="10"/>
        <v/>
      </c>
      <c r="Q34" s="18" t="str">
        <f t="shared" ca="1" si="10"/>
        <v/>
      </c>
      <c r="R34" s="18" t="str">
        <f t="shared" ca="1" si="10"/>
        <v/>
      </c>
      <c r="S34" s="18" t="str">
        <f t="shared" ca="1" si="11"/>
        <v/>
      </c>
      <c r="T34" s="18" t="str">
        <f t="shared" ca="1" si="11"/>
        <v/>
      </c>
      <c r="U34" s="18" t="str">
        <f t="shared" ca="1" si="11"/>
        <v/>
      </c>
      <c r="V34" s="18" t="str">
        <f t="shared" ca="1" si="11"/>
        <v/>
      </c>
      <c r="W34" s="18" t="str">
        <f t="shared" ca="1" si="11"/>
        <v/>
      </c>
      <c r="X34" s="18" t="str">
        <f t="shared" ca="1" si="11"/>
        <v/>
      </c>
      <c r="Y34" s="18" t="str">
        <f t="shared" ca="1" si="11"/>
        <v/>
      </c>
      <c r="Z34" s="18" t="str">
        <f t="shared" ca="1" si="11"/>
        <v/>
      </c>
      <c r="AA34" s="18" t="str">
        <f t="shared" ca="1" si="11"/>
        <v/>
      </c>
      <c r="AB34" s="18" t="str">
        <f t="shared" ca="1" si="11"/>
        <v/>
      </c>
      <c r="AC34" s="18" t="str">
        <f t="shared" ca="1" si="12"/>
        <v/>
      </c>
      <c r="AD34" s="18" t="str">
        <f t="shared" ca="1" si="12"/>
        <v/>
      </c>
      <c r="AE34" s="18" t="str">
        <f t="shared" ca="1" si="12"/>
        <v/>
      </c>
      <c r="AF34" s="18" t="str">
        <f t="shared" ca="1" si="12"/>
        <v/>
      </c>
      <c r="AG34" s="18" t="str">
        <f t="shared" ca="1" si="12"/>
        <v/>
      </c>
      <c r="AH34" s="18" t="str">
        <f t="shared" ca="1" si="12"/>
        <v/>
      </c>
      <c r="AI34" s="18" t="str">
        <f t="shared" ca="1" si="12"/>
        <v/>
      </c>
      <c r="AJ34" s="18" t="str">
        <f t="shared" ca="1" si="12"/>
        <v/>
      </c>
      <c r="AK34" s="18" t="str">
        <f t="shared" ca="1" si="12"/>
        <v/>
      </c>
      <c r="AL34" s="18" t="str">
        <f t="shared" ca="1" si="12"/>
        <v/>
      </c>
      <c r="AM34" s="18" t="str">
        <f t="shared" ca="1" si="13"/>
        <v/>
      </c>
      <c r="AN34" s="18" t="str">
        <f t="shared" ca="1" si="13"/>
        <v/>
      </c>
      <c r="AO34" s="18" t="str">
        <f t="shared" ca="1" si="13"/>
        <v/>
      </c>
      <c r="AP34" s="18" t="str">
        <f t="shared" ca="1" si="13"/>
        <v/>
      </c>
      <c r="AQ34" s="18" t="str">
        <f t="shared" ca="1" si="13"/>
        <v/>
      </c>
      <c r="AR34" s="18" t="str">
        <f t="shared" ca="1" si="13"/>
        <v/>
      </c>
      <c r="AS34" s="18" t="str">
        <f t="shared" ca="1" si="13"/>
        <v/>
      </c>
      <c r="AT34" s="18" t="str">
        <f t="shared" ca="1" si="13"/>
        <v/>
      </c>
      <c r="AU34" s="18" t="str">
        <f t="shared" ca="1" si="13"/>
        <v/>
      </c>
      <c r="AV34" s="18" t="str">
        <f t="shared" ca="1" si="13"/>
        <v/>
      </c>
      <c r="AW34" s="18" t="str">
        <f t="shared" ca="1" si="14"/>
        <v/>
      </c>
      <c r="AX34" s="18" t="str">
        <f t="shared" ca="1" si="14"/>
        <v/>
      </c>
      <c r="AY34" s="18" t="str">
        <f t="shared" ca="1" si="14"/>
        <v/>
      </c>
      <c r="AZ34" s="18" t="str">
        <f t="shared" ca="1" si="14"/>
        <v/>
      </c>
      <c r="BA34" s="18" t="str">
        <f t="shared" ca="1" si="14"/>
        <v/>
      </c>
      <c r="BB34" s="18" t="str">
        <f t="shared" ca="1" si="14"/>
        <v/>
      </c>
      <c r="BC34" s="18" t="str">
        <f t="shared" ca="1" si="14"/>
        <v/>
      </c>
      <c r="BD34" s="18" t="str">
        <f t="shared" ca="1" si="14"/>
        <v/>
      </c>
      <c r="BE34" s="18" t="str">
        <f t="shared" ca="1" si="14"/>
        <v/>
      </c>
      <c r="BF34" s="18" t="str">
        <f t="shared" ca="1" si="14"/>
        <v/>
      </c>
      <c r="BG34" s="18" t="str">
        <f t="shared" ca="1" si="15"/>
        <v/>
      </c>
      <c r="BH34" s="18" t="str">
        <f t="shared" ca="1" si="15"/>
        <v/>
      </c>
      <c r="BI34" s="18" t="str">
        <f t="shared" ca="1" si="15"/>
        <v/>
      </c>
      <c r="BJ34" s="18" t="str">
        <f t="shared" ca="1" si="15"/>
        <v/>
      </c>
      <c r="BK34" s="18" t="str">
        <f t="shared" ca="1" si="15"/>
        <v/>
      </c>
      <c r="BL34" s="18" t="str">
        <f t="shared" ca="1" si="15"/>
        <v/>
      </c>
      <c r="BM34" s="19"/>
    </row>
    <row r="35" spans="1:65" s="1" customFormat="1" ht="40" customHeight="1" x14ac:dyDescent="0.2">
      <c r="A35" s="6"/>
      <c r="B35" s="17"/>
      <c r="C35" s="13"/>
      <c r="D35" s="13"/>
      <c r="E35" s="14"/>
      <c r="F35" s="15"/>
      <c r="G35" s="16"/>
      <c r="H35" s="11"/>
      <c r="I35" s="37" t="str">
        <f t="shared" ca="1" si="10"/>
        <v/>
      </c>
      <c r="J35" s="18" t="str">
        <f t="shared" ca="1" si="10"/>
        <v/>
      </c>
      <c r="K35" s="18" t="str">
        <f t="shared" ca="1" si="10"/>
        <v/>
      </c>
      <c r="L35" s="18" t="str">
        <f t="shared" ca="1" si="10"/>
        <v/>
      </c>
      <c r="M35" s="18" t="str">
        <f t="shared" ca="1" si="10"/>
        <v/>
      </c>
      <c r="N35" s="18" t="str">
        <f t="shared" ca="1" si="10"/>
        <v/>
      </c>
      <c r="O35" s="18" t="str">
        <f t="shared" ca="1" si="10"/>
        <v/>
      </c>
      <c r="P35" s="18" t="str">
        <f t="shared" ca="1" si="10"/>
        <v/>
      </c>
      <c r="Q35" s="18" t="str">
        <f t="shared" ca="1" si="10"/>
        <v/>
      </c>
      <c r="R35" s="18" t="str">
        <f t="shared" ca="1" si="10"/>
        <v/>
      </c>
      <c r="S35" s="18" t="str">
        <f t="shared" ca="1" si="11"/>
        <v/>
      </c>
      <c r="T35" s="18" t="str">
        <f t="shared" ca="1" si="11"/>
        <v/>
      </c>
      <c r="U35" s="18" t="str">
        <f t="shared" ca="1" si="11"/>
        <v/>
      </c>
      <c r="V35" s="18" t="str">
        <f t="shared" ca="1" si="11"/>
        <v/>
      </c>
      <c r="W35" s="18" t="str">
        <f t="shared" ca="1" si="11"/>
        <v/>
      </c>
      <c r="X35" s="18" t="str">
        <f t="shared" ca="1" si="11"/>
        <v/>
      </c>
      <c r="Y35" s="18" t="str">
        <f t="shared" ca="1" si="11"/>
        <v/>
      </c>
      <c r="Z35" s="18" t="str">
        <f t="shared" ca="1" si="11"/>
        <v/>
      </c>
      <c r="AA35" s="18" t="str">
        <f t="shared" ca="1" si="11"/>
        <v/>
      </c>
      <c r="AB35" s="18" t="str">
        <f t="shared" ca="1" si="11"/>
        <v/>
      </c>
      <c r="AC35" s="18" t="str">
        <f t="shared" ca="1" si="12"/>
        <v/>
      </c>
      <c r="AD35" s="18" t="str">
        <f t="shared" ca="1" si="12"/>
        <v/>
      </c>
      <c r="AE35" s="18" t="str">
        <f t="shared" ca="1" si="12"/>
        <v/>
      </c>
      <c r="AF35" s="18" t="str">
        <f t="shared" ca="1" si="12"/>
        <v/>
      </c>
      <c r="AG35" s="18" t="str">
        <f t="shared" ca="1" si="12"/>
        <v/>
      </c>
      <c r="AH35" s="18" t="str">
        <f t="shared" ca="1" si="12"/>
        <v/>
      </c>
      <c r="AI35" s="18" t="str">
        <f t="shared" ca="1" si="12"/>
        <v/>
      </c>
      <c r="AJ35" s="18" t="str">
        <f t="shared" ca="1" si="12"/>
        <v/>
      </c>
      <c r="AK35" s="18" t="str">
        <f t="shared" ca="1" si="12"/>
        <v/>
      </c>
      <c r="AL35" s="18" t="str">
        <f t="shared" ca="1" si="12"/>
        <v/>
      </c>
      <c r="AM35" s="18" t="str">
        <f t="shared" ca="1" si="13"/>
        <v/>
      </c>
      <c r="AN35" s="18" t="str">
        <f t="shared" ca="1" si="13"/>
        <v/>
      </c>
      <c r="AO35" s="18" t="str">
        <f t="shared" ca="1" si="13"/>
        <v/>
      </c>
      <c r="AP35" s="18" t="str">
        <f t="shared" ca="1" si="13"/>
        <v/>
      </c>
      <c r="AQ35" s="18" t="str">
        <f t="shared" ca="1" si="13"/>
        <v/>
      </c>
      <c r="AR35" s="18" t="str">
        <f t="shared" ca="1" si="13"/>
        <v/>
      </c>
      <c r="AS35" s="18" t="str">
        <f t="shared" ca="1" si="13"/>
        <v/>
      </c>
      <c r="AT35" s="18" t="str">
        <f t="shared" ca="1" si="13"/>
        <v/>
      </c>
      <c r="AU35" s="18" t="str">
        <f t="shared" ca="1" si="13"/>
        <v/>
      </c>
      <c r="AV35" s="18" t="str">
        <f t="shared" ca="1" si="13"/>
        <v/>
      </c>
      <c r="AW35" s="18" t="str">
        <f t="shared" ca="1" si="14"/>
        <v/>
      </c>
      <c r="AX35" s="18" t="str">
        <f t="shared" ca="1" si="14"/>
        <v/>
      </c>
      <c r="AY35" s="18" t="str">
        <f t="shared" ca="1" si="14"/>
        <v/>
      </c>
      <c r="AZ35" s="18" t="str">
        <f t="shared" ca="1" si="14"/>
        <v/>
      </c>
      <c r="BA35" s="18" t="str">
        <f t="shared" ca="1" si="14"/>
        <v/>
      </c>
      <c r="BB35" s="18" t="str">
        <f t="shared" ca="1" si="14"/>
        <v/>
      </c>
      <c r="BC35" s="18" t="str">
        <f t="shared" ca="1" si="14"/>
        <v/>
      </c>
      <c r="BD35" s="18" t="str">
        <f t="shared" ca="1" si="14"/>
        <v/>
      </c>
      <c r="BE35" s="18" t="str">
        <f t="shared" ca="1" si="14"/>
        <v/>
      </c>
      <c r="BF35" s="18" t="str">
        <f t="shared" ca="1" si="14"/>
        <v/>
      </c>
      <c r="BG35" s="18" t="str">
        <f t="shared" ca="1" si="15"/>
        <v/>
      </c>
      <c r="BH35" s="18" t="str">
        <f t="shared" ca="1" si="15"/>
        <v/>
      </c>
      <c r="BI35" s="18" t="str">
        <f t="shared" ca="1" si="15"/>
        <v/>
      </c>
      <c r="BJ35" s="18" t="str">
        <f t="shared" ca="1" si="15"/>
        <v/>
      </c>
      <c r="BK35" s="18" t="str">
        <f t="shared" ca="1" si="15"/>
        <v/>
      </c>
      <c r="BL35" s="18" t="str">
        <f t="shared" ca="1" si="15"/>
        <v/>
      </c>
      <c r="BM35" s="52"/>
    </row>
    <row r="36" spans="1:65" s="1" customFormat="1" ht="40" customHeight="1" x14ac:dyDescent="0.2">
      <c r="A36" s="7"/>
      <c r="B36" s="100" t="s">
        <v>67</v>
      </c>
      <c r="C36" s="46"/>
      <c r="D36" s="46"/>
      <c r="E36" s="23"/>
      <c r="F36" s="47"/>
      <c r="G36" s="48"/>
      <c r="H36" s="11"/>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19"/>
    </row>
    <row r="37" spans="1:65" ht="30" customHeight="1" x14ac:dyDescent="0.2">
      <c r="D37" s="3"/>
      <c r="G37" s="8"/>
      <c r="H37" s="2"/>
    </row>
    <row r="38" spans="1:65" ht="30" customHeight="1" x14ac:dyDescent="0.2">
      <c r="D38" s="4"/>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2">
    <dataValidation type="list" allowBlank="1" showInputMessage="1" showErrorMessage="1" sqref="C10:C35" xr:uid="{00000000-0002-0000-02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200-000001000000}">
      <formula1>0</formula1>
    </dataValidation>
    <dataValidation allowBlank="1" showInputMessage="1" showErrorMessage="1" prompt="This is an empty row" sqref="A35" xr:uid="{00000000-0002-0000-0200-000002000000}"/>
    <dataValidation allowBlank="1" showInputMessage="1" showErrorMessage="1" prompt="This row marks the end of the Gantt milestone data. DO NOT enter anything in this row. _x000a_To add more items, insert new rows above this one._x000a_" sqref="A36" xr:uid="{00000000-0002-0000-02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9000000}"/>
    <dataValidation allowBlank="1" showInputMessage="1" showErrorMessage="1" prompt="Enter Company Name in cell B4._x000a_A legend is in cells I4 through AC4.  The Legend label is in cell G4." sqref="A4" xr:uid="{00000000-0002-0000-02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10" width="15.83203125" style="198" customWidth="1"/>
    <col min="11" max="11" width="10.5" style="199" customWidth="1"/>
    <col min="12" max="12" width="10.5" style="198" customWidth="1"/>
    <col min="13" max="13" width="2.6640625" style="198" customWidth="1"/>
    <col min="14" max="69" width="3.5" style="198" customWidth="1"/>
    <col min="70" max="70" width="2.6640625" style="198" customWidth="1"/>
  </cols>
  <sheetData>
    <row r="1" spans="1:73" ht="25" customHeight="1" x14ac:dyDescent="0.2"/>
    <row r="2" spans="1:73" ht="50" customHeight="1" x14ac:dyDescent="0.2">
      <c r="A2" s="7"/>
      <c r="B2" s="230" t="s">
        <v>43</v>
      </c>
      <c r="C2" s="214"/>
      <c r="D2" s="214"/>
      <c r="E2" s="214"/>
      <c r="F2" s="214"/>
      <c r="G2" s="214"/>
      <c r="H2" s="214"/>
      <c r="I2" s="214"/>
      <c r="J2" s="214"/>
      <c r="K2" s="215"/>
      <c r="L2" s="214"/>
      <c r="M2" s="214"/>
      <c r="N2" s="231"/>
      <c r="O2" s="214"/>
      <c r="P2" s="214"/>
      <c r="Q2" s="214"/>
      <c r="R2" s="214"/>
      <c r="S2" s="214"/>
      <c r="T2" s="232"/>
      <c r="U2" s="214"/>
      <c r="V2" s="214"/>
      <c r="W2" s="214"/>
      <c r="X2" s="214"/>
      <c r="Y2" s="214"/>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row>
    <row r="3" spans="1:73" ht="20" customHeight="1" x14ac:dyDescent="0.2">
      <c r="A3" s="7"/>
      <c r="B3" s="54"/>
      <c r="C3" s="55"/>
      <c r="D3" s="56"/>
      <c r="E3" s="56"/>
      <c r="F3" s="56"/>
      <c r="G3" s="56"/>
      <c r="H3" s="56"/>
      <c r="I3" s="56"/>
      <c r="J3" s="56"/>
      <c r="K3" s="57"/>
      <c r="L3" s="56"/>
      <c r="M3" s="56"/>
      <c r="N3" s="70"/>
      <c r="O3" s="1"/>
      <c r="P3" s="1"/>
      <c r="Q3" s="1"/>
    </row>
    <row r="4" spans="1:73" ht="30" customHeight="1" x14ac:dyDescent="0.2">
      <c r="A4" s="7"/>
      <c r="B4" s="58" t="s">
        <v>44</v>
      </c>
      <c r="C4" s="59"/>
      <c r="D4" s="60"/>
      <c r="E4" s="61"/>
      <c r="F4" s="61"/>
      <c r="G4" s="61"/>
      <c r="H4" s="61"/>
      <c r="I4" s="61"/>
      <c r="J4" s="61"/>
      <c r="K4" s="62"/>
      <c r="L4" s="63" t="s">
        <v>45</v>
      </c>
      <c r="M4" s="61"/>
      <c r="N4" s="226" t="s">
        <v>9</v>
      </c>
      <c r="O4" s="214"/>
      <c r="P4" s="214"/>
      <c r="Q4" s="214"/>
      <c r="S4" s="227" t="s">
        <v>46</v>
      </c>
      <c r="T4" s="214"/>
      <c r="U4" s="214"/>
      <c r="V4" s="214"/>
      <c r="X4" s="228" t="s">
        <v>47</v>
      </c>
      <c r="Y4" s="214"/>
      <c r="Z4" s="214"/>
      <c r="AA4" s="214"/>
      <c r="AC4" s="229" t="s">
        <v>48</v>
      </c>
      <c r="AD4" s="214"/>
      <c r="AE4" s="214"/>
      <c r="AF4" s="214"/>
      <c r="AH4" s="222" t="s">
        <v>49</v>
      </c>
      <c r="AI4" s="214"/>
      <c r="AJ4" s="214"/>
      <c r="AK4" s="214"/>
    </row>
    <row r="5" spans="1:73" ht="30" customHeight="1" x14ac:dyDescent="0.2">
      <c r="A5" s="7"/>
      <c r="B5" s="64" t="s">
        <v>50</v>
      </c>
      <c r="C5" s="60"/>
      <c r="D5" s="60"/>
      <c r="E5" s="61"/>
      <c r="F5" s="61"/>
      <c r="G5" s="61"/>
      <c r="H5" s="61"/>
      <c r="I5" s="61"/>
      <c r="J5" s="61"/>
      <c r="K5" s="62"/>
      <c r="L5" s="61"/>
      <c r="M5" s="61"/>
    </row>
    <row r="6" spans="1:73" ht="30" customHeight="1" x14ac:dyDescent="0.25">
      <c r="A6" s="7"/>
      <c r="B6" s="65" t="s">
        <v>15</v>
      </c>
      <c r="C6" s="66">
        <f t="array" aca="1" ref="C6" ca="1">IFERROR(IF(MIN(Milestones43524[Start])=0,TODAY(),B11(Milestones43524[Start])),TODAY())</f>
        <v>44747</v>
      </c>
      <c r="D6" s="67"/>
      <c r="E6" s="61"/>
      <c r="F6" s="61"/>
      <c r="G6" s="61"/>
      <c r="H6" s="61"/>
      <c r="I6" s="61"/>
      <c r="J6" s="61"/>
      <c r="K6" s="62"/>
      <c r="L6" s="61"/>
      <c r="M6" s="61"/>
      <c r="N6" s="75" t="str">
        <f ca="1">TEXT(N7,"mmmm")</f>
        <v>July</v>
      </c>
      <c r="O6" s="75"/>
      <c r="P6" s="75"/>
      <c r="Q6" s="75"/>
      <c r="R6" s="75"/>
      <c r="S6" s="75"/>
      <c r="T6" s="75"/>
      <c r="U6" s="75" t="str">
        <f ca="1">IF(TEXT(U7,"mmmm")=N6,"",TEXT(U7,"mmmm"))</f>
        <v/>
      </c>
      <c r="V6" s="75"/>
      <c r="W6" s="75"/>
      <c r="X6" s="75"/>
      <c r="Y6" s="75"/>
      <c r="Z6" s="75"/>
      <c r="AA6" s="75"/>
      <c r="AB6" s="75" t="str">
        <f ca="1">IF(OR(TEXT(AB7,"mmmm")=U6,TEXT(AB7,"mmmm")=N6),"",TEXT(AB7,"mmmm"))</f>
        <v/>
      </c>
      <c r="AC6" s="75"/>
      <c r="AD6" s="75"/>
      <c r="AE6" s="75"/>
      <c r="AF6" s="75"/>
      <c r="AG6" s="75"/>
      <c r="AH6" s="75"/>
      <c r="AI6" s="75" t="str">
        <f ca="1">IF(OR(TEXT(AI7,"mmmm")=AB6,TEXT(AI7,"mmmm")=U6,TEXT(AI7,"mmmm")=N6),"",TEXT(AI7,"mmmm"))</f>
        <v/>
      </c>
      <c r="AJ6" s="75"/>
      <c r="AK6" s="75"/>
      <c r="AL6" s="75"/>
      <c r="AM6" s="75"/>
      <c r="AN6" s="75"/>
      <c r="AO6" s="75"/>
      <c r="AP6" s="75" t="str">
        <f ca="1">IF(OR(TEXT(AP7,"mmmm")=AI6,TEXT(AP7,"mmmm")=AB6,TEXT(AP7,"mmmm")=U6,TEXT(AP7,"mmmm")=N6),"",TEXT(AP7,"mmmm"))</f>
        <v>August</v>
      </c>
      <c r="AQ6" s="75"/>
      <c r="AR6" s="75"/>
      <c r="AS6" s="75"/>
      <c r="AT6" s="75"/>
      <c r="AU6" s="75"/>
      <c r="AV6" s="75"/>
      <c r="AW6" s="75" t="str">
        <f ca="1">IF(OR(TEXT(AW7,"mmmm")=AP6,TEXT(AW7,"mmmm")=AI6,TEXT(AW7,"mmmm")=AB6,TEXT(AW7,"mmmm")=U6),"",TEXT(AW7,"mmmm"))</f>
        <v/>
      </c>
      <c r="AX6" s="75"/>
      <c r="AY6" s="75"/>
      <c r="AZ6" s="75"/>
      <c r="BA6" s="75"/>
      <c r="BB6" s="75"/>
      <c r="BC6" s="76"/>
      <c r="BD6" s="76" t="str">
        <f ca="1">IF(OR(TEXT(BD7,"mmmm")=AW6,TEXT(BD7,"mmmm")=AP6,TEXT(BD7,"mmmm")=AI6,TEXT(BD7,"mmmm")=AB6),"",TEXT(BD7,"mmmm"))</f>
        <v/>
      </c>
      <c r="BE6" s="76"/>
      <c r="BF6" s="76"/>
      <c r="BG6" s="77"/>
      <c r="BH6" s="74"/>
      <c r="BI6" s="74"/>
      <c r="BJ6" s="74"/>
      <c r="BK6" s="74" t="str">
        <f ca="1">IF(OR(TEXT(BK7,"mmmm")=BD6,TEXT(BK7,"mmmm")=AW6,TEXT(BK7,"mmmm")=AP6,TEXT(BK7,"mmmm")=AI6),"",TEXT(BK7,"mmmm"))</f>
        <v/>
      </c>
      <c r="BL6" s="74"/>
      <c r="BM6" s="74"/>
      <c r="BN6" s="74"/>
      <c r="BO6" s="74"/>
      <c r="BP6" s="74"/>
      <c r="BQ6" s="74"/>
    </row>
    <row r="7" spans="1:73" ht="30" customHeight="1" x14ac:dyDescent="0.2">
      <c r="A7" s="7"/>
      <c r="B7" s="65" t="s">
        <v>19</v>
      </c>
      <c r="C7" s="68">
        <v>0</v>
      </c>
      <c r="D7" s="60"/>
      <c r="E7" s="61"/>
      <c r="F7" s="61"/>
      <c r="G7" s="61"/>
      <c r="H7" s="61"/>
      <c r="I7" s="61"/>
      <c r="J7" s="61"/>
      <c r="K7" s="61"/>
      <c r="L7" s="61"/>
      <c r="M7" s="69"/>
      <c r="N7" s="82">
        <f ca="1">IFERROR(Project_Start+Scrolling_Increment,TODAY())</f>
        <v>44747</v>
      </c>
      <c r="O7" s="83">
        <f t="shared" ref="O7:AT7" ca="1" si="0">N7+1</f>
        <v>44748</v>
      </c>
      <c r="P7" s="83">
        <f t="shared" ca="1" si="0"/>
        <v>44749</v>
      </c>
      <c r="Q7" s="83">
        <f t="shared" ca="1" si="0"/>
        <v>44750</v>
      </c>
      <c r="R7" s="83">
        <f t="shared" ca="1" si="0"/>
        <v>44751</v>
      </c>
      <c r="S7" s="83">
        <f t="shared" ca="1" si="0"/>
        <v>44752</v>
      </c>
      <c r="T7" s="84">
        <f t="shared" ca="1" si="0"/>
        <v>44753</v>
      </c>
      <c r="U7" s="83">
        <f t="shared" ca="1" si="0"/>
        <v>44754</v>
      </c>
      <c r="V7" s="83">
        <f t="shared" ca="1" si="0"/>
        <v>44755</v>
      </c>
      <c r="W7" s="83">
        <f t="shared" ca="1" si="0"/>
        <v>44756</v>
      </c>
      <c r="X7" s="83">
        <f t="shared" ca="1" si="0"/>
        <v>44757</v>
      </c>
      <c r="Y7" s="83">
        <f t="shared" ca="1" si="0"/>
        <v>44758</v>
      </c>
      <c r="Z7" s="83">
        <f t="shared" ca="1" si="0"/>
        <v>44759</v>
      </c>
      <c r="AA7" s="84">
        <f t="shared" ca="1" si="0"/>
        <v>44760</v>
      </c>
      <c r="AB7" s="83">
        <f t="shared" ca="1" si="0"/>
        <v>44761</v>
      </c>
      <c r="AC7" s="83">
        <f t="shared" ca="1" si="0"/>
        <v>44762</v>
      </c>
      <c r="AD7" s="83">
        <f t="shared" ca="1" si="0"/>
        <v>44763</v>
      </c>
      <c r="AE7" s="83">
        <f t="shared" ca="1" si="0"/>
        <v>44764</v>
      </c>
      <c r="AF7" s="83">
        <f t="shared" ca="1" si="0"/>
        <v>44765</v>
      </c>
      <c r="AG7" s="83">
        <f t="shared" ca="1" si="0"/>
        <v>44766</v>
      </c>
      <c r="AH7" s="84">
        <f t="shared" ca="1" si="0"/>
        <v>44767</v>
      </c>
      <c r="AI7" s="83">
        <f t="shared" ca="1" si="0"/>
        <v>44768</v>
      </c>
      <c r="AJ7" s="83">
        <f t="shared" ca="1" si="0"/>
        <v>44769</v>
      </c>
      <c r="AK7" s="83">
        <f t="shared" ca="1" si="0"/>
        <v>44770</v>
      </c>
      <c r="AL7" s="83">
        <f t="shared" ca="1" si="0"/>
        <v>44771</v>
      </c>
      <c r="AM7" s="83">
        <f t="shared" ca="1" si="0"/>
        <v>44772</v>
      </c>
      <c r="AN7" s="83">
        <f t="shared" ca="1" si="0"/>
        <v>44773</v>
      </c>
      <c r="AO7" s="84">
        <f t="shared" ca="1" si="0"/>
        <v>44774</v>
      </c>
      <c r="AP7" s="83">
        <f t="shared" ca="1" si="0"/>
        <v>44775</v>
      </c>
      <c r="AQ7" s="83">
        <f t="shared" ca="1" si="0"/>
        <v>44776</v>
      </c>
      <c r="AR7" s="83">
        <f t="shared" ca="1" si="0"/>
        <v>44777</v>
      </c>
      <c r="AS7" s="83">
        <f t="shared" ca="1" si="0"/>
        <v>44778</v>
      </c>
      <c r="AT7" s="83">
        <f t="shared" ca="1" si="0"/>
        <v>44779</v>
      </c>
      <c r="AU7" s="83">
        <f t="shared" ref="AU7:BQ7" ca="1" si="1">AT7+1</f>
        <v>44780</v>
      </c>
      <c r="AV7" s="84">
        <f t="shared" ca="1" si="1"/>
        <v>44781</v>
      </c>
      <c r="AW7" s="83">
        <f t="shared" ca="1" si="1"/>
        <v>44782</v>
      </c>
      <c r="AX7" s="83">
        <f t="shared" ca="1" si="1"/>
        <v>44783</v>
      </c>
      <c r="AY7" s="83">
        <f t="shared" ca="1" si="1"/>
        <v>44784</v>
      </c>
      <c r="AZ7" s="83">
        <f t="shared" ca="1" si="1"/>
        <v>44785</v>
      </c>
      <c r="BA7" s="83">
        <f t="shared" ca="1" si="1"/>
        <v>44786</v>
      </c>
      <c r="BB7" s="83">
        <f t="shared" ca="1" si="1"/>
        <v>44787</v>
      </c>
      <c r="BC7" s="84">
        <f t="shared" ca="1" si="1"/>
        <v>44788</v>
      </c>
      <c r="BD7" s="83">
        <f t="shared" ca="1" si="1"/>
        <v>44789</v>
      </c>
      <c r="BE7" s="83">
        <f t="shared" ca="1" si="1"/>
        <v>44790</v>
      </c>
      <c r="BF7" s="83">
        <f t="shared" ca="1" si="1"/>
        <v>44791</v>
      </c>
      <c r="BG7" s="83">
        <f t="shared" ca="1" si="1"/>
        <v>44792</v>
      </c>
      <c r="BH7" s="83">
        <f t="shared" ca="1" si="1"/>
        <v>44793</v>
      </c>
      <c r="BI7" s="83">
        <f t="shared" ca="1" si="1"/>
        <v>44794</v>
      </c>
      <c r="BJ7" s="84">
        <f t="shared" ca="1" si="1"/>
        <v>44795</v>
      </c>
      <c r="BK7" s="83">
        <f t="shared" ca="1" si="1"/>
        <v>44796</v>
      </c>
      <c r="BL7" s="83">
        <f t="shared" ca="1" si="1"/>
        <v>44797</v>
      </c>
      <c r="BM7" s="83">
        <f t="shared" ca="1" si="1"/>
        <v>44798</v>
      </c>
      <c r="BN7" s="83">
        <f t="shared" ca="1" si="1"/>
        <v>44799</v>
      </c>
      <c r="BO7" s="83">
        <f t="shared" ca="1" si="1"/>
        <v>44800</v>
      </c>
      <c r="BP7" s="83">
        <f t="shared" ca="1" si="1"/>
        <v>44801</v>
      </c>
      <c r="BQ7" s="84">
        <f t="shared" ca="1" si="1"/>
        <v>44802</v>
      </c>
    </row>
    <row r="8" spans="1:73" ht="20" customHeight="1" x14ac:dyDescent="0.2">
      <c r="A8" s="7"/>
      <c r="B8" s="60"/>
      <c r="C8" s="60"/>
      <c r="D8" s="60"/>
      <c r="E8" s="61"/>
      <c r="F8" s="61"/>
      <c r="G8" s="61"/>
      <c r="H8" s="61"/>
      <c r="I8" s="61"/>
      <c r="J8" s="61"/>
      <c r="K8" s="61"/>
      <c r="L8" s="61"/>
      <c r="M8" s="69"/>
      <c r="N8" s="85"/>
      <c r="O8" s="86"/>
      <c r="P8" s="86"/>
      <c r="Q8" s="86"/>
      <c r="R8" s="86"/>
      <c r="S8" s="86"/>
      <c r="T8" s="86"/>
      <c r="U8" s="87"/>
      <c r="V8" s="86"/>
      <c r="W8" s="86"/>
      <c r="X8" s="86"/>
      <c r="Y8" s="86"/>
      <c r="Z8" s="86"/>
      <c r="AA8" s="88"/>
      <c r="AB8" s="86"/>
      <c r="AC8" s="86"/>
      <c r="AD8" s="86"/>
      <c r="AE8" s="86"/>
      <c r="AF8" s="86"/>
      <c r="AG8" s="86"/>
      <c r="AH8" s="88"/>
      <c r="AI8" s="86"/>
      <c r="AJ8" s="86"/>
      <c r="AK8" s="86"/>
      <c r="AL8" s="86"/>
      <c r="AM8" s="86"/>
      <c r="AN8" s="86"/>
      <c r="AO8" s="88"/>
      <c r="AP8" s="86"/>
      <c r="AQ8" s="86"/>
      <c r="AR8" s="86"/>
      <c r="AS8" s="86"/>
      <c r="AT8" s="86"/>
      <c r="AU8" s="86"/>
      <c r="AV8" s="88"/>
      <c r="AW8" s="86"/>
      <c r="AX8" s="86"/>
      <c r="AY8" s="86"/>
      <c r="AZ8" s="86"/>
      <c r="BA8" s="86"/>
      <c r="BB8" s="86"/>
      <c r="BC8" s="88"/>
      <c r="BD8" s="86"/>
      <c r="BE8" s="86"/>
      <c r="BF8" s="86"/>
      <c r="BG8" s="86"/>
      <c r="BH8" s="86"/>
      <c r="BI8" s="86"/>
      <c r="BJ8" s="88"/>
      <c r="BK8" s="86"/>
      <c r="BL8" s="86"/>
      <c r="BM8" s="86"/>
      <c r="BN8" s="86"/>
      <c r="BO8" s="86"/>
      <c r="BP8" s="86"/>
      <c r="BQ8" s="89"/>
    </row>
    <row r="9" spans="1:73" ht="40" customHeight="1" x14ac:dyDescent="0.2">
      <c r="A9" s="7"/>
      <c r="B9" s="104" t="s">
        <v>51</v>
      </c>
      <c r="C9" s="105" t="s">
        <v>26</v>
      </c>
      <c r="D9" s="105" t="s">
        <v>52</v>
      </c>
      <c r="E9" s="105" t="s">
        <v>27</v>
      </c>
      <c r="F9" s="105" t="s">
        <v>68</v>
      </c>
      <c r="G9" s="105" t="s">
        <v>69</v>
      </c>
      <c r="H9" s="105" t="s">
        <v>70</v>
      </c>
      <c r="I9" s="105" t="s">
        <v>71</v>
      </c>
      <c r="J9" s="105" t="s">
        <v>72</v>
      </c>
      <c r="K9" s="105" t="s">
        <v>28</v>
      </c>
      <c r="L9" s="105" t="s">
        <v>30</v>
      </c>
      <c r="M9" s="72"/>
      <c r="N9" s="90" t="str">
        <f t="shared" ref="N9:AS9" ca="1" si="2">LEFT(TEXT(N7,"ddd"),1)</f>
        <v>T</v>
      </c>
      <c r="O9" s="90" t="str">
        <f t="shared" ca="1" si="2"/>
        <v>W</v>
      </c>
      <c r="P9" s="90" t="str">
        <f t="shared" ca="1" si="2"/>
        <v>T</v>
      </c>
      <c r="Q9" s="90" t="str">
        <f t="shared" ca="1" si="2"/>
        <v>F</v>
      </c>
      <c r="R9" s="90" t="str">
        <f t="shared" ca="1" si="2"/>
        <v>S</v>
      </c>
      <c r="S9" s="90" t="str">
        <f t="shared" ca="1" si="2"/>
        <v>S</v>
      </c>
      <c r="T9" s="90" t="str">
        <f t="shared" ca="1" si="2"/>
        <v>M</v>
      </c>
      <c r="U9" s="90" t="str">
        <f t="shared" ca="1" si="2"/>
        <v>T</v>
      </c>
      <c r="V9" s="90" t="str">
        <f t="shared" ca="1" si="2"/>
        <v>W</v>
      </c>
      <c r="W9" s="90" t="str">
        <f t="shared" ca="1" si="2"/>
        <v>T</v>
      </c>
      <c r="X9" s="90" t="str">
        <f t="shared" ca="1" si="2"/>
        <v>F</v>
      </c>
      <c r="Y9" s="90" t="str">
        <f t="shared" ca="1" si="2"/>
        <v>S</v>
      </c>
      <c r="Z9" s="90" t="str">
        <f t="shared" ca="1" si="2"/>
        <v>S</v>
      </c>
      <c r="AA9" s="90" t="str">
        <f t="shared" ca="1" si="2"/>
        <v>M</v>
      </c>
      <c r="AB9" s="90" t="str">
        <f t="shared" ca="1" si="2"/>
        <v>T</v>
      </c>
      <c r="AC9" s="90" t="str">
        <f t="shared" ca="1" si="2"/>
        <v>W</v>
      </c>
      <c r="AD9" s="90" t="str">
        <f t="shared" ca="1" si="2"/>
        <v>T</v>
      </c>
      <c r="AE9" s="90" t="str">
        <f t="shared" ca="1" si="2"/>
        <v>F</v>
      </c>
      <c r="AF9" s="90" t="str">
        <f t="shared" ca="1" si="2"/>
        <v>S</v>
      </c>
      <c r="AG9" s="90" t="str">
        <f t="shared" ca="1" si="2"/>
        <v>S</v>
      </c>
      <c r="AH9" s="90" t="str">
        <f t="shared" ca="1" si="2"/>
        <v>M</v>
      </c>
      <c r="AI9" s="90" t="str">
        <f t="shared" ca="1" si="2"/>
        <v>T</v>
      </c>
      <c r="AJ9" s="90" t="str">
        <f t="shared" ca="1" si="2"/>
        <v>W</v>
      </c>
      <c r="AK9" s="90" t="str">
        <f t="shared" ca="1" si="2"/>
        <v>T</v>
      </c>
      <c r="AL9" s="90" t="str">
        <f t="shared" ca="1" si="2"/>
        <v>F</v>
      </c>
      <c r="AM9" s="90" t="str">
        <f t="shared" ca="1" si="2"/>
        <v>S</v>
      </c>
      <c r="AN9" s="90" t="str">
        <f t="shared" ca="1" si="2"/>
        <v>S</v>
      </c>
      <c r="AO9" s="90" t="str">
        <f t="shared" ca="1" si="2"/>
        <v>M</v>
      </c>
      <c r="AP9" s="90" t="str">
        <f t="shared" ca="1" si="2"/>
        <v>T</v>
      </c>
      <c r="AQ9" s="90" t="str">
        <f t="shared" ca="1" si="2"/>
        <v>W</v>
      </c>
      <c r="AR9" s="90" t="str">
        <f t="shared" ca="1" si="2"/>
        <v>T</v>
      </c>
      <c r="AS9" s="90" t="str">
        <f t="shared" ca="1" si="2"/>
        <v>F</v>
      </c>
      <c r="AT9" s="90" t="str">
        <f t="shared" ref="AT9:BQ9" ca="1" si="3">LEFT(TEXT(AT7,"ddd"),1)</f>
        <v>S</v>
      </c>
      <c r="AU9" s="90" t="str">
        <f t="shared" ca="1" si="3"/>
        <v>S</v>
      </c>
      <c r="AV9" s="90" t="str">
        <f t="shared" ca="1" si="3"/>
        <v>M</v>
      </c>
      <c r="AW9" s="90" t="str">
        <f t="shared" ca="1" si="3"/>
        <v>T</v>
      </c>
      <c r="AX9" s="90" t="str">
        <f t="shared" ca="1" si="3"/>
        <v>W</v>
      </c>
      <c r="AY9" s="90" t="str">
        <f t="shared" ca="1" si="3"/>
        <v>T</v>
      </c>
      <c r="AZ9" s="90" t="str">
        <f t="shared" ca="1" si="3"/>
        <v>F</v>
      </c>
      <c r="BA9" s="90" t="str">
        <f t="shared" ca="1" si="3"/>
        <v>S</v>
      </c>
      <c r="BB9" s="90" t="str">
        <f t="shared" ca="1" si="3"/>
        <v>S</v>
      </c>
      <c r="BC9" s="90" t="str">
        <f t="shared" ca="1" si="3"/>
        <v>M</v>
      </c>
      <c r="BD9" s="90" t="str">
        <f t="shared" ca="1" si="3"/>
        <v>T</v>
      </c>
      <c r="BE9" s="90" t="str">
        <f t="shared" ca="1" si="3"/>
        <v>W</v>
      </c>
      <c r="BF9" s="90" t="str">
        <f t="shared" ca="1" si="3"/>
        <v>T</v>
      </c>
      <c r="BG9" s="90" t="str">
        <f t="shared" ca="1" si="3"/>
        <v>F</v>
      </c>
      <c r="BH9" s="90" t="str">
        <f t="shared" ca="1" si="3"/>
        <v>S</v>
      </c>
      <c r="BI9" s="90" t="str">
        <f t="shared" ca="1" si="3"/>
        <v>S</v>
      </c>
      <c r="BJ9" s="90" t="str">
        <f t="shared" ca="1" si="3"/>
        <v>M</v>
      </c>
      <c r="BK9" s="90" t="str">
        <f t="shared" ca="1" si="3"/>
        <v>T</v>
      </c>
      <c r="BL9" s="90" t="str">
        <f t="shared" ca="1" si="3"/>
        <v>W</v>
      </c>
      <c r="BM9" s="90" t="str">
        <f t="shared" ca="1" si="3"/>
        <v>T</v>
      </c>
      <c r="BN9" s="90" t="str">
        <f t="shared" ca="1" si="3"/>
        <v>F</v>
      </c>
      <c r="BO9" s="90" t="str">
        <f t="shared" ca="1" si="3"/>
        <v>S</v>
      </c>
      <c r="BP9" s="90" t="str">
        <f t="shared" ca="1" si="3"/>
        <v>S</v>
      </c>
      <c r="BQ9" s="90" t="str">
        <f t="shared" ca="1" si="3"/>
        <v>M</v>
      </c>
    </row>
    <row r="10" spans="1:73" ht="30" hidden="1" customHeight="1" thickBot="1" x14ac:dyDescent="0.25">
      <c r="B10" s="157"/>
      <c r="C10" s="150"/>
      <c r="D10" s="136"/>
      <c r="E10" s="150"/>
      <c r="F10" s="150"/>
      <c r="G10" s="150"/>
      <c r="H10" s="150"/>
      <c r="I10" s="150"/>
      <c r="J10" s="150"/>
      <c r="K10" s="148"/>
      <c r="L10" s="149"/>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c r="BP10" s="137"/>
      <c r="BQ10" s="137"/>
    </row>
    <row r="11" spans="1:73" s="1" customFormat="1" ht="40" customHeight="1" x14ac:dyDescent="0.2">
      <c r="A11" s="7"/>
      <c r="B11" s="154" t="s">
        <v>53</v>
      </c>
      <c r="C11" s="147"/>
      <c r="D11" s="147"/>
      <c r="E11" s="49"/>
      <c r="F11" s="49"/>
      <c r="G11" s="49"/>
      <c r="H11" s="49"/>
      <c r="I11" s="49"/>
      <c r="J11" s="49"/>
      <c r="K11" s="71"/>
      <c r="L11" s="111"/>
      <c r="M11" s="147"/>
      <c r="N11" s="141" t="str">
        <f t="shared" ref="N11:W20" ca="1" si="4">IF(AND($C11="Goal",N$7&gt;=$K11,N$7&lt;=$K11+$L11-1),2,IF(AND($C11="Milestone",N$7&gt;=$K11,N$7&lt;=$K11+$L11-1),1,""))</f>
        <v/>
      </c>
      <c r="O11" s="141" t="str">
        <f t="shared" ca="1" si="4"/>
        <v/>
      </c>
      <c r="P11" s="141" t="str">
        <f t="shared" ca="1" si="4"/>
        <v/>
      </c>
      <c r="Q11" s="141" t="str">
        <f t="shared" ca="1" si="4"/>
        <v/>
      </c>
      <c r="R11" s="141" t="str">
        <f t="shared" ca="1" si="4"/>
        <v/>
      </c>
      <c r="S11" s="141" t="str">
        <f t="shared" ca="1" si="4"/>
        <v/>
      </c>
      <c r="T11" s="141" t="str">
        <f t="shared" ca="1" si="4"/>
        <v/>
      </c>
      <c r="U11" s="141" t="str">
        <f t="shared" ca="1" si="4"/>
        <v/>
      </c>
      <c r="V11" s="141" t="str">
        <f t="shared" ca="1" si="4"/>
        <v/>
      </c>
      <c r="W11" s="141" t="str">
        <f t="shared" ca="1" si="4"/>
        <v/>
      </c>
      <c r="X11" s="141" t="str">
        <f t="shared" ref="X11:AG20" ca="1" si="5">IF(AND($C11="Goal",X$7&gt;=$K11,X$7&lt;=$K11+$L11-1),2,IF(AND($C11="Milestone",X$7&gt;=$K11,X$7&lt;=$K11+$L11-1),1,""))</f>
        <v/>
      </c>
      <c r="Y11" s="141" t="str">
        <f t="shared" ca="1" si="5"/>
        <v/>
      </c>
      <c r="Z11" s="141" t="str">
        <f t="shared" ca="1" si="5"/>
        <v/>
      </c>
      <c r="AA11" s="141" t="str">
        <f t="shared" ca="1" si="5"/>
        <v/>
      </c>
      <c r="AB11" s="141" t="str">
        <f t="shared" ca="1" si="5"/>
        <v/>
      </c>
      <c r="AC11" s="141" t="str">
        <f t="shared" ca="1" si="5"/>
        <v/>
      </c>
      <c r="AD11" s="141" t="str">
        <f t="shared" ca="1" si="5"/>
        <v/>
      </c>
      <c r="AE11" s="141" t="str">
        <f t="shared" ca="1" si="5"/>
        <v/>
      </c>
      <c r="AF11" s="141" t="str">
        <f t="shared" ca="1" si="5"/>
        <v/>
      </c>
      <c r="AG11" s="141" t="str">
        <f t="shared" ca="1" si="5"/>
        <v/>
      </c>
      <c r="AH11" s="141" t="str">
        <f t="shared" ref="AH11:AQ20" ca="1" si="6">IF(AND($C11="Goal",AH$7&gt;=$K11,AH$7&lt;=$K11+$L11-1),2,IF(AND($C11="Milestone",AH$7&gt;=$K11,AH$7&lt;=$K11+$L11-1),1,""))</f>
        <v/>
      </c>
      <c r="AI11" s="141" t="str">
        <f t="shared" ca="1" si="6"/>
        <v/>
      </c>
      <c r="AJ11" s="141" t="str">
        <f t="shared" ca="1" si="6"/>
        <v/>
      </c>
      <c r="AK11" s="141" t="str">
        <f t="shared" ca="1" si="6"/>
        <v/>
      </c>
      <c r="AL11" s="141" t="str">
        <f t="shared" ca="1" si="6"/>
        <v/>
      </c>
      <c r="AM11" s="141" t="str">
        <f t="shared" ca="1" si="6"/>
        <v/>
      </c>
      <c r="AN11" s="141" t="str">
        <f t="shared" ca="1" si="6"/>
        <v/>
      </c>
      <c r="AO11" s="141" t="str">
        <f t="shared" ca="1" si="6"/>
        <v/>
      </c>
      <c r="AP11" s="141" t="str">
        <f t="shared" ca="1" si="6"/>
        <v/>
      </c>
      <c r="AQ11" s="141" t="str">
        <f t="shared" ca="1" si="6"/>
        <v/>
      </c>
      <c r="AR11" s="141" t="str">
        <f t="shared" ref="AR11:BA20" ca="1" si="7">IF(AND($C11="Goal",AR$7&gt;=$K11,AR$7&lt;=$K11+$L11-1),2,IF(AND($C11="Milestone",AR$7&gt;=$K11,AR$7&lt;=$K11+$L11-1),1,""))</f>
        <v/>
      </c>
      <c r="AS11" s="141" t="str">
        <f t="shared" ca="1" si="7"/>
        <v/>
      </c>
      <c r="AT11" s="141" t="str">
        <f t="shared" ca="1" si="7"/>
        <v/>
      </c>
      <c r="AU11" s="141" t="str">
        <f t="shared" ca="1" si="7"/>
        <v/>
      </c>
      <c r="AV11" s="141" t="str">
        <f t="shared" ca="1" si="7"/>
        <v/>
      </c>
      <c r="AW11" s="141" t="str">
        <f t="shared" ca="1" si="7"/>
        <v/>
      </c>
      <c r="AX11" s="141" t="str">
        <f t="shared" ca="1" si="7"/>
        <v/>
      </c>
      <c r="AY11" s="141" t="str">
        <f t="shared" ca="1" si="7"/>
        <v/>
      </c>
      <c r="AZ11" s="141" t="str">
        <f t="shared" ca="1" si="7"/>
        <v/>
      </c>
      <c r="BA11" s="141" t="str">
        <f t="shared" ca="1" si="7"/>
        <v/>
      </c>
      <c r="BB11" s="141" t="str">
        <f t="shared" ref="BB11:BK20" ca="1" si="8">IF(AND($C11="Goal",BB$7&gt;=$K11,BB$7&lt;=$K11+$L11-1),2,IF(AND($C11="Milestone",BB$7&gt;=$K11,BB$7&lt;=$K11+$L11-1),1,""))</f>
        <v/>
      </c>
      <c r="BC11" s="141" t="str">
        <f t="shared" ca="1" si="8"/>
        <v/>
      </c>
      <c r="BD11" s="141" t="str">
        <f t="shared" ca="1" si="8"/>
        <v/>
      </c>
      <c r="BE11" s="141" t="str">
        <f t="shared" ca="1" si="8"/>
        <v/>
      </c>
      <c r="BF11" s="141" t="str">
        <f t="shared" ca="1" si="8"/>
        <v/>
      </c>
      <c r="BG11" s="141" t="str">
        <f t="shared" ca="1" si="8"/>
        <v/>
      </c>
      <c r="BH11" s="141" t="str">
        <f t="shared" ca="1" si="8"/>
        <v/>
      </c>
      <c r="BI11" s="141" t="str">
        <f t="shared" ca="1" si="8"/>
        <v/>
      </c>
      <c r="BJ11" s="141" t="str">
        <f t="shared" ca="1" si="8"/>
        <v/>
      </c>
      <c r="BK11" s="141" t="str">
        <f t="shared" ca="1" si="8"/>
        <v/>
      </c>
      <c r="BL11" s="141" t="str">
        <f t="shared" ref="BL11:BQ20" ca="1" si="9">IF(AND($C11="Goal",BL$7&gt;=$K11,BL$7&lt;=$K11+$L11-1),2,IF(AND($C11="Milestone",BL$7&gt;=$K11,BL$7&lt;=$K11+$L11-1),1,""))</f>
        <v/>
      </c>
      <c r="BM11" s="141" t="str">
        <f t="shared" ca="1" si="9"/>
        <v/>
      </c>
      <c r="BN11" s="141" t="str">
        <f t="shared" ca="1" si="9"/>
        <v/>
      </c>
      <c r="BO11" s="141" t="str">
        <f t="shared" ca="1" si="9"/>
        <v/>
      </c>
      <c r="BP11" s="141" t="str">
        <f t="shared" ca="1" si="9"/>
        <v/>
      </c>
      <c r="BQ11" s="141" t="str">
        <f t="shared" ca="1" si="9"/>
        <v/>
      </c>
      <c r="BU11" s="31"/>
    </row>
    <row r="12" spans="1:73" s="1" customFormat="1" ht="40" customHeight="1" x14ac:dyDescent="0.2">
      <c r="A12" s="7"/>
      <c r="B12" s="155" t="s">
        <v>54</v>
      </c>
      <c r="C12" s="147" t="s">
        <v>11</v>
      </c>
      <c r="D12" s="147" t="s">
        <v>23</v>
      </c>
      <c r="E12" s="49">
        <v>0.25</v>
      </c>
      <c r="F12" s="49"/>
      <c r="G12" s="49"/>
      <c r="H12" s="49"/>
      <c r="I12" s="49"/>
      <c r="J12" s="49"/>
      <c r="K12" s="71">
        <f ca="1">TODAY()</f>
        <v>44747</v>
      </c>
      <c r="L12" s="111">
        <v>3</v>
      </c>
      <c r="M12" s="147"/>
      <c r="N12" s="141" t="str">
        <f t="shared" ca="1" si="4"/>
        <v/>
      </c>
      <c r="O12" s="141" t="str">
        <f t="shared" ca="1" si="4"/>
        <v/>
      </c>
      <c r="P12" s="141" t="str">
        <f t="shared" ca="1" si="4"/>
        <v/>
      </c>
      <c r="Q12" s="141" t="str">
        <f t="shared" ca="1" si="4"/>
        <v/>
      </c>
      <c r="R12" s="141" t="str">
        <f t="shared" ca="1" si="4"/>
        <v/>
      </c>
      <c r="S12" s="141" t="str">
        <f t="shared" ca="1" si="4"/>
        <v/>
      </c>
      <c r="T12" s="141" t="str">
        <f t="shared" ca="1" si="4"/>
        <v/>
      </c>
      <c r="U12" s="141" t="str">
        <f t="shared" ca="1" si="4"/>
        <v/>
      </c>
      <c r="V12" s="141" t="str">
        <f t="shared" ca="1" si="4"/>
        <v/>
      </c>
      <c r="W12" s="141" t="str">
        <f t="shared" ca="1" si="4"/>
        <v/>
      </c>
      <c r="X12" s="141" t="str">
        <f t="shared" ca="1" si="5"/>
        <v/>
      </c>
      <c r="Y12" s="141" t="str">
        <f t="shared" ca="1" si="5"/>
        <v/>
      </c>
      <c r="Z12" s="141" t="str">
        <f t="shared" ca="1" si="5"/>
        <v/>
      </c>
      <c r="AA12" s="141" t="str">
        <f t="shared" ca="1" si="5"/>
        <v/>
      </c>
      <c r="AB12" s="141" t="str">
        <f t="shared" ca="1" si="5"/>
        <v/>
      </c>
      <c r="AC12" s="141" t="str">
        <f t="shared" ca="1" si="5"/>
        <v/>
      </c>
      <c r="AD12" s="141" t="str">
        <f t="shared" ca="1" si="5"/>
        <v/>
      </c>
      <c r="AE12" s="141" t="str">
        <f t="shared" ca="1" si="5"/>
        <v/>
      </c>
      <c r="AF12" s="141" t="str">
        <f t="shared" ca="1" si="5"/>
        <v/>
      </c>
      <c r="AG12" s="141" t="str">
        <f t="shared" ca="1" si="5"/>
        <v/>
      </c>
      <c r="AH12" s="141" t="str">
        <f t="shared" ca="1" si="6"/>
        <v/>
      </c>
      <c r="AI12" s="141" t="str">
        <f t="shared" ca="1" si="6"/>
        <v/>
      </c>
      <c r="AJ12" s="141" t="str">
        <f t="shared" ca="1" si="6"/>
        <v/>
      </c>
      <c r="AK12" s="141" t="str">
        <f t="shared" ca="1" si="6"/>
        <v/>
      </c>
      <c r="AL12" s="141" t="str">
        <f t="shared" ca="1" si="6"/>
        <v/>
      </c>
      <c r="AM12" s="141" t="str">
        <f t="shared" ca="1" si="6"/>
        <v/>
      </c>
      <c r="AN12" s="141" t="str">
        <f t="shared" ca="1" si="6"/>
        <v/>
      </c>
      <c r="AO12" s="141" t="str">
        <f t="shared" ca="1" si="6"/>
        <v/>
      </c>
      <c r="AP12" s="141" t="str">
        <f t="shared" ca="1" si="6"/>
        <v/>
      </c>
      <c r="AQ12" s="141" t="str">
        <f t="shared" ca="1" si="6"/>
        <v/>
      </c>
      <c r="AR12" s="141" t="str">
        <f t="shared" ca="1" si="7"/>
        <v/>
      </c>
      <c r="AS12" s="141" t="str">
        <f t="shared" ca="1" si="7"/>
        <v/>
      </c>
      <c r="AT12" s="141" t="str">
        <f t="shared" ca="1" si="7"/>
        <v/>
      </c>
      <c r="AU12" s="141" t="str">
        <f t="shared" ca="1" si="7"/>
        <v/>
      </c>
      <c r="AV12" s="141" t="str">
        <f t="shared" ca="1" si="7"/>
        <v/>
      </c>
      <c r="AW12" s="141" t="str">
        <f t="shared" ca="1" si="7"/>
        <v/>
      </c>
      <c r="AX12" s="141" t="str">
        <f t="shared" ca="1" si="7"/>
        <v/>
      </c>
      <c r="AY12" s="141" t="str">
        <f t="shared" ca="1" si="7"/>
        <v/>
      </c>
      <c r="AZ12" s="141" t="str">
        <f t="shared" ca="1" si="7"/>
        <v/>
      </c>
      <c r="BA12" s="141" t="str">
        <f t="shared" ca="1" si="7"/>
        <v/>
      </c>
      <c r="BB12" s="141" t="str">
        <f t="shared" ca="1" si="8"/>
        <v/>
      </c>
      <c r="BC12" s="141" t="str">
        <f t="shared" ca="1" si="8"/>
        <v/>
      </c>
      <c r="BD12" s="141" t="str">
        <f t="shared" ca="1" si="8"/>
        <v/>
      </c>
      <c r="BE12" s="141" t="str">
        <f t="shared" ca="1" si="8"/>
        <v/>
      </c>
      <c r="BF12" s="141" t="str">
        <f t="shared" ca="1" si="8"/>
        <v/>
      </c>
      <c r="BG12" s="141" t="str">
        <f t="shared" ca="1" si="8"/>
        <v/>
      </c>
      <c r="BH12" s="141" t="str">
        <f t="shared" ca="1" si="8"/>
        <v/>
      </c>
      <c r="BI12" s="141" t="str">
        <f t="shared" ca="1" si="8"/>
        <v/>
      </c>
      <c r="BJ12" s="141" t="str">
        <f t="shared" ca="1" si="8"/>
        <v/>
      </c>
      <c r="BK12" s="141" t="str">
        <f t="shared" ca="1" si="8"/>
        <v/>
      </c>
      <c r="BL12" s="141" t="str">
        <f t="shared" ca="1" si="9"/>
        <v/>
      </c>
      <c r="BM12" s="141" t="str">
        <f t="shared" ca="1" si="9"/>
        <v/>
      </c>
      <c r="BN12" s="141" t="str">
        <f t="shared" ca="1" si="9"/>
        <v/>
      </c>
      <c r="BO12" s="141" t="str">
        <f t="shared" ca="1" si="9"/>
        <v/>
      </c>
      <c r="BP12" s="141" t="str">
        <f t="shared" ca="1" si="9"/>
        <v/>
      </c>
      <c r="BQ12" s="141" t="str">
        <f t="shared" ca="1" si="9"/>
        <v/>
      </c>
    </row>
    <row r="13" spans="1:73" s="1" customFormat="1" ht="40" customHeight="1" x14ac:dyDescent="0.2">
      <c r="A13" s="7"/>
      <c r="B13" s="155" t="s">
        <v>56</v>
      </c>
      <c r="C13" s="147" t="s">
        <v>57</v>
      </c>
      <c r="D13" s="147"/>
      <c r="E13" s="49"/>
      <c r="F13" s="49"/>
      <c r="G13" s="49"/>
      <c r="H13" s="49"/>
      <c r="I13" s="49"/>
      <c r="J13" s="49"/>
      <c r="K13" s="71">
        <f ca="1">TODAY()+5</f>
        <v>44752</v>
      </c>
      <c r="L13" s="111">
        <v>1</v>
      </c>
      <c r="M13" s="147"/>
      <c r="N13" s="141" t="str">
        <f t="shared" ca="1" si="4"/>
        <v/>
      </c>
      <c r="O13" s="141" t="str">
        <f t="shared" ca="1" si="4"/>
        <v/>
      </c>
      <c r="P13" s="141" t="str">
        <f t="shared" ca="1" si="4"/>
        <v/>
      </c>
      <c r="Q13" s="141" t="str">
        <f t="shared" ca="1" si="4"/>
        <v/>
      </c>
      <c r="R13" s="141" t="str">
        <f t="shared" ca="1" si="4"/>
        <v/>
      </c>
      <c r="S13" s="141">
        <f t="shared" ca="1" si="4"/>
        <v>1</v>
      </c>
      <c r="T13" s="141" t="str">
        <f t="shared" ca="1" si="4"/>
        <v/>
      </c>
      <c r="U13" s="141" t="str">
        <f t="shared" ca="1" si="4"/>
        <v/>
      </c>
      <c r="V13" s="141" t="str">
        <f t="shared" ca="1" si="4"/>
        <v/>
      </c>
      <c r="W13" s="141" t="str">
        <f t="shared" ca="1" si="4"/>
        <v/>
      </c>
      <c r="X13" s="141" t="str">
        <f t="shared" ca="1" si="5"/>
        <v/>
      </c>
      <c r="Y13" s="141" t="str">
        <f t="shared" ca="1" si="5"/>
        <v/>
      </c>
      <c r="Z13" s="141" t="str">
        <f t="shared" ca="1" si="5"/>
        <v/>
      </c>
      <c r="AA13" s="141" t="str">
        <f t="shared" ca="1" si="5"/>
        <v/>
      </c>
      <c r="AB13" s="141" t="str">
        <f t="shared" ca="1" si="5"/>
        <v/>
      </c>
      <c r="AC13" s="141" t="str">
        <f t="shared" ca="1" si="5"/>
        <v/>
      </c>
      <c r="AD13" s="141" t="str">
        <f t="shared" ca="1" si="5"/>
        <v/>
      </c>
      <c r="AE13" s="141" t="str">
        <f t="shared" ca="1" si="5"/>
        <v/>
      </c>
      <c r="AF13" s="141" t="str">
        <f t="shared" ca="1" si="5"/>
        <v/>
      </c>
      <c r="AG13" s="141" t="str">
        <f t="shared" ca="1" si="5"/>
        <v/>
      </c>
      <c r="AH13" s="141" t="str">
        <f t="shared" ca="1" si="6"/>
        <v/>
      </c>
      <c r="AI13" s="141" t="str">
        <f t="shared" ca="1" si="6"/>
        <v/>
      </c>
      <c r="AJ13" s="141" t="str">
        <f t="shared" ca="1" si="6"/>
        <v/>
      </c>
      <c r="AK13" s="141" t="str">
        <f t="shared" ca="1" si="6"/>
        <v/>
      </c>
      <c r="AL13" s="141" t="str">
        <f t="shared" ca="1" si="6"/>
        <v/>
      </c>
      <c r="AM13" s="141" t="str">
        <f t="shared" ca="1" si="6"/>
        <v/>
      </c>
      <c r="AN13" s="141" t="str">
        <f t="shared" ca="1" si="6"/>
        <v/>
      </c>
      <c r="AO13" s="141" t="str">
        <f t="shared" ca="1" si="6"/>
        <v/>
      </c>
      <c r="AP13" s="141" t="str">
        <f t="shared" ca="1" si="6"/>
        <v/>
      </c>
      <c r="AQ13" s="141" t="str">
        <f t="shared" ca="1" si="6"/>
        <v/>
      </c>
      <c r="AR13" s="141" t="str">
        <f t="shared" ca="1" si="7"/>
        <v/>
      </c>
      <c r="AS13" s="141" t="str">
        <f t="shared" ca="1" si="7"/>
        <v/>
      </c>
      <c r="AT13" s="141" t="str">
        <f t="shared" ca="1" si="7"/>
        <v/>
      </c>
      <c r="AU13" s="141" t="str">
        <f t="shared" ca="1" si="7"/>
        <v/>
      </c>
      <c r="AV13" s="141" t="str">
        <f t="shared" ca="1" si="7"/>
        <v/>
      </c>
      <c r="AW13" s="141" t="str">
        <f t="shared" ca="1" si="7"/>
        <v/>
      </c>
      <c r="AX13" s="141" t="str">
        <f t="shared" ca="1" si="7"/>
        <v/>
      </c>
      <c r="AY13" s="141" t="str">
        <f t="shared" ca="1" si="7"/>
        <v/>
      </c>
      <c r="AZ13" s="141" t="str">
        <f t="shared" ca="1" si="7"/>
        <v/>
      </c>
      <c r="BA13" s="141" t="str">
        <f t="shared" ca="1" si="7"/>
        <v/>
      </c>
      <c r="BB13" s="141" t="str">
        <f t="shared" ca="1" si="8"/>
        <v/>
      </c>
      <c r="BC13" s="141" t="str">
        <f t="shared" ca="1" si="8"/>
        <v/>
      </c>
      <c r="BD13" s="141" t="str">
        <f t="shared" ca="1" si="8"/>
        <v/>
      </c>
      <c r="BE13" s="141" t="str">
        <f t="shared" ca="1" si="8"/>
        <v/>
      </c>
      <c r="BF13" s="141" t="str">
        <f t="shared" ca="1" si="8"/>
        <v/>
      </c>
      <c r="BG13" s="141" t="str">
        <f t="shared" ca="1" si="8"/>
        <v/>
      </c>
      <c r="BH13" s="141" t="str">
        <f t="shared" ca="1" si="8"/>
        <v/>
      </c>
      <c r="BI13" s="141" t="str">
        <f t="shared" ca="1" si="8"/>
        <v/>
      </c>
      <c r="BJ13" s="141" t="str">
        <f t="shared" ca="1" si="8"/>
        <v/>
      </c>
      <c r="BK13" s="141" t="str">
        <f t="shared" ca="1" si="8"/>
        <v/>
      </c>
      <c r="BL13" s="141" t="str">
        <f t="shared" ca="1" si="9"/>
        <v/>
      </c>
      <c r="BM13" s="141" t="str">
        <f t="shared" ca="1" si="9"/>
        <v/>
      </c>
      <c r="BN13" s="141" t="str">
        <f t="shared" ca="1" si="9"/>
        <v/>
      </c>
      <c r="BO13" s="141" t="str">
        <f t="shared" ca="1" si="9"/>
        <v/>
      </c>
      <c r="BP13" s="141" t="str">
        <f t="shared" ca="1" si="9"/>
        <v/>
      </c>
      <c r="BQ13" s="141" t="str">
        <f t="shared" ca="1" si="9"/>
        <v/>
      </c>
    </row>
    <row r="14" spans="1:73" s="1" customFormat="1" ht="40" customHeight="1" x14ac:dyDescent="0.2">
      <c r="A14" s="6"/>
      <c r="B14" s="155" t="s">
        <v>58</v>
      </c>
      <c r="C14" s="147" t="s">
        <v>64</v>
      </c>
      <c r="D14" s="147"/>
      <c r="E14" s="49">
        <v>0.5</v>
      </c>
      <c r="F14" s="49"/>
      <c r="G14" s="49"/>
      <c r="H14" s="49"/>
      <c r="I14" s="49"/>
      <c r="J14" s="49"/>
      <c r="K14" s="71">
        <f ca="1">K12-3</f>
        <v>44744</v>
      </c>
      <c r="L14" s="111">
        <v>10</v>
      </c>
      <c r="M14" s="147"/>
      <c r="N14" s="141" t="str">
        <f t="shared" ca="1" si="4"/>
        <v/>
      </c>
      <c r="O14" s="141" t="str">
        <f t="shared" ca="1" si="4"/>
        <v/>
      </c>
      <c r="P14" s="141" t="str">
        <f t="shared" ca="1" si="4"/>
        <v/>
      </c>
      <c r="Q14" s="141" t="str">
        <f t="shared" ca="1" si="4"/>
        <v/>
      </c>
      <c r="R14" s="141" t="str">
        <f t="shared" ca="1" si="4"/>
        <v/>
      </c>
      <c r="S14" s="141" t="str">
        <f t="shared" ca="1" si="4"/>
        <v/>
      </c>
      <c r="T14" s="141" t="str">
        <f t="shared" ca="1" si="4"/>
        <v/>
      </c>
      <c r="U14" s="141" t="str">
        <f t="shared" ca="1" si="4"/>
        <v/>
      </c>
      <c r="V14" s="141" t="str">
        <f t="shared" ca="1" si="4"/>
        <v/>
      </c>
      <c r="W14" s="141" t="str">
        <f t="shared" ca="1" si="4"/>
        <v/>
      </c>
      <c r="X14" s="141" t="str">
        <f t="shared" ca="1" si="5"/>
        <v/>
      </c>
      <c r="Y14" s="141" t="str">
        <f t="shared" ca="1" si="5"/>
        <v/>
      </c>
      <c r="Z14" s="141" t="str">
        <f t="shared" ca="1" si="5"/>
        <v/>
      </c>
      <c r="AA14" s="141" t="str">
        <f t="shared" ca="1" si="5"/>
        <v/>
      </c>
      <c r="AB14" s="141" t="str">
        <f t="shared" ca="1" si="5"/>
        <v/>
      </c>
      <c r="AC14" s="141" t="str">
        <f t="shared" ca="1" si="5"/>
        <v/>
      </c>
      <c r="AD14" s="141" t="str">
        <f t="shared" ca="1" si="5"/>
        <v/>
      </c>
      <c r="AE14" s="141" t="str">
        <f t="shared" ca="1" si="5"/>
        <v/>
      </c>
      <c r="AF14" s="141" t="str">
        <f t="shared" ca="1" si="5"/>
        <v/>
      </c>
      <c r="AG14" s="141" t="str">
        <f t="shared" ca="1" si="5"/>
        <v/>
      </c>
      <c r="AH14" s="141" t="str">
        <f t="shared" ca="1" si="6"/>
        <v/>
      </c>
      <c r="AI14" s="141" t="str">
        <f t="shared" ca="1" si="6"/>
        <v/>
      </c>
      <c r="AJ14" s="141" t="str">
        <f t="shared" ca="1" si="6"/>
        <v/>
      </c>
      <c r="AK14" s="141" t="str">
        <f t="shared" ca="1" si="6"/>
        <v/>
      </c>
      <c r="AL14" s="141" t="str">
        <f t="shared" ca="1" si="6"/>
        <v/>
      </c>
      <c r="AM14" s="141" t="str">
        <f t="shared" ca="1" si="6"/>
        <v/>
      </c>
      <c r="AN14" s="141" t="str">
        <f t="shared" ca="1" si="6"/>
        <v/>
      </c>
      <c r="AO14" s="141" t="str">
        <f t="shared" ca="1" si="6"/>
        <v/>
      </c>
      <c r="AP14" s="141" t="str">
        <f t="shared" ca="1" si="6"/>
        <v/>
      </c>
      <c r="AQ14" s="141" t="str">
        <f t="shared" ca="1" si="6"/>
        <v/>
      </c>
      <c r="AR14" s="141" t="str">
        <f t="shared" ca="1" si="7"/>
        <v/>
      </c>
      <c r="AS14" s="141" t="str">
        <f t="shared" ca="1" si="7"/>
        <v/>
      </c>
      <c r="AT14" s="141" t="str">
        <f t="shared" ca="1" si="7"/>
        <v/>
      </c>
      <c r="AU14" s="141" t="str">
        <f t="shared" ca="1" si="7"/>
        <v/>
      </c>
      <c r="AV14" s="141" t="str">
        <f t="shared" ca="1" si="7"/>
        <v/>
      </c>
      <c r="AW14" s="141" t="str">
        <f t="shared" ca="1" si="7"/>
        <v/>
      </c>
      <c r="AX14" s="141" t="str">
        <f t="shared" ca="1" si="7"/>
        <v/>
      </c>
      <c r="AY14" s="141" t="str">
        <f t="shared" ca="1" si="7"/>
        <v/>
      </c>
      <c r="AZ14" s="141" t="str">
        <f t="shared" ca="1" si="7"/>
        <v/>
      </c>
      <c r="BA14" s="141" t="str">
        <f t="shared" ca="1" si="7"/>
        <v/>
      </c>
      <c r="BB14" s="141" t="str">
        <f t="shared" ca="1" si="8"/>
        <v/>
      </c>
      <c r="BC14" s="141" t="str">
        <f t="shared" ca="1" si="8"/>
        <v/>
      </c>
      <c r="BD14" s="141" t="str">
        <f t="shared" ca="1" si="8"/>
        <v/>
      </c>
      <c r="BE14" s="141" t="str">
        <f t="shared" ca="1" si="8"/>
        <v/>
      </c>
      <c r="BF14" s="141" t="str">
        <f t="shared" ca="1" si="8"/>
        <v/>
      </c>
      <c r="BG14" s="141" t="str">
        <f t="shared" ca="1" si="8"/>
        <v/>
      </c>
      <c r="BH14" s="141" t="str">
        <f t="shared" ca="1" si="8"/>
        <v/>
      </c>
      <c r="BI14" s="141" t="str">
        <f t="shared" ca="1" si="8"/>
        <v/>
      </c>
      <c r="BJ14" s="141" t="str">
        <f t="shared" ca="1" si="8"/>
        <v/>
      </c>
      <c r="BK14" s="141" t="str">
        <f t="shared" ca="1" si="8"/>
        <v/>
      </c>
      <c r="BL14" s="141" t="str">
        <f t="shared" ca="1" si="9"/>
        <v/>
      </c>
      <c r="BM14" s="141" t="str">
        <f t="shared" ca="1" si="9"/>
        <v/>
      </c>
      <c r="BN14" s="141" t="str">
        <f t="shared" ca="1" si="9"/>
        <v/>
      </c>
      <c r="BO14" s="141" t="str">
        <f t="shared" ca="1" si="9"/>
        <v/>
      </c>
      <c r="BP14" s="141" t="str">
        <f t="shared" ca="1" si="9"/>
        <v/>
      </c>
      <c r="BQ14" s="141" t="str">
        <f t="shared" ca="1" si="9"/>
        <v/>
      </c>
    </row>
    <row r="15" spans="1:73" s="1" customFormat="1" ht="40" customHeight="1" x14ac:dyDescent="0.2">
      <c r="A15" s="6"/>
      <c r="B15" s="155" t="s">
        <v>59</v>
      </c>
      <c r="C15" s="147" t="s">
        <v>57</v>
      </c>
      <c r="D15" s="147"/>
      <c r="E15" s="49"/>
      <c r="F15" s="49"/>
      <c r="G15" s="49"/>
      <c r="H15" s="49"/>
      <c r="I15" s="49"/>
      <c r="J15" s="49"/>
      <c r="K15" s="71">
        <f ca="1">K12+20</f>
        <v>44767</v>
      </c>
      <c r="L15" s="111">
        <v>1</v>
      </c>
      <c r="M15" s="147"/>
      <c r="N15" s="141" t="str">
        <f t="shared" ca="1" si="4"/>
        <v/>
      </c>
      <c r="O15" s="141" t="str">
        <f t="shared" ca="1" si="4"/>
        <v/>
      </c>
      <c r="P15" s="141" t="str">
        <f t="shared" ca="1" si="4"/>
        <v/>
      </c>
      <c r="Q15" s="141" t="str">
        <f t="shared" ca="1" si="4"/>
        <v/>
      </c>
      <c r="R15" s="141" t="str">
        <f t="shared" ca="1" si="4"/>
        <v/>
      </c>
      <c r="S15" s="141" t="str">
        <f t="shared" ca="1" si="4"/>
        <v/>
      </c>
      <c r="T15" s="141" t="str">
        <f t="shared" ca="1" si="4"/>
        <v/>
      </c>
      <c r="U15" s="141" t="str">
        <f t="shared" ca="1" si="4"/>
        <v/>
      </c>
      <c r="V15" s="141" t="str">
        <f t="shared" ca="1" si="4"/>
        <v/>
      </c>
      <c r="W15" s="141" t="str">
        <f t="shared" ca="1" si="4"/>
        <v/>
      </c>
      <c r="X15" s="141" t="str">
        <f t="shared" ca="1" si="5"/>
        <v/>
      </c>
      <c r="Y15" s="141" t="str">
        <f t="shared" ca="1" si="5"/>
        <v/>
      </c>
      <c r="Z15" s="141" t="str">
        <f t="shared" ca="1" si="5"/>
        <v/>
      </c>
      <c r="AA15" s="141" t="str">
        <f t="shared" ca="1" si="5"/>
        <v/>
      </c>
      <c r="AB15" s="141" t="str">
        <f t="shared" ca="1" si="5"/>
        <v/>
      </c>
      <c r="AC15" s="141" t="str">
        <f t="shared" ca="1" si="5"/>
        <v/>
      </c>
      <c r="AD15" s="141" t="str">
        <f t="shared" ca="1" si="5"/>
        <v/>
      </c>
      <c r="AE15" s="141" t="str">
        <f t="shared" ca="1" si="5"/>
        <v/>
      </c>
      <c r="AF15" s="141" t="str">
        <f t="shared" ca="1" si="5"/>
        <v/>
      </c>
      <c r="AG15" s="141" t="str">
        <f t="shared" ca="1" si="5"/>
        <v/>
      </c>
      <c r="AH15" s="141">
        <f t="shared" ca="1" si="6"/>
        <v>1</v>
      </c>
      <c r="AI15" s="141" t="str">
        <f t="shared" ca="1" si="6"/>
        <v/>
      </c>
      <c r="AJ15" s="141" t="str">
        <f t="shared" ca="1" si="6"/>
        <v/>
      </c>
      <c r="AK15" s="141" t="str">
        <f t="shared" ca="1" si="6"/>
        <v/>
      </c>
      <c r="AL15" s="141" t="str">
        <f t="shared" ca="1" si="6"/>
        <v/>
      </c>
      <c r="AM15" s="141" t="str">
        <f t="shared" ca="1" si="6"/>
        <v/>
      </c>
      <c r="AN15" s="141" t="str">
        <f t="shared" ca="1" si="6"/>
        <v/>
      </c>
      <c r="AO15" s="141" t="str">
        <f t="shared" ca="1" si="6"/>
        <v/>
      </c>
      <c r="AP15" s="141" t="str">
        <f t="shared" ca="1" si="6"/>
        <v/>
      </c>
      <c r="AQ15" s="141" t="str">
        <f t="shared" ca="1" si="6"/>
        <v/>
      </c>
      <c r="AR15" s="141" t="str">
        <f t="shared" ca="1" si="7"/>
        <v/>
      </c>
      <c r="AS15" s="141" t="str">
        <f t="shared" ca="1" si="7"/>
        <v/>
      </c>
      <c r="AT15" s="141" t="str">
        <f t="shared" ca="1" si="7"/>
        <v/>
      </c>
      <c r="AU15" s="141" t="str">
        <f t="shared" ca="1" si="7"/>
        <v/>
      </c>
      <c r="AV15" s="141" t="str">
        <f t="shared" ca="1" si="7"/>
        <v/>
      </c>
      <c r="AW15" s="141" t="str">
        <f t="shared" ca="1" si="7"/>
        <v/>
      </c>
      <c r="AX15" s="141" t="str">
        <f t="shared" ca="1" si="7"/>
        <v/>
      </c>
      <c r="AY15" s="141" t="str">
        <f t="shared" ca="1" si="7"/>
        <v/>
      </c>
      <c r="AZ15" s="141" t="str">
        <f t="shared" ca="1" si="7"/>
        <v/>
      </c>
      <c r="BA15" s="141" t="str">
        <f t="shared" ca="1" si="7"/>
        <v/>
      </c>
      <c r="BB15" s="141" t="str">
        <f t="shared" ca="1" si="8"/>
        <v/>
      </c>
      <c r="BC15" s="141" t="str">
        <f t="shared" ca="1" si="8"/>
        <v/>
      </c>
      <c r="BD15" s="141" t="str">
        <f t="shared" ca="1" si="8"/>
        <v/>
      </c>
      <c r="BE15" s="141" t="str">
        <f t="shared" ca="1" si="8"/>
        <v/>
      </c>
      <c r="BF15" s="141" t="str">
        <f t="shared" ca="1" si="8"/>
        <v/>
      </c>
      <c r="BG15" s="141" t="str">
        <f t="shared" ca="1" si="8"/>
        <v/>
      </c>
      <c r="BH15" s="141" t="str">
        <f t="shared" ca="1" si="8"/>
        <v/>
      </c>
      <c r="BI15" s="141" t="str">
        <f t="shared" ca="1" si="8"/>
        <v/>
      </c>
      <c r="BJ15" s="141" t="str">
        <f t="shared" ca="1" si="8"/>
        <v/>
      </c>
      <c r="BK15" s="141" t="str">
        <f t="shared" ca="1" si="8"/>
        <v/>
      </c>
      <c r="BL15" s="141" t="str">
        <f t="shared" ca="1" si="9"/>
        <v/>
      </c>
      <c r="BM15" s="141" t="str">
        <f t="shared" ca="1" si="9"/>
        <v/>
      </c>
      <c r="BN15" s="141" t="str">
        <f t="shared" ca="1" si="9"/>
        <v/>
      </c>
      <c r="BO15" s="141" t="str">
        <f t="shared" ca="1" si="9"/>
        <v/>
      </c>
      <c r="BP15" s="141" t="str">
        <f t="shared" ca="1" si="9"/>
        <v/>
      </c>
      <c r="BQ15" s="141" t="str">
        <f t="shared" ca="1" si="9"/>
        <v/>
      </c>
    </row>
    <row r="16" spans="1:73" s="1" customFormat="1" ht="40" customHeight="1" x14ac:dyDescent="0.2">
      <c r="A16" s="6"/>
      <c r="B16" s="155" t="s">
        <v>60</v>
      </c>
      <c r="C16" s="147" t="s">
        <v>11</v>
      </c>
      <c r="D16" s="147"/>
      <c r="E16" s="49">
        <v>0.1</v>
      </c>
      <c r="F16" s="49"/>
      <c r="G16" s="49"/>
      <c r="H16" s="49"/>
      <c r="I16" s="49"/>
      <c r="J16" s="49"/>
      <c r="K16" s="71">
        <f ca="1">K12+6</f>
        <v>44753</v>
      </c>
      <c r="L16" s="111">
        <v>6</v>
      </c>
      <c r="M16" s="147"/>
      <c r="N16" s="141" t="str">
        <f t="shared" ca="1" si="4"/>
        <v/>
      </c>
      <c r="O16" s="141" t="str">
        <f t="shared" ca="1" si="4"/>
        <v/>
      </c>
      <c r="P16" s="141" t="str">
        <f t="shared" ca="1" si="4"/>
        <v/>
      </c>
      <c r="Q16" s="141" t="str">
        <f t="shared" ca="1" si="4"/>
        <v/>
      </c>
      <c r="R16" s="141" t="str">
        <f t="shared" ca="1" si="4"/>
        <v/>
      </c>
      <c r="S16" s="141" t="str">
        <f t="shared" ca="1" si="4"/>
        <v/>
      </c>
      <c r="T16" s="141" t="str">
        <f t="shared" ca="1" si="4"/>
        <v/>
      </c>
      <c r="U16" s="141" t="str">
        <f t="shared" ca="1" si="4"/>
        <v/>
      </c>
      <c r="V16" s="141" t="str">
        <f t="shared" ca="1" si="4"/>
        <v/>
      </c>
      <c r="W16" s="141" t="str">
        <f t="shared" ca="1" si="4"/>
        <v/>
      </c>
      <c r="X16" s="141" t="str">
        <f t="shared" ca="1" si="5"/>
        <v/>
      </c>
      <c r="Y16" s="141" t="str">
        <f t="shared" ca="1" si="5"/>
        <v/>
      </c>
      <c r="Z16" s="141" t="str">
        <f t="shared" ca="1" si="5"/>
        <v/>
      </c>
      <c r="AA16" s="141" t="str">
        <f t="shared" ca="1" si="5"/>
        <v/>
      </c>
      <c r="AB16" s="141" t="str">
        <f t="shared" ca="1" si="5"/>
        <v/>
      </c>
      <c r="AC16" s="141" t="str">
        <f t="shared" ca="1" si="5"/>
        <v/>
      </c>
      <c r="AD16" s="141" t="str">
        <f t="shared" ca="1" si="5"/>
        <v/>
      </c>
      <c r="AE16" s="141" t="str">
        <f t="shared" ca="1" si="5"/>
        <v/>
      </c>
      <c r="AF16" s="141" t="str">
        <f t="shared" ca="1" si="5"/>
        <v/>
      </c>
      <c r="AG16" s="141" t="str">
        <f t="shared" ca="1" si="5"/>
        <v/>
      </c>
      <c r="AH16" s="141" t="str">
        <f t="shared" ca="1" si="6"/>
        <v/>
      </c>
      <c r="AI16" s="141" t="str">
        <f t="shared" ca="1" si="6"/>
        <v/>
      </c>
      <c r="AJ16" s="141" t="str">
        <f t="shared" ca="1" si="6"/>
        <v/>
      </c>
      <c r="AK16" s="141" t="str">
        <f t="shared" ca="1" si="6"/>
        <v/>
      </c>
      <c r="AL16" s="141" t="str">
        <f t="shared" ca="1" si="6"/>
        <v/>
      </c>
      <c r="AM16" s="141" t="str">
        <f t="shared" ca="1" si="6"/>
        <v/>
      </c>
      <c r="AN16" s="141" t="str">
        <f t="shared" ca="1" si="6"/>
        <v/>
      </c>
      <c r="AO16" s="141" t="str">
        <f t="shared" ca="1" si="6"/>
        <v/>
      </c>
      <c r="AP16" s="141" t="str">
        <f t="shared" ca="1" si="6"/>
        <v/>
      </c>
      <c r="AQ16" s="141" t="str">
        <f t="shared" ca="1" si="6"/>
        <v/>
      </c>
      <c r="AR16" s="141" t="str">
        <f t="shared" ca="1" si="7"/>
        <v/>
      </c>
      <c r="AS16" s="141" t="str">
        <f t="shared" ca="1" si="7"/>
        <v/>
      </c>
      <c r="AT16" s="141" t="str">
        <f t="shared" ca="1" si="7"/>
        <v/>
      </c>
      <c r="AU16" s="141" t="str">
        <f t="shared" ca="1" si="7"/>
        <v/>
      </c>
      <c r="AV16" s="141" t="str">
        <f t="shared" ca="1" si="7"/>
        <v/>
      </c>
      <c r="AW16" s="141" t="str">
        <f t="shared" ca="1" si="7"/>
        <v/>
      </c>
      <c r="AX16" s="141" t="str">
        <f t="shared" ca="1" si="7"/>
        <v/>
      </c>
      <c r="AY16" s="141" t="str">
        <f t="shared" ca="1" si="7"/>
        <v/>
      </c>
      <c r="AZ16" s="141" t="str">
        <f t="shared" ca="1" si="7"/>
        <v/>
      </c>
      <c r="BA16" s="141" t="str">
        <f t="shared" ca="1" si="7"/>
        <v/>
      </c>
      <c r="BB16" s="141" t="str">
        <f t="shared" ca="1" si="8"/>
        <v/>
      </c>
      <c r="BC16" s="141" t="str">
        <f t="shared" ca="1" si="8"/>
        <v/>
      </c>
      <c r="BD16" s="141" t="str">
        <f t="shared" ca="1" si="8"/>
        <v/>
      </c>
      <c r="BE16" s="141" t="str">
        <f t="shared" ca="1" si="8"/>
        <v/>
      </c>
      <c r="BF16" s="141" t="str">
        <f t="shared" ca="1" si="8"/>
        <v/>
      </c>
      <c r="BG16" s="141" t="str">
        <f t="shared" ca="1" si="8"/>
        <v/>
      </c>
      <c r="BH16" s="141" t="str">
        <f t="shared" ca="1" si="8"/>
        <v/>
      </c>
      <c r="BI16" s="141" t="str">
        <f t="shared" ca="1" si="8"/>
        <v/>
      </c>
      <c r="BJ16" s="141" t="str">
        <f t="shared" ca="1" si="8"/>
        <v/>
      </c>
      <c r="BK16" s="141" t="str">
        <f t="shared" ca="1" si="8"/>
        <v/>
      </c>
      <c r="BL16" s="141" t="str">
        <f t="shared" ca="1" si="9"/>
        <v/>
      </c>
      <c r="BM16" s="141" t="str">
        <f t="shared" ca="1" si="9"/>
        <v/>
      </c>
      <c r="BN16" s="141" t="str">
        <f t="shared" ca="1" si="9"/>
        <v/>
      </c>
      <c r="BO16" s="141" t="str">
        <f t="shared" ca="1" si="9"/>
        <v/>
      </c>
      <c r="BP16" s="141" t="str">
        <f t="shared" ca="1" si="9"/>
        <v/>
      </c>
      <c r="BQ16" s="141" t="str">
        <f t="shared" ca="1" si="9"/>
        <v/>
      </c>
    </row>
    <row r="17" spans="1:69" s="1" customFormat="1" ht="40" customHeight="1" x14ac:dyDescent="0.2">
      <c r="A17" s="7"/>
      <c r="B17" s="154" t="s">
        <v>62</v>
      </c>
      <c r="C17" s="147"/>
      <c r="D17" s="147"/>
      <c r="E17" s="49"/>
      <c r="F17" s="49"/>
      <c r="G17" s="49"/>
      <c r="H17" s="49"/>
      <c r="I17" s="49"/>
      <c r="J17" s="49"/>
      <c r="K17" s="71"/>
      <c r="L17" s="111"/>
      <c r="M17" s="147"/>
      <c r="N17" s="141" t="str">
        <f t="shared" ca="1" si="4"/>
        <v/>
      </c>
      <c r="O17" s="141" t="str">
        <f t="shared" ca="1" si="4"/>
        <v/>
      </c>
      <c r="P17" s="141" t="str">
        <f t="shared" ca="1" si="4"/>
        <v/>
      </c>
      <c r="Q17" s="141" t="str">
        <f t="shared" ca="1" si="4"/>
        <v/>
      </c>
      <c r="R17" s="141" t="str">
        <f t="shared" ca="1" si="4"/>
        <v/>
      </c>
      <c r="S17" s="141" t="str">
        <f t="shared" ca="1" si="4"/>
        <v/>
      </c>
      <c r="T17" s="141" t="str">
        <f t="shared" ca="1" si="4"/>
        <v/>
      </c>
      <c r="U17" s="141" t="str">
        <f t="shared" ca="1" si="4"/>
        <v/>
      </c>
      <c r="V17" s="141" t="str">
        <f t="shared" ca="1" si="4"/>
        <v/>
      </c>
      <c r="W17" s="141" t="str">
        <f t="shared" ca="1" si="4"/>
        <v/>
      </c>
      <c r="X17" s="141" t="str">
        <f t="shared" ca="1" si="5"/>
        <v/>
      </c>
      <c r="Y17" s="141" t="str">
        <f t="shared" ca="1" si="5"/>
        <v/>
      </c>
      <c r="Z17" s="141" t="str">
        <f t="shared" ca="1" si="5"/>
        <v/>
      </c>
      <c r="AA17" s="141" t="str">
        <f t="shared" ca="1" si="5"/>
        <v/>
      </c>
      <c r="AB17" s="141" t="str">
        <f t="shared" ca="1" si="5"/>
        <v/>
      </c>
      <c r="AC17" s="141" t="str">
        <f t="shared" ca="1" si="5"/>
        <v/>
      </c>
      <c r="AD17" s="141" t="str">
        <f t="shared" ca="1" si="5"/>
        <v/>
      </c>
      <c r="AE17" s="141" t="str">
        <f t="shared" ca="1" si="5"/>
        <v/>
      </c>
      <c r="AF17" s="141" t="str">
        <f t="shared" ca="1" si="5"/>
        <v/>
      </c>
      <c r="AG17" s="141" t="str">
        <f t="shared" ca="1" si="5"/>
        <v/>
      </c>
      <c r="AH17" s="141" t="str">
        <f t="shared" ca="1" si="6"/>
        <v/>
      </c>
      <c r="AI17" s="141" t="str">
        <f t="shared" ca="1" si="6"/>
        <v/>
      </c>
      <c r="AJ17" s="141" t="str">
        <f t="shared" ca="1" si="6"/>
        <v/>
      </c>
      <c r="AK17" s="141" t="str">
        <f t="shared" ca="1" si="6"/>
        <v/>
      </c>
      <c r="AL17" s="141" t="str">
        <f t="shared" ca="1" si="6"/>
        <v/>
      </c>
      <c r="AM17" s="141" t="str">
        <f t="shared" ca="1" si="6"/>
        <v/>
      </c>
      <c r="AN17" s="141" t="str">
        <f t="shared" ca="1" si="6"/>
        <v/>
      </c>
      <c r="AO17" s="141" t="str">
        <f t="shared" ca="1" si="6"/>
        <v/>
      </c>
      <c r="AP17" s="141" t="str">
        <f t="shared" ca="1" si="6"/>
        <v/>
      </c>
      <c r="AQ17" s="141" t="str">
        <f t="shared" ca="1" si="6"/>
        <v/>
      </c>
      <c r="AR17" s="141" t="str">
        <f t="shared" ca="1" si="7"/>
        <v/>
      </c>
      <c r="AS17" s="141" t="str">
        <f t="shared" ca="1" si="7"/>
        <v/>
      </c>
      <c r="AT17" s="141" t="str">
        <f t="shared" ca="1" si="7"/>
        <v/>
      </c>
      <c r="AU17" s="141" t="str">
        <f t="shared" ca="1" si="7"/>
        <v/>
      </c>
      <c r="AV17" s="141" t="str">
        <f t="shared" ca="1" si="7"/>
        <v/>
      </c>
      <c r="AW17" s="141" t="str">
        <f t="shared" ca="1" si="7"/>
        <v/>
      </c>
      <c r="AX17" s="141" t="str">
        <f t="shared" ca="1" si="7"/>
        <v/>
      </c>
      <c r="AY17" s="141" t="str">
        <f t="shared" ca="1" si="7"/>
        <v/>
      </c>
      <c r="AZ17" s="141" t="str">
        <f t="shared" ca="1" si="7"/>
        <v/>
      </c>
      <c r="BA17" s="141" t="str">
        <f t="shared" ca="1" si="7"/>
        <v/>
      </c>
      <c r="BB17" s="141" t="str">
        <f t="shared" ca="1" si="8"/>
        <v/>
      </c>
      <c r="BC17" s="141" t="str">
        <f t="shared" ca="1" si="8"/>
        <v/>
      </c>
      <c r="BD17" s="141" t="str">
        <f t="shared" ca="1" si="8"/>
        <v/>
      </c>
      <c r="BE17" s="141" t="str">
        <f t="shared" ca="1" si="8"/>
        <v/>
      </c>
      <c r="BF17" s="141" t="str">
        <f t="shared" ca="1" si="8"/>
        <v/>
      </c>
      <c r="BG17" s="141" t="str">
        <f t="shared" ca="1" si="8"/>
        <v/>
      </c>
      <c r="BH17" s="141" t="str">
        <f t="shared" ca="1" si="8"/>
        <v/>
      </c>
      <c r="BI17" s="141" t="str">
        <f t="shared" ca="1" si="8"/>
        <v/>
      </c>
      <c r="BJ17" s="141" t="str">
        <f t="shared" ca="1" si="8"/>
        <v/>
      </c>
      <c r="BK17" s="141" t="str">
        <f t="shared" ca="1" si="8"/>
        <v/>
      </c>
      <c r="BL17" s="141" t="str">
        <f t="shared" ca="1" si="9"/>
        <v/>
      </c>
      <c r="BM17" s="141" t="str">
        <f t="shared" ca="1" si="9"/>
        <v/>
      </c>
      <c r="BN17" s="141" t="str">
        <f t="shared" ca="1" si="9"/>
        <v/>
      </c>
      <c r="BO17" s="141" t="str">
        <f t="shared" ca="1" si="9"/>
        <v/>
      </c>
      <c r="BP17" s="141" t="str">
        <f t="shared" ca="1" si="9"/>
        <v/>
      </c>
      <c r="BQ17" s="141" t="str">
        <f t="shared" ca="1" si="9"/>
        <v/>
      </c>
    </row>
    <row r="18" spans="1:69" s="1" customFormat="1" ht="40" customHeight="1" x14ac:dyDescent="0.2">
      <c r="A18" s="7"/>
      <c r="B18" s="155" t="s">
        <v>54</v>
      </c>
      <c r="C18" s="147" t="s">
        <v>11</v>
      </c>
      <c r="D18" s="147"/>
      <c r="E18" s="49">
        <v>0.6</v>
      </c>
      <c r="F18" s="49"/>
      <c r="G18" s="49"/>
      <c r="H18" s="49"/>
      <c r="I18" s="49"/>
      <c r="J18" s="49"/>
      <c r="K18" s="71">
        <f ca="1">K12+6</f>
        <v>44753</v>
      </c>
      <c r="L18" s="111">
        <v>13</v>
      </c>
      <c r="M18" s="147"/>
      <c r="N18" s="141" t="str">
        <f t="shared" ca="1" si="4"/>
        <v/>
      </c>
      <c r="O18" s="141" t="str">
        <f t="shared" ca="1" si="4"/>
        <v/>
      </c>
      <c r="P18" s="141" t="str">
        <f t="shared" ca="1" si="4"/>
        <v/>
      </c>
      <c r="Q18" s="141" t="str">
        <f t="shared" ca="1" si="4"/>
        <v/>
      </c>
      <c r="R18" s="141" t="str">
        <f t="shared" ca="1" si="4"/>
        <v/>
      </c>
      <c r="S18" s="141" t="str">
        <f t="shared" ca="1" si="4"/>
        <v/>
      </c>
      <c r="T18" s="141" t="str">
        <f t="shared" ca="1" si="4"/>
        <v/>
      </c>
      <c r="U18" s="141" t="str">
        <f t="shared" ca="1" si="4"/>
        <v/>
      </c>
      <c r="V18" s="141" t="str">
        <f t="shared" ca="1" si="4"/>
        <v/>
      </c>
      <c r="W18" s="141" t="str">
        <f t="shared" ca="1" si="4"/>
        <v/>
      </c>
      <c r="X18" s="141" t="str">
        <f t="shared" ca="1" si="5"/>
        <v/>
      </c>
      <c r="Y18" s="141" t="str">
        <f t="shared" ca="1" si="5"/>
        <v/>
      </c>
      <c r="Z18" s="141" t="str">
        <f t="shared" ca="1" si="5"/>
        <v/>
      </c>
      <c r="AA18" s="141" t="str">
        <f t="shared" ca="1" si="5"/>
        <v/>
      </c>
      <c r="AB18" s="141" t="str">
        <f t="shared" ca="1" si="5"/>
        <v/>
      </c>
      <c r="AC18" s="141" t="str">
        <f t="shared" ca="1" si="5"/>
        <v/>
      </c>
      <c r="AD18" s="141" t="str">
        <f t="shared" ca="1" si="5"/>
        <v/>
      </c>
      <c r="AE18" s="141" t="str">
        <f t="shared" ca="1" si="5"/>
        <v/>
      </c>
      <c r="AF18" s="141" t="str">
        <f t="shared" ca="1" si="5"/>
        <v/>
      </c>
      <c r="AG18" s="141" t="str">
        <f t="shared" ca="1" si="5"/>
        <v/>
      </c>
      <c r="AH18" s="141" t="str">
        <f t="shared" ca="1" si="6"/>
        <v/>
      </c>
      <c r="AI18" s="141" t="str">
        <f t="shared" ca="1" si="6"/>
        <v/>
      </c>
      <c r="AJ18" s="141" t="str">
        <f t="shared" ca="1" si="6"/>
        <v/>
      </c>
      <c r="AK18" s="141" t="str">
        <f t="shared" ca="1" si="6"/>
        <v/>
      </c>
      <c r="AL18" s="141" t="str">
        <f t="shared" ca="1" si="6"/>
        <v/>
      </c>
      <c r="AM18" s="141" t="str">
        <f t="shared" ca="1" si="6"/>
        <v/>
      </c>
      <c r="AN18" s="141" t="str">
        <f t="shared" ca="1" si="6"/>
        <v/>
      </c>
      <c r="AO18" s="141" t="str">
        <f t="shared" ca="1" si="6"/>
        <v/>
      </c>
      <c r="AP18" s="141" t="str">
        <f t="shared" ca="1" si="6"/>
        <v/>
      </c>
      <c r="AQ18" s="141" t="str">
        <f t="shared" ca="1" si="6"/>
        <v/>
      </c>
      <c r="AR18" s="141" t="str">
        <f t="shared" ca="1" si="7"/>
        <v/>
      </c>
      <c r="AS18" s="141" t="str">
        <f t="shared" ca="1" si="7"/>
        <v/>
      </c>
      <c r="AT18" s="141" t="str">
        <f t="shared" ca="1" si="7"/>
        <v/>
      </c>
      <c r="AU18" s="141" t="str">
        <f t="shared" ca="1" si="7"/>
        <v/>
      </c>
      <c r="AV18" s="141" t="str">
        <f t="shared" ca="1" si="7"/>
        <v/>
      </c>
      <c r="AW18" s="141" t="str">
        <f t="shared" ca="1" si="7"/>
        <v/>
      </c>
      <c r="AX18" s="141" t="str">
        <f t="shared" ca="1" si="7"/>
        <v/>
      </c>
      <c r="AY18" s="141" t="str">
        <f t="shared" ca="1" si="7"/>
        <v/>
      </c>
      <c r="AZ18" s="141" t="str">
        <f t="shared" ca="1" si="7"/>
        <v/>
      </c>
      <c r="BA18" s="141" t="str">
        <f t="shared" ca="1" si="7"/>
        <v/>
      </c>
      <c r="BB18" s="141" t="str">
        <f t="shared" ca="1" si="8"/>
        <v/>
      </c>
      <c r="BC18" s="141" t="str">
        <f t="shared" ca="1" si="8"/>
        <v/>
      </c>
      <c r="BD18" s="141" t="str">
        <f t="shared" ca="1" si="8"/>
        <v/>
      </c>
      <c r="BE18" s="141" t="str">
        <f t="shared" ca="1" si="8"/>
        <v/>
      </c>
      <c r="BF18" s="141" t="str">
        <f t="shared" ca="1" si="8"/>
        <v/>
      </c>
      <c r="BG18" s="141" t="str">
        <f t="shared" ca="1" si="8"/>
        <v/>
      </c>
      <c r="BH18" s="141" t="str">
        <f t="shared" ca="1" si="8"/>
        <v/>
      </c>
      <c r="BI18" s="141" t="str">
        <f t="shared" ca="1" si="8"/>
        <v/>
      </c>
      <c r="BJ18" s="141" t="str">
        <f t="shared" ca="1" si="8"/>
        <v/>
      </c>
      <c r="BK18" s="141" t="str">
        <f t="shared" ca="1" si="8"/>
        <v/>
      </c>
      <c r="BL18" s="141" t="str">
        <f t="shared" ca="1" si="9"/>
        <v/>
      </c>
      <c r="BM18" s="141" t="str">
        <f t="shared" ca="1" si="9"/>
        <v/>
      </c>
      <c r="BN18" s="141" t="str">
        <f t="shared" ca="1" si="9"/>
        <v/>
      </c>
      <c r="BO18" s="141" t="str">
        <f t="shared" ca="1" si="9"/>
        <v/>
      </c>
      <c r="BP18" s="141" t="str">
        <f t="shared" ca="1" si="9"/>
        <v/>
      </c>
      <c r="BQ18" s="141" t="str">
        <f t="shared" ca="1" si="9"/>
        <v/>
      </c>
    </row>
    <row r="19" spans="1:69" s="1" customFormat="1" ht="40" customHeight="1" x14ac:dyDescent="0.2">
      <c r="A19" s="6"/>
      <c r="B19" s="155" t="s">
        <v>56</v>
      </c>
      <c r="C19" s="147" t="s">
        <v>63</v>
      </c>
      <c r="D19" s="147"/>
      <c r="E19" s="49">
        <v>0.5</v>
      </c>
      <c r="F19" s="49"/>
      <c r="G19" s="49"/>
      <c r="H19" s="49"/>
      <c r="I19" s="49"/>
      <c r="J19" s="49"/>
      <c r="K19" s="71">
        <f ca="1">K18+2</f>
        <v>44755</v>
      </c>
      <c r="L19" s="111">
        <v>9</v>
      </c>
      <c r="M19" s="147"/>
      <c r="N19" s="141" t="str">
        <f t="shared" ca="1" si="4"/>
        <v/>
      </c>
      <c r="O19" s="141" t="str">
        <f t="shared" ca="1" si="4"/>
        <v/>
      </c>
      <c r="P19" s="141" t="str">
        <f t="shared" ca="1" si="4"/>
        <v/>
      </c>
      <c r="Q19" s="141" t="str">
        <f t="shared" ca="1" si="4"/>
        <v/>
      </c>
      <c r="R19" s="141" t="str">
        <f t="shared" ca="1" si="4"/>
        <v/>
      </c>
      <c r="S19" s="141" t="str">
        <f t="shared" ca="1" si="4"/>
        <v/>
      </c>
      <c r="T19" s="141" t="str">
        <f t="shared" ca="1" si="4"/>
        <v/>
      </c>
      <c r="U19" s="141" t="str">
        <f t="shared" ca="1" si="4"/>
        <v/>
      </c>
      <c r="V19" s="141" t="str">
        <f t="shared" ca="1" si="4"/>
        <v/>
      </c>
      <c r="W19" s="141" t="str">
        <f t="shared" ca="1" si="4"/>
        <v/>
      </c>
      <c r="X19" s="141" t="str">
        <f t="shared" ca="1" si="5"/>
        <v/>
      </c>
      <c r="Y19" s="141" t="str">
        <f t="shared" ca="1" si="5"/>
        <v/>
      </c>
      <c r="Z19" s="141" t="str">
        <f t="shared" ca="1" si="5"/>
        <v/>
      </c>
      <c r="AA19" s="141" t="str">
        <f t="shared" ca="1" si="5"/>
        <v/>
      </c>
      <c r="AB19" s="141" t="str">
        <f t="shared" ca="1" si="5"/>
        <v/>
      </c>
      <c r="AC19" s="141" t="str">
        <f t="shared" ca="1" si="5"/>
        <v/>
      </c>
      <c r="AD19" s="141" t="str">
        <f t="shared" ca="1" si="5"/>
        <v/>
      </c>
      <c r="AE19" s="141" t="str">
        <f t="shared" ca="1" si="5"/>
        <v/>
      </c>
      <c r="AF19" s="141" t="str">
        <f t="shared" ca="1" si="5"/>
        <v/>
      </c>
      <c r="AG19" s="141" t="str">
        <f t="shared" ca="1" si="5"/>
        <v/>
      </c>
      <c r="AH19" s="141" t="str">
        <f t="shared" ca="1" si="6"/>
        <v/>
      </c>
      <c r="AI19" s="141" t="str">
        <f t="shared" ca="1" si="6"/>
        <v/>
      </c>
      <c r="AJ19" s="141" t="str">
        <f t="shared" ca="1" si="6"/>
        <v/>
      </c>
      <c r="AK19" s="141" t="str">
        <f t="shared" ca="1" si="6"/>
        <v/>
      </c>
      <c r="AL19" s="141" t="str">
        <f t="shared" ca="1" si="6"/>
        <v/>
      </c>
      <c r="AM19" s="141" t="str">
        <f t="shared" ca="1" si="6"/>
        <v/>
      </c>
      <c r="AN19" s="141" t="str">
        <f t="shared" ca="1" si="6"/>
        <v/>
      </c>
      <c r="AO19" s="141" t="str">
        <f t="shared" ca="1" si="6"/>
        <v/>
      </c>
      <c r="AP19" s="141" t="str">
        <f t="shared" ca="1" si="6"/>
        <v/>
      </c>
      <c r="AQ19" s="141" t="str">
        <f t="shared" ca="1" si="6"/>
        <v/>
      </c>
      <c r="AR19" s="141" t="str">
        <f t="shared" ca="1" si="7"/>
        <v/>
      </c>
      <c r="AS19" s="141" t="str">
        <f t="shared" ca="1" si="7"/>
        <v/>
      </c>
      <c r="AT19" s="141" t="str">
        <f t="shared" ca="1" si="7"/>
        <v/>
      </c>
      <c r="AU19" s="141" t="str">
        <f t="shared" ca="1" si="7"/>
        <v/>
      </c>
      <c r="AV19" s="141" t="str">
        <f t="shared" ca="1" si="7"/>
        <v/>
      </c>
      <c r="AW19" s="141" t="str">
        <f t="shared" ca="1" si="7"/>
        <v/>
      </c>
      <c r="AX19" s="141" t="str">
        <f t="shared" ca="1" si="7"/>
        <v/>
      </c>
      <c r="AY19" s="141" t="str">
        <f t="shared" ca="1" si="7"/>
        <v/>
      </c>
      <c r="AZ19" s="141" t="str">
        <f t="shared" ca="1" si="7"/>
        <v/>
      </c>
      <c r="BA19" s="141" t="str">
        <f t="shared" ca="1" si="7"/>
        <v/>
      </c>
      <c r="BB19" s="141" t="str">
        <f t="shared" ca="1" si="8"/>
        <v/>
      </c>
      <c r="BC19" s="141" t="str">
        <f t="shared" ca="1" si="8"/>
        <v/>
      </c>
      <c r="BD19" s="141" t="str">
        <f t="shared" ca="1" si="8"/>
        <v/>
      </c>
      <c r="BE19" s="141" t="str">
        <f t="shared" ca="1" si="8"/>
        <v/>
      </c>
      <c r="BF19" s="141" t="str">
        <f t="shared" ca="1" si="8"/>
        <v/>
      </c>
      <c r="BG19" s="141" t="str">
        <f t="shared" ca="1" si="8"/>
        <v/>
      </c>
      <c r="BH19" s="141" t="str">
        <f t="shared" ca="1" si="8"/>
        <v/>
      </c>
      <c r="BI19" s="141" t="str">
        <f t="shared" ca="1" si="8"/>
        <v/>
      </c>
      <c r="BJ19" s="141" t="str">
        <f t="shared" ca="1" si="8"/>
        <v/>
      </c>
      <c r="BK19" s="141" t="str">
        <f t="shared" ca="1" si="8"/>
        <v/>
      </c>
      <c r="BL19" s="141" t="str">
        <f t="shared" ca="1" si="9"/>
        <v/>
      </c>
      <c r="BM19" s="141" t="str">
        <f t="shared" ca="1" si="9"/>
        <v/>
      </c>
      <c r="BN19" s="141" t="str">
        <f t="shared" ca="1" si="9"/>
        <v/>
      </c>
      <c r="BO19" s="141" t="str">
        <f t="shared" ca="1" si="9"/>
        <v/>
      </c>
      <c r="BP19" s="141" t="str">
        <f t="shared" ca="1" si="9"/>
        <v/>
      </c>
      <c r="BQ19" s="141" t="str">
        <f t="shared" ca="1" si="9"/>
        <v/>
      </c>
    </row>
    <row r="20" spans="1:69" s="1" customFormat="1" ht="40" customHeight="1" x14ac:dyDescent="0.2">
      <c r="A20" s="6"/>
      <c r="B20" s="155" t="s">
        <v>58</v>
      </c>
      <c r="C20" s="147" t="s">
        <v>64</v>
      </c>
      <c r="D20" s="147"/>
      <c r="E20" s="49">
        <v>0.33</v>
      </c>
      <c r="F20" s="49"/>
      <c r="G20" s="49"/>
      <c r="H20" s="49"/>
      <c r="I20" s="49"/>
      <c r="J20" s="49"/>
      <c r="K20" s="71">
        <f ca="1">K19+5</f>
        <v>44760</v>
      </c>
      <c r="L20" s="111">
        <v>11</v>
      </c>
      <c r="M20" s="147"/>
      <c r="N20" s="141" t="str">
        <f t="shared" ca="1" si="4"/>
        <v/>
      </c>
      <c r="O20" s="141" t="str">
        <f t="shared" ca="1" si="4"/>
        <v/>
      </c>
      <c r="P20" s="141" t="str">
        <f t="shared" ca="1" si="4"/>
        <v/>
      </c>
      <c r="Q20" s="141" t="str">
        <f t="shared" ca="1" si="4"/>
        <v/>
      </c>
      <c r="R20" s="141" t="str">
        <f t="shared" ca="1" si="4"/>
        <v/>
      </c>
      <c r="S20" s="141" t="str">
        <f t="shared" ca="1" si="4"/>
        <v/>
      </c>
      <c r="T20" s="141" t="str">
        <f t="shared" ca="1" si="4"/>
        <v/>
      </c>
      <c r="U20" s="141" t="str">
        <f t="shared" ca="1" si="4"/>
        <v/>
      </c>
      <c r="V20" s="141" t="str">
        <f t="shared" ca="1" si="4"/>
        <v/>
      </c>
      <c r="W20" s="141" t="str">
        <f t="shared" ca="1" si="4"/>
        <v/>
      </c>
      <c r="X20" s="141" t="str">
        <f t="shared" ca="1" si="5"/>
        <v/>
      </c>
      <c r="Y20" s="141" t="str">
        <f t="shared" ca="1" si="5"/>
        <v/>
      </c>
      <c r="Z20" s="141" t="str">
        <f t="shared" ca="1" si="5"/>
        <v/>
      </c>
      <c r="AA20" s="141" t="str">
        <f t="shared" ca="1" si="5"/>
        <v/>
      </c>
      <c r="AB20" s="141" t="str">
        <f t="shared" ca="1" si="5"/>
        <v/>
      </c>
      <c r="AC20" s="141" t="str">
        <f t="shared" ca="1" si="5"/>
        <v/>
      </c>
      <c r="AD20" s="141" t="str">
        <f t="shared" ca="1" si="5"/>
        <v/>
      </c>
      <c r="AE20" s="141" t="str">
        <f t="shared" ca="1" si="5"/>
        <v/>
      </c>
      <c r="AF20" s="141" t="str">
        <f t="shared" ca="1" si="5"/>
        <v/>
      </c>
      <c r="AG20" s="141" t="str">
        <f t="shared" ca="1" si="5"/>
        <v/>
      </c>
      <c r="AH20" s="141" t="str">
        <f t="shared" ca="1" si="6"/>
        <v/>
      </c>
      <c r="AI20" s="141" t="str">
        <f t="shared" ca="1" si="6"/>
        <v/>
      </c>
      <c r="AJ20" s="141" t="str">
        <f t="shared" ca="1" si="6"/>
        <v/>
      </c>
      <c r="AK20" s="141" t="str">
        <f t="shared" ca="1" si="6"/>
        <v/>
      </c>
      <c r="AL20" s="141" t="str">
        <f t="shared" ca="1" si="6"/>
        <v/>
      </c>
      <c r="AM20" s="141" t="str">
        <f t="shared" ca="1" si="6"/>
        <v/>
      </c>
      <c r="AN20" s="141" t="str">
        <f t="shared" ca="1" si="6"/>
        <v/>
      </c>
      <c r="AO20" s="141" t="str">
        <f t="shared" ca="1" si="6"/>
        <v/>
      </c>
      <c r="AP20" s="141" t="str">
        <f t="shared" ca="1" si="6"/>
        <v/>
      </c>
      <c r="AQ20" s="141" t="str">
        <f t="shared" ca="1" si="6"/>
        <v/>
      </c>
      <c r="AR20" s="141" t="str">
        <f t="shared" ca="1" si="7"/>
        <v/>
      </c>
      <c r="AS20" s="141" t="str">
        <f t="shared" ca="1" si="7"/>
        <v/>
      </c>
      <c r="AT20" s="141" t="str">
        <f t="shared" ca="1" si="7"/>
        <v/>
      </c>
      <c r="AU20" s="141" t="str">
        <f t="shared" ca="1" si="7"/>
        <v/>
      </c>
      <c r="AV20" s="141" t="str">
        <f t="shared" ca="1" si="7"/>
        <v/>
      </c>
      <c r="AW20" s="141" t="str">
        <f t="shared" ca="1" si="7"/>
        <v/>
      </c>
      <c r="AX20" s="141" t="str">
        <f t="shared" ca="1" si="7"/>
        <v/>
      </c>
      <c r="AY20" s="141" t="str">
        <f t="shared" ca="1" si="7"/>
        <v/>
      </c>
      <c r="AZ20" s="141" t="str">
        <f t="shared" ca="1" si="7"/>
        <v/>
      </c>
      <c r="BA20" s="141" t="str">
        <f t="shared" ca="1" si="7"/>
        <v/>
      </c>
      <c r="BB20" s="141" t="str">
        <f t="shared" ca="1" si="8"/>
        <v/>
      </c>
      <c r="BC20" s="141" t="str">
        <f t="shared" ca="1" si="8"/>
        <v/>
      </c>
      <c r="BD20" s="141" t="str">
        <f t="shared" ca="1" si="8"/>
        <v/>
      </c>
      <c r="BE20" s="141" t="str">
        <f t="shared" ca="1" si="8"/>
        <v/>
      </c>
      <c r="BF20" s="141" t="str">
        <f t="shared" ca="1" si="8"/>
        <v/>
      </c>
      <c r="BG20" s="141" t="str">
        <f t="shared" ca="1" si="8"/>
        <v/>
      </c>
      <c r="BH20" s="141" t="str">
        <f t="shared" ca="1" si="8"/>
        <v/>
      </c>
      <c r="BI20" s="141" t="str">
        <f t="shared" ca="1" si="8"/>
        <v/>
      </c>
      <c r="BJ20" s="141" t="str">
        <f t="shared" ca="1" si="8"/>
        <v/>
      </c>
      <c r="BK20" s="141" t="str">
        <f t="shared" ca="1" si="8"/>
        <v/>
      </c>
      <c r="BL20" s="141" t="str">
        <f t="shared" ca="1" si="9"/>
        <v/>
      </c>
      <c r="BM20" s="141" t="str">
        <f t="shared" ca="1" si="9"/>
        <v/>
      </c>
      <c r="BN20" s="141" t="str">
        <f t="shared" ca="1" si="9"/>
        <v/>
      </c>
      <c r="BO20" s="141" t="str">
        <f t="shared" ca="1" si="9"/>
        <v/>
      </c>
      <c r="BP20" s="141" t="str">
        <f t="shared" ca="1" si="9"/>
        <v/>
      </c>
      <c r="BQ20" s="141" t="str">
        <f t="shared" ca="1" si="9"/>
        <v/>
      </c>
    </row>
    <row r="21" spans="1:69" s="1" customFormat="1" ht="40" customHeight="1" x14ac:dyDescent="0.2">
      <c r="A21" s="6"/>
      <c r="B21" s="155" t="s">
        <v>59</v>
      </c>
      <c r="C21" s="147" t="s">
        <v>57</v>
      </c>
      <c r="D21" s="147"/>
      <c r="E21" s="49"/>
      <c r="F21" s="49"/>
      <c r="G21" s="49"/>
      <c r="H21" s="49"/>
      <c r="I21" s="49"/>
      <c r="J21" s="49"/>
      <c r="K21" s="71">
        <f ca="1">K20+2</f>
        <v>44762</v>
      </c>
      <c r="L21" s="111">
        <v>1</v>
      </c>
      <c r="M21" s="147"/>
      <c r="N21" s="141" t="str">
        <f t="shared" ref="N21:W35" ca="1" si="10">IF(AND($C21="Goal",N$7&gt;=$K21,N$7&lt;=$K21+$L21-1),2,IF(AND($C21="Milestone",N$7&gt;=$K21,N$7&lt;=$K21+$L21-1),1,""))</f>
        <v/>
      </c>
      <c r="O21" s="141" t="str">
        <f t="shared" ca="1" si="10"/>
        <v/>
      </c>
      <c r="P21" s="141" t="str">
        <f t="shared" ca="1" si="10"/>
        <v/>
      </c>
      <c r="Q21" s="141" t="str">
        <f t="shared" ca="1" si="10"/>
        <v/>
      </c>
      <c r="R21" s="141" t="str">
        <f t="shared" ca="1" si="10"/>
        <v/>
      </c>
      <c r="S21" s="141" t="str">
        <f t="shared" ca="1" si="10"/>
        <v/>
      </c>
      <c r="T21" s="141" t="str">
        <f t="shared" ca="1" si="10"/>
        <v/>
      </c>
      <c r="U21" s="141" t="str">
        <f t="shared" ca="1" si="10"/>
        <v/>
      </c>
      <c r="V21" s="141" t="str">
        <f t="shared" ca="1" si="10"/>
        <v/>
      </c>
      <c r="W21" s="141" t="str">
        <f t="shared" ca="1" si="10"/>
        <v/>
      </c>
      <c r="X21" s="141" t="str">
        <f t="shared" ref="X21:AG35" ca="1" si="11">IF(AND($C21="Goal",X$7&gt;=$K21,X$7&lt;=$K21+$L21-1),2,IF(AND($C21="Milestone",X$7&gt;=$K21,X$7&lt;=$K21+$L21-1),1,""))</f>
        <v/>
      </c>
      <c r="Y21" s="141" t="str">
        <f t="shared" ca="1" si="11"/>
        <v/>
      </c>
      <c r="Z21" s="141" t="str">
        <f t="shared" ca="1" si="11"/>
        <v/>
      </c>
      <c r="AA21" s="141" t="str">
        <f t="shared" ca="1" si="11"/>
        <v/>
      </c>
      <c r="AB21" s="141" t="str">
        <f t="shared" ca="1" si="11"/>
        <v/>
      </c>
      <c r="AC21" s="141">
        <f t="shared" ca="1" si="11"/>
        <v>1</v>
      </c>
      <c r="AD21" s="141" t="str">
        <f t="shared" ca="1" si="11"/>
        <v/>
      </c>
      <c r="AE21" s="141" t="str">
        <f t="shared" ca="1" si="11"/>
        <v/>
      </c>
      <c r="AF21" s="141" t="str">
        <f t="shared" ca="1" si="11"/>
        <v/>
      </c>
      <c r="AG21" s="141" t="str">
        <f t="shared" ca="1" si="11"/>
        <v/>
      </c>
      <c r="AH21" s="141" t="str">
        <f t="shared" ref="AH21:AQ35" ca="1" si="12">IF(AND($C21="Goal",AH$7&gt;=$K21,AH$7&lt;=$K21+$L21-1),2,IF(AND($C21="Milestone",AH$7&gt;=$K21,AH$7&lt;=$K21+$L21-1),1,""))</f>
        <v/>
      </c>
      <c r="AI21" s="141" t="str">
        <f t="shared" ca="1" si="12"/>
        <v/>
      </c>
      <c r="AJ21" s="141" t="str">
        <f t="shared" ca="1" si="12"/>
        <v/>
      </c>
      <c r="AK21" s="141" t="str">
        <f t="shared" ca="1" si="12"/>
        <v/>
      </c>
      <c r="AL21" s="141" t="str">
        <f t="shared" ca="1" si="12"/>
        <v/>
      </c>
      <c r="AM21" s="141" t="str">
        <f t="shared" ca="1" si="12"/>
        <v/>
      </c>
      <c r="AN21" s="141" t="str">
        <f t="shared" ca="1" si="12"/>
        <v/>
      </c>
      <c r="AO21" s="141" t="str">
        <f t="shared" ca="1" si="12"/>
        <v/>
      </c>
      <c r="AP21" s="141" t="str">
        <f t="shared" ca="1" si="12"/>
        <v/>
      </c>
      <c r="AQ21" s="141" t="str">
        <f t="shared" ca="1" si="12"/>
        <v/>
      </c>
      <c r="AR21" s="141" t="str">
        <f t="shared" ref="AR21:BA35" ca="1" si="13">IF(AND($C21="Goal",AR$7&gt;=$K21,AR$7&lt;=$K21+$L21-1),2,IF(AND($C21="Milestone",AR$7&gt;=$K21,AR$7&lt;=$K21+$L21-1),1,""))</f>
        <v/>
      </c>
      <c r="AS21" s="141" t="str">
        <f t="shared" ca="1" si="13"/>
        <v/>
      </c>
      <c r="AT21" s="141" t="str">
        <f t="shared" ca="1" si="13"/>
        <v/>
      </c>
      <c r="AU21" s="141" t="str">
        <f t="shared" ca="1" si="13"/>
        <v/>
      </c>
      <c r="AV21" s="141" t="str">
        <f t="shared" ca="1" si="13"/>
        <v/>
      </c>
      <c r="AW21" s="141" t="str">
        <f t="shared" ca="1" si="13"/>
        <v/>
      </c>
      <c r="AX21" s="141" t="str">
        <f t="shared" ca="1" si="13"/>
        <v/>
      </c>
      <c r="AY21" s="141" t="str">
        <f t="shared" ca="1" si="13"/>
        <v/>
      </c>
      <c r="AZ21" s="141" t="str">
        <f t="shared" ca="1" si="13"/>
        <v/>
      </c>
      <c r="BA21" s="141" t="str">
        <f t="shared" ca="1" si="13"/>
        <v/>
      </c>
      <c r="BB21" s="141" t="str">
        <f t="shared" ref="BB21:BK35" ca="1" si="14">IF(AND($C21="Goal",BB$7&gt;=$K21,BB$7&lt;=$K21+$L21-1),2,IF(AND($C21="Milestone",BB$7&gt;=$K21,BB$7&lt;=$K21+$L21-1),1,""))</f>
        <v/>
      </c>
      <c r="BC21" s="141" t="str">
        <f t="shared" ca="1" si="14"/>
        <v/>
      </c>
      <c r="BD21" s="141" t="str">
        <f t="shared" ca="1" si="14"/>
        <v/>
      </c>
      <c r="BE21" s="141" t="str">
        <f t="shared" ca="1" si="14"/>
        <v/>
      </c>
      <c r="BF21" s="141" t="str">
        <f t="shared" ca="1" si="14"/>
        <v/>
      </c>
      <c r="BG21" s="141" t="str">
        <f t="shared" ca="1" si="14"/>
        <v/>
      </c>
      <c r="BH21" s="141" t="str">
        <f t="shared" ca="1" si="14"/>
        <v/>
      </c>
      <c r="BI21" s="141" t="str">
        <f t="shared" ca="1" si="14"/>
        <v/>
      </c>
      <c r="BJ21" s="141" t="str">
        <f t="shared" ca="1" si="14"/>
        <v/>
      </c>
      <c r="BK21" s="141" t="str">
        <f t="shared" ca="1" si="14"/>
        <v/>
      </c>
      <c r="BL21" s="141" t="str">
        <f t="shared" ref="BL21:BQ35" ca="1" si="15">IF(AND($C21="Goal",BL$7&gt;=$K21,BL$7&lt;=$K21+$L21-1),2,IF(AND($C21="Milestone",BL$7&gt;=$K21,BL$7&lt;=$K21+$L21-1),1,""))</f>
        <v/>
      </c>
      <c r="BM21" s="141" t="str">
        <f t="shared" ca="1" si="15"/>
        <v/>
      </c>
      <c r="BN21" s="141" t="str">
        <f t="shared" ca="1" si="15"/>
        <v/>
      </c>
      <c r="BO21" s="141" t="str">
        <f t="shared" ca="1" si="15"/>
        <v/>
      </c>
      <c r="BP21" s="141" t="str">
        <f t="shared" ca="1" si="15"/>
        <v/>
      </c>
      <c r="BQ21" s="141" t="str">
        <f t="shared" ca="1" si="15"/>
        <v/>
      </c>
    </row>
    <row r="22" spans="1:69" s="1" customFormat="1" ht="40" customHeight="1" x14ac:dyDescent="0.2">
      <c r="A22" s="6"/>
      <c r="B22" s="155" t="s">
        <v>60</v>
      </c>
      <c r="C22" s="147"/>
      <c r="D22" s="147"/>
      <c r="E22" s="49"/>
      <c r="F22" s="49"/>
      <c r="G22" s="49"/>
      <c r="H22" s="49"/>
      <c r="I22" s="49"/>
      <c r="J22" s="49"/>
      <c r="K22" s="71">
        <f ca="1">K21+1</f>
        <v>44763</v>
      </c>
      <c r="L22" s="111">
        <v>24</v>
      </c>
      <c r="M22" s="147"/>
      <c r="N22" s="141" t="str">
        <f t="shared" ca="1" si="10"/>
        <v/>
      </c>
      <c r="O22" s="141" t="str">
        <f t="shared" ca="1" si="10"/>
        <v/>
      </c>
      <c r="P22" s="141" t="str">
        <f t="shared" ca="1" si="10"/>
        <v/>
      </c>
      <c r="Q22" s="141" t="str">
        <f t="shared" ca="1" si="10"/>
        <v/>
      </c>
      <c r="R22" s="141" t="str">
        <f t="shared" ca="1" si="10"/>
        <v/>
      </c>
      <c r="S22" s="141" t="str">
        <f t="shared" ca="1" si="10"/>
        <v/>
      </c>
      <c r="T22" s="141" t="str">
        <f t="shared" ca="1" si="10"/>
        <v/>
      </c>
      <c r="U22" s="141" t="str">
        <f t="shared" ca="1" si="10"/>
        <v/>
      </c>
      <c r="V22" s="141" t="str">
        <f t="shared" ca="1" si="10"/>
        <v/>
      </c>
      <c r="W22" s="141" t="str">
        <f t="shared" ca="1" si="10"/>
        <v/>
      </c>
      <c r="X22" s="141" t="str">
        <f t="shared" ca="1" si="11"/>
        <v/>
      </c>
      <c r="Y22" s="141" t="str">
        <f t="shared" ca="1" si="11"/>
        <v/>
      </c>
      <c r="Z22" s="141" t="str">
        <f t="shared" ca="1" si="11"/>
        <v/>
      </c>
      <c r="AA22" s="141" t="str">
        <f t="shared" ca="1" si="11"/>
        <v/>
      </c>
      <c r="AB22" s="141" t="str">
        <f t="shared" ca="1" si="11"/>
        <v/>
      </c>
      <c r="AC22" s="141" t="str">
        <f t="shared" ca="1" si="11"/>
        <v/>
      </c>
      <c r="AD22" s="141" t="str">
        <f t="shared" ca="1" si="11"/>
        <v/>
      </c>
      <c r="AE22" s="141" t="str">
        <f t="shared" ca="1" si="11"/>
        <v/>
      </c>
      <c r="AF22" s="141" t="str">
        <f t="shared" ca="1" si="11"/>
        <v/>
      </c>
      <c r="AG22" s="141" t="str">
        <f t="shared" ca="1" si="11"/>
        <v/>
      </c>
      <c r="AH22" s="141" t="str">
        <f t="shared" ca="1" si="12"/>
        <v/>
      </c>
      <c r="AI22" s="141" t="str">
        <f t="shared" ca="1" si="12"/>
        <v/>
      </c>
      <c r="AJ22" s="141" t="str">
        <f t="shared" ca="1" si="12"/>
        <v/>
      </c>
      <c r="AK22" s="141" t="str">
        <f t="shared" ca="1" si="12"/>
        <v/>
      </c>
      <c r="AL22" s="141" t="str">
        <f t="shared" ca="1" si="12"/>
        <v/>
      </c>
      <c r="AM22" s="141" t="str">
        <f t="shared" ca="1" si="12"/>
        <v/>
      </c>
      <c r="AN22" s="141" t="str">
        <f t="shared" ca="1" si="12"/>
        <v/>
      </c>
      <c r="AO22" s="141" t="str">
        <f t="shared" ca="1" si="12"/>
        <v/>
      </c>
      <c r="AP22" s="141" t="str">
        <f t="shared" ca="1" si="12"/>
        <v/>
      </c>
      <c r="AQ22" s="141" t="str">
        <f t="shared" ca="1" si="12"/>
        <v/>
      </c>
      <c r="AR22" s="141" t="str">
        <f t="shared" ca="1" si="13"/>
        <v/>
      </c>
      <c r="AS22" s="141" t="str">
        <f t="shared" ca="1" si="13"/>
        <v/>
      </c>
      <c r="AT22" s="141" t="str">
        <f t="shared" ca="1" si="13"/>
        <v/>
      </c>
      <c r="AU22" s="141" t="str">
        <f t="shared" ca="1" si="13"/>
        <v/>
      </c>
      <c r="AV22" s="141" t="str">
        <f t="shared" ca="1" si="13"/>
        <v/>
      </c>
      <c r="AW22" s="141" t="str">
        <f t="shared" ca="1" si="13"/>
        <v/>
      </c>
      <c r="AX22" s="141" t="str">
        <f t="shared" ca="1" si="13"/>
        <v/>
      </c>
      <c r="AY22" s="141" t="str">
        <f t="shared" ca="1" si="13"/>
        <v/>
      </c>
      <c r="AZ22" s="141" t="str">
        <f t="shared" ca="1" si="13"/>
        <v/>
      </c>
      <c r="BA22" s="141" t="str">
        <f t="shared" ca="1" si="13"/>
        <v/>
      </c>
      <c r="BB22" s="141" t="str">
        <f t="shared" ca="1" si="14"/>
        <v/>
      </c>
      <c r="BC22" s="141" t="str">
        <f t="shared" ca="1" si="14"/>
        <v/>
      </c>
      <c r="BD22" s="141" t="str">
        <f t="shared" ca="1" si="14"/>
        <v/>
      </c>
      <c r="BE22" s="141" t="str">
        <f t="shared" ca="1" si="14"/>
        <v/>
      </c>
      <c r="BF22" s="141" t="str">
        <f t="shared" ca="1" si="14"/>
        <v/>
      </c>
      <c r="BG22" s="141" t="str">
        <f t="shared" ca="1" si="14"/>
        <v/>
      </c>
      <c r="BH22" s="141" t="str">
        <f t="shared" ca="1" si="14"/>
        <v/>
      </c>
      <c r="BI22" s="141" t="str">
        <f t="shared" ca="1" si="14"/>
        <v/>
      </c>
      <c r="BJ22" s="141" t="str">
        <f t="shared" ca="1" si="14"/>
        <v/>
      </c>
      <c r="BK22" s="141" t="str">
        <f t="shared" ca="1" si="14"/>
        <v/>
      </c>
      <c r="BL22" s="141" t="str">
        <f t="shared" ca="1" si="15"/>
        <v/>
      </c>
      <c r="BM22" s="141" t="str">
        <f t="shared" ca="1" si="15"/>
        <v/>
      </c>
      <c r="BN22" s="141" t="str">
        <f t="shared" ca="1" si="15"/>
        <v/>
      </c>
      <c r="BO22" s="141" t="str">
        <f t="shared" ca="1" si="15"/>
        <v/>
      </c>
      <c r="BP22" s="141" t="str">
        <f t="shared" ca="1" si="15"/>
        <v/>
      </c>
      <c r="BQ22" s="141" t="str">
        <f t="shared" ca="1" si="15"/>
        <v/>
      </c>
    </row>
    <row r="23" spans="1:69" s="1" customFormat="1" ht="40" customHeight="1" x14ac:dyDescent="0.2">
      <c r="A23" s="6"/>
      <c r="B23" s="154" t="s">
        <v>65</v>
      </c>
      <c r="C23" s="147"/>
      <c r="D23" s="147"/>
      <c r="E23" s="49"/>
      <c r="F23" s="49"/>
      <c r="G23" s="49"/>
      <c r="H23" s="49"/>
      <c r="I23" s="49"/>
      <c r="J23" s="49"/>
      <c r="K23" s="71"/>
      <c r="L23" s="111"/>
      <c r="M23" s="147"/>
      <c r="N23" s="141" t="str">
        <f t="shared" ca="1" si="10"/>
        <v/>
      </c>
      <c r="O23" s="141" t="str">
        <f t="shared" ca="1" si="10"/>
        <v/>
      </c>
      <c r="P23" s="141" t="str">
        <f t="shared" ca="1" si="10"/>
        <v/>
      </c>
      <c r="Q23" s="141" t="str">
        <f t="shared" ca="1" si="10"/>
        <v/>
      </c>
      <c r="R23" s="141" t="str">
        <f t="shared" ca="1" si="10"/>
        <v/>
      </c>
      <c r="S23" s="141" t="str">
        <f t="shared" ca="1" si="10"/>
        <v/>
      </c>
      <c r="T23" s="141" t="str">
        <f t="shared" ca="1" si="10"/>
        <v/>
      </c>
      <c r="U23" s="141" t="str">
        <f t="shared" ca="1" si="10"/>
        <v/>
      </c>
      <c r="V23" s="141" t="str">
        <f t="shared" ca="1" si="10"/>
        <v/>
      </c>
      <c r="W23" s="141" t="str">
        <f t="shared" ca="1" si="10"/>
        <v/>
      </c>
      <c r="X23" s="141" t="str">
        <f t="shared" ca="1" si="11"/>
        <v/>
      </c>
      <c r="Y23" s="141" t="str">
        <f t="shared" ca="1" si="11"/>
        <v/>
      </c>
      <c r="Z23" s="141" t="str">
        <f t="shared" ca="1" si="11"/>
        <v/>
      </c>
      <c r="AA23" s="141" t="str">
        <f t="shared" ca="1" si="11"/>
        <v/>
      </c>
      <c r="AB23" s="141" t="str">
        <f t="shared" ca="1" si="11"/>
        <v/>
      </c>
      <c r="AC23" s="141" t="str">
        <f t="shared" ca="1" si="11"/>
        <v/>
      </c>
      <c r="AD23" s="141" t="str">
        <f t="shared" ca="1" si="11"/>
        <v/>
      </c>
      <c r="AE23" s="141" t="str">
        <f t="shared" ca="1" si="11"/>
        <v/>
      </c>
      <c r="AF23" s="141" t="str">
        <f t="shared" ca="1" si="11"/>
        <v/>
      </c>
      <c r="AG23" s="141" t="str">
        <f t="shared" ca="1" si="11"/>
        <v/>
      </c>
      <c r="AH23" s="141" t="str">
        <f t="shared" ca="1" si="12"/>
        <v/>
      </c>
      <c r="AI23" s="141" t="str">
        <f t="shared" ca="1" si="12"/>
        <v/>
      </c>
      <c r="AJ23" s="141" t="str">
        <f t="shared" ca="1" si="12"/>
        <v/>
      </c>
      <c r="AK23" s="141" t="str">
        <f t="shared" ca="1" si="12"/>
        <v/>
      </c>
      <c r="AL23" s="141" t="str">
        <f t="shared" ca="1" si="12"/>
        <v/>
      </c>
      <c r="AM23" s="141" t="str">
        <f t="shared" ca="1" si="12"/>
        <v/>
      </c>
      <c r="AN23" s="141" t="str">
        <f t="shared" ca="1" si="12"/>
        <v/>
      </c>
      <c r="AO23" s="141" t="str">
        <f t="shared" ca="1" si="12"/>
        <v/>
      </c>
      <c r="AP23" s="141" t="str">
        <f t="shared" ca="1" si="12"/>
        <v/>
      </c>
      <c r="AQ23" s="141" t="str">
        <f t="shared" ca="1" si="12"/>
        <v/>
      </c>
      <c r="AR23" s="141" t="str">
        <f t="shared" ca="1" si="13"/>
        <v/>
      </c>
      <c r="AS23" s="141" t="str">
        <f t="shared" ca="1" si="13"/>
        <v/>
      </c>
      <c r="AT23" s="141" t="str">
        <f t="shared" ca="1" si="13"/>
        <v/>
      </c>
      <c r="AU23" s="141" t="str">
        <f t="shared" ca="1" si="13"/>
        <v/>
      </c>
      <c r="AV23" s="141" t="str">
        <f t="shared" ca="1" si="13"/>
        <v/>
      </c>
      <c r="AW23" s="141" t="str">
        <f t="shared" ca="1" si="13"/>
        <v/>
      </c>
      <c r="AX23" s="141" t="str">
        <f t="shared" ca="1" si="13"/>
        <v/>
      </c>
      <c r="AY23" s="141" t="str">
        <f t="shared" ca="1" si="13"/>
        <v/>
      </c>
      <c r="AZ23" s="141" t="str">
        <f t="shared" ca="1" si="13"/>
        <v/>
      </c>
      <c r="BA23" s="141" t="str">
        <f t="shared" ca="1" si="13"/>
        <v/>
      </c>
      <c r="BB23" s="141" t="str">
        <f t="shared" ca="1" si="14"/>
        <v/>
      </c>
      <c r="BC23" s="141" t="str">
        <f t="shared" ca="1" si="14"/>
        <v/>
      </c>
      <c r="BD23" s="141" t="str">
        <f t="shared" ca="1" si="14"/>
        <v/>
      </c>
      <c r="BE23" s="141" t="str">
        <f t="shared" ca="1" si="14"/>
        <v/>
      </c>
      <c r="BF23" s="141" t="str">
        <f t="shared" ca="1" si="14"/>
        <v/>
      </c>
      <c r="BG23" s="141" t="str">
        <f t="shared" ca="1" si="14"/>
        <v/>
      </c>
      <c r="BH23" s="141" t="str">
        <f t="shared" ca="1" si="14"/>
        <v/>
      </c>
      <c r="BI23" s="141" t="str">
        <f t="shared" ca="1" si="14"/>
        <v/>
      </c>
      <c r="BJ23" s="141" t="str">
        <f t="shared" ca="1" si="14"/>
        <v/>
      </c>
      <c r="BK23" s="141" t="str">
        <f t="shared" ca="1" si="14"/>
        <v/>
      </c>
      <c r="BL23" s="141" t="str">
        <f t="shared" ca="1" si="15"/>
        <v/>
      </c>
      <c r="BM23" s="141" t="str">
        <f t="shared" ca="1" si="15"/>
        <v/>
      </c>
      <c r="BN23" s="141" t="str">
        <f t="shared" ca="1" si="15"/>
        <v/>
      </c>
      <c r="BO23" s="141" t="str">
        <f t="shared" ca="1" si="15"/>
        <v/>
      </c>
      <c r="BP23" s="141" t="str">
        <f t="shared" ca="1" si="15"/>
        <v/>
      </c>
      <c r="BQ23" s="141" t="str">
        <f t="shared" ca="1" si="15"/>
        <v/>
      </c>
    </row>
    <row r="24" spans="1:69" s="1" customFormat="1" ht="40" customHeight="1" x14ac:dyDescent="0.2">
      <c r="A24" s="6"/>
      <c r="B24" s="155" t="s">
        <v>54</v>
      </c>
      <c r="C24" s="147" t="s">
        <v>63</v>
      </c>
      <c r="D24" s="147"/>
      <c r="E24" s="49"/>
      <c r="F24" s="49"/>
      <c r="G24" s="49"/>
      <c r="H24" s="49"/>
      <c r="I24" s="49"/>
      <c r="J24" s="49"/>
      <c r="K24" s="71">
        <f ca="1">K12+15</f>
        <v>44762</v>
      </c>
      <c r="L24" s="111">
        <v>4</v>
      </c>
      <c r="M24" s="147"/>
      <c r="N24" s="141" t="str">
        <f t="shared" ca="1" si="10"/>
        <v/>
      </c>
      <c r="O24" s="141" t="str">
        <f t="shared" ca="1" si="10"/>
        <v/>
      </c>
      <c r="P24" s="141" t="str">
        <f t="shared" ca="1" si="10"/>
        <v/>
      </c>
      <c r="Q24" s="141" t="str">
        <f t="shared" ca="1" si="10"/>
        <v/>
      </c>
      <c r="R24" s="141" t="str">
        <f t="shared" ca="1" si="10"/>
        <v/>
      </c>
      <c r="S24" s="141" t="str">
        <f t="shared" ca="1" si="10"/>
        <v/>
      </c>
      <c r="T24" s="141" t="str">
        <f t="shared" ca="1" si="10"/>
        <v/>
      </c>
      <c r="U24" s="141" t="str">
        <f t="shared" ca="1" si="10"/>
        <v/>
      </c>
      <c r="V24" s="141" t="str">
        <f t="shared" ca="1" si="10"/>
        <v/>
      </c>
      <c r="W24" s="141" t="str">
        <f t="shared" ca="1" si="10"/>
        <v/>
      </c>
      <c r="X24" s="141" t="str">
        <f t="shared" ca="1" si="11"/>
        <v/>
      </c>
      <c r="Y24" s="141" t="str">
        <f t="shared" ca="1" si="11"/>
        <v/>
      </c>
      <c r="Z24" s="141" t="str">
        <f t="shared" ca="1" si="11"/>
        <v/>
      </c>
      <c r="AA24" s="141" t="str">
        <f t="shared" ca="1" si="11"/>
        <v/>
      </c>
      <c r="AB24" s="141" t="str">
        <f t="shared" ca="1" si="11"/>
        <v/>
      </c>
      <c r="AC24" s="141" t="str">
        <f t="shared" ca="1" si="11"/>
        <v/>
      </c>
      <c r="AD24" s="141" t="str">
        <f t="shared" ca="1" si="11"/>
        <v/>
      </c>
      <c r="AE24" s="141" t="str">
        <f t="shared" ca="1" si="11"/>
        <v/>
      </c>
      <c r="AF24" s="141" t="str">
        <f t="shared" ca="1" si="11"/>
        <v/>
      </c>
      <c r="AG24" s="141" t="str">
        <f t="shared" ca="1" si="11"/>
        <v/>
      </c>
      <c r="AH24" s="141" t="str">
        <f t="shared" ca="1" si="12"/>
        <v/>
      </c>
      <c r="AI24" s="141" t="str">
        <f t="shared" ca="1" si="12"/>
        <v/>
      </c>
      <c r="AJ24" s="141" t="str">
        <f t="shared" ca="1" si="12"/>
        <v/>
      </c>
      <c r="AK24" s="141" t="str">
        <f t="shared" ca="1" si="12"/>
        <v/>
      </c>
      <c r="AL24" s="141" t="str">
        <f t="shared" ca="1" si="12"/>
        <v/>
      </c>
      <c r="AM24" s="141" t="str">
        <f t="shared" ca="1" si="12"/>
        <v/>
      </c>
      <c r="AN24" s="141" t="str">
        <f t="shared" ca="1" si="12"/>
        <v/>
      </c>
      <c r="AO24" s="141" t="str">
        <f t="shared" ca="1" si="12"/>
        <v/>
      </c>
      <c r="AP24" s="141" t="str">
        <f t="shared" ca="1" si="12"/>
        <v/>
      </c>
      <c r="AQ24" s="141" t="str">
        <f t="shared" ca="1" si="12"/>
        <v/>
      </c>
      <c r="AR24" s="141" t="str">
        <f t="shared" ca="1" si="13"/>
        <v/>
      </c>
      <c r="AS24" s="141" t="str">
        <f t="shared" ca="1" si="13"/>
        <v/>
      </c>
      <c r="AT24" s="141" t="str">
        <f t="shared" ca="1" si="13"/>
        <v/>
      </c>
      <c r="AU24" s="141" t="str">
        <f t="shared" ca="1" si="13"/>
        <v/>
      </c>
      <c r="AV24" s="141" t="str">
        <f t="shared" ca="1" si="13"/>
        <v/>
      </c>
      <c r="AW24" s="141" t="str">
        <f t="shared" ca="1" si="13"/>
        <v/>
      </c>
      <c r="AX24" s="141" t="str">
        <f t="shared" ca="1" si="13"/>
        <v/>
      </c>
      <c r="AY24" s="141" t="str">
        <f t="shared" ca="1" si="13"/>
        <v/>
      </c>
      <c r="AZ24" s="141" t="str">
        <f t="shared" ca="1" si="13"/>
        <v/>
      </c>
      <c r="BA24" s="141" t="str">
        <f t="shared" ca="1" si="13"/>
        <v/>
      </c>
      <c r="BB24" s="141" t="str">
        <f t="shared" ca="1" si="14"/>
        <v/>
      </c>
      <c r="BC24" s="141" t="str">
        <f t="shared" ca="1" si="14"/>
        <v/>
      </c>
      <c r="BD24" s="141" t="str">
        <f t="shared" ca="1" si="14"/>
        <v/>
      </c>
      <c r="BE24" s="141" t="str">
        <f t="shared" ca="1" si="14"/>
        <v/>
      </c>
      <c r="BF24" s="141" t="str">
        <f t="shared" ca="1" si="14"/>
        <v/>
      </c>
      <c r="BG24" s="141" t="str">
        <f t="shared" ca="1" si="14"/>
        <v/>
      </c>
      <c r="BH24" s="141" t="str">
        <f t="shared" ca="1" si="14"/>
        <v/>
      </c>
      <c r="BI24" s="141" t="str">
        <f t="shared" ca="1" si="14"/>
        <v/>
      </c>
      <c r="BJ24" s="141" t="str">
        <f t="shared" ca="1" si="14"/>
        <v/>
      </c>
      <c r="BK24" s="141" t="str">
        <f t="shared" ca="1" si="14"/>
        <v/>
      </c>
      <c r="BL24" s="141" t="str">
        <f t="shared" ca="1" si="15"/>
        <v/>
      </c>
      <c r="BM24" s="141" t="str">
        <f t="shared" ca="1" si="15"/>
        <v/>
      </c>
      <c r="BN24" s="141" t="str">
        <f t="shared" ca="1" si="15"/>
        <v/>
      </c>
      <c r="BO24" s="141" t="str">
        <f t="shared" ca="1" si="15"/>
        <v/>
      </c>
      <c r="BP24" s="141" t="str">
        <f t="shared" ca="1" si="15"/>
        <v/>
      </c>
      <c r="BQ24" s="141" t="str">
        <f t="shared" ca="1" si="15"/>
        <v/>
      </c>
    </row>
    <row r="25" spans="1:69" s="1" customFormat="1" ht="40" customHeight="1" x14ac:dyDescent="0.2">
      <c r="A25" s="6"/>
      <c r="B25" s="155" t="s">
        <v>56</v>
      </c>
      <c r="C25" s="147" t="s">
        <v>61</v>
      </c>
      <c r="D25" s="147"/>
      <c r="E25" s="49"/>
      <c r="F25" s="49"/>
      <c r="G25" s="49"/>
      <c r="H25" s="49"/>
      <c r="I25" s="49"/>
      <c r="J25" s="49"/>
      <c r="K25" s="71">
        <f ca="1">K24+3</f>
        <v>44765</v>
      </c>
      <c r="L25" s="111">
        <v>14</v>
      </c>
      <c r="M25" s="147"/>
      <c r="N25" s="141" t="str">
        <f t="shared" ca="1" si="10"/>
        <v/>
      </c>
      <c r="O25" s="141" t="str">
        <f t="shared" ca="1" si="10"/>
        <v/>
      </c>
      <c r="P25" s="141" t="str">
        <f t="shared" ca="1" si="10"/>
        <v/>
      </c>
      <c r="Q25" s="141" t="str">
        <f t="shared" ca="1" si="10"/>
        <v/>
      </c>
      <c r="R25" s="141" t="str">
        <f t="shared" ca="1" si="10"/>
        <v/>
      </c>
      <c r="S25" s="141" t="str">
        <f t="shared" ca="1" si="10"/>
        <v/>
      </c>
      <c r="T25" s="141" t="str">
        <f t="shared" ca="1" si="10"/>
        <v/>
      </c>
      <c r="U25" s="141" t="str">
        <f t="shared" ca="1" si="10"/>
        <v/>
      </c>
      <c r="V25" s="141" t="str">
        <f t="shared" ca="1" si="10"/>
        <v/>
      </c>
      <c r="W25" s="141" t="str">
        <f t="shared" ca="1" si="10"/>
        <v/>
      </c>
      <c r="X25" s="141" t="str">
        <f t="shared" ca="1" si="11"/>
        <v/>
      </c>
      <c r="Y25" s="141" t="str">
        <f t="shared" ca="1" si="11"/>
        <v/>
      </c>
      <c r="Z25" s="141" t="str">
        <f t="shared" ca="1" si="11"/>
        <v/>
      </c>
      <c r="AA25" s="141" t="str">
        <f t="shared" ca="1" si="11"/>
        <v/>
      </c>
      <c r="AB25" s="141" t="str">
        <f t="shared" ca="1" si="11"/>
        <v/>
      </c>
      <c r="AC25" s="141" t="str">
        <f t="shared" ca="1" si="11"/>
        <v/>
      </c>
      <c r="AD25" s="141" t="str">
        <f t="shared" ca="1" si="11"/>
        <v/>
      </c>
      <c r="AE25" s="141" t="str">
        <f t="shared" ca="1" si="11"/>
        <v/>
      </c>
      <c r="AF25" s="141" t="str">
        <f t="shared" ca="1" si="11"/>
        <v/>
      </c>
      <c r="AG25" s="141" t="str">
        <f t="shared" ca="1" si="11"/>
        <v/>
      </c>
      <c r="AH25" s="141" t="str">
        <f t="shared" ca="1" si="12"/>
        <v/>
      </c>
      <c r="AI25" s="141" t="str">
        <f t="shared" ca="1" si="12"/>
        <v/>
      </c>
      <c r="AJ25" s="141" t="str">
        <f t="shared" ca="1" si="12"/>
        <v/>
      </c>
      <c r="AK25" s="141" t="str">
        <f t="shared" ca="1" si="12"/>
        <v/>
      </c>
      <c r="AL25" s="141" t="str">
        <f t="shared" ca="1" si="12"/>
        <v/>
      </c>
      <c r="AM25" s="141" t="str">
        <f t="shared" ca="1" si="12"/>
        <v/>
      </c>
      <c r="AN25" s="141" t="str">
        <f t="shared" ca="1" si="12"/>
        <v/>
      </c>
      <c r="AO25" s="141" t="str">
        <f t="shared" ca="1" si="12"/>
        <v/>
      </c>
      <c r="AP25" s="141" t="str">
        <f t="shared" ca="1" si="12"/>
        <v/>
      </c>
      <c r="AQ25" s="141" t="str">
        <f t="shared" ca="1" si="12"/>
        <v/>
      </c>
      <c r="AR25" s="141" t="str">
        <f t="shared" ca="1" si="13"/>
        <v/>
      </c>
      <c r="AS25" s="141" t="str">
        <f t="shared" ca="1" si="13"/>
        <v/>
      </c>
      <c r="AT25" s="141" t="str">
        <f t="shared" ca="1" si="13"/>
        <v/>
      </c>
      <c r="AU25" s="141" t="str">
        <f t="shared" ca="1" si="13"/>
        <v/>
      </c>
      <c r="AV25" s="141" t="str">
        <f t="shared" ca="1" si="13"/>
        <v/>
      </c>
      <c r="AW25" s="141" t="str">
        <f t="shared" ca="1" si="13"/>
        <v/>
      </c>
      <c r="AX25" s="141" t="str">
        <f t="shared" ca="1" si="13"/>
        <v/>
      </c>
      <c r="AY25" s="141" t="str">
        <f t="shared" ca="1" si="13"/>
        <v/>
      </c>
      <c r="AZ25" s="141" t="str">
        <f t="shared" ca="1" si="13"/>
        <v/>
      </c>
      <c r="BA25" s="141" t="str">
        <f t="shared" ca="1" si="13"/>
        <v/>
      </c>
      <c r="BB25" s="141" t="str">
        <f t="shared" ca="1" si="14"/>
        <v/>
      </c>
      <c r="BC25" s="141" t="str">
        <f t="shared" ca="1" si="14"/>
        <v/>
      </c>
      <c r="BD25" s="141" t="str">
        <f t="shared" ca="1" si="14"/>
        <v/>
      </c>
      <c r="BE25" s="141" t="str">
        <f t="shared" ca="1" si="14"/>
        <v/>
      </c>
      <c r="BF25" s="141" t="str">
        <f t="shared" ca="1" si="14"/>
        <v/>
      </c>
      <c r="BG25" s="141" t="str">
        <f t="shared" ca="1" si="14"/>
        <v/>
      </c>
      <c r="BH25" s="141" t="str">
        <f t="shared" ca="1" si="14"/>
        <v/>
      </c>
      <c r="BI25" s="141" t="str">
        <f t="shared" ca="1" si="14"/>
        <v/>
      </c>
      <c r="BJ25" s="141" t="str">
        <f t="shared" ca="1" si="14"/>
        <v/>
      </c>
      <c r="BK25" s="141" t="str">
        <f t="shared" ca="1" si="14"/>
        <v/>
      </c>
      <c r="BL25" s="141" t="str">
        <f t="shared" ca="1" si="15"/>
        <v/>
      </c>
      <c r="BM25" s="141" t="str">
        <f t="shared" ca="1" si="15"/>
        <v/>
      </c>
      <c r="BN25" s="141" t="str">
        <f t="shared" ca="1" si="15"/>
        <v/>
      </c>
      <c r="BO25" s="141" t="str">
        <f t="shared" ca="1" si="15"/>
        <v/>
      </c>
      <c r="BP25" s="141" t="str">
        <f t="shared" ca="1" si="15"/>
        <v/>
      </c>
      <c r="BQ25" s="141" t="str">
        <f t="shared" ca="1" si="15"/>
        <v/>
      </c>
    </row>
    <row r="26" spans="1:69" s="1" customFormat="1" ht="40" customHeight="1" x14ac:dyDescent="0.2">
      <c r="A26" s="6"/>
      <c r="B26" s="155" t="s">
        <v>58</v>
      </c>
      <c r="C26" s="147" t="s">
        <v>63</v>
      </c>
      <c r="D26" s="147"/>
      <c r="E26" s="49"/>
      <c r="F26" s="49"/>
      <c r="G26" s="49"/>
      <c r="H26" s="49"/>
      <c r="I26" s="49"/>
      <c r="J26" s="49"/>
      <c r="K26" s="71">
        <f ca="1">K25+15</f>
        <v>44780</v>
      </c>
      <c r="L26" s="111">
        <v>6</v>
      </c>
      <c r="M26" s="147"/>
      <c r="N26" s="141" t="str">
        <f t="shared" ca="1" si="10"/>
        <v/>
      </c>
      <c r="O26" s="141" t="str">
        <f t="shared" ca="1" si="10"/>
        <v/>
      </c>
      <c r="P26" s="141" t="str">
        <f t="shared" ca="1" si="10"/>
        <v/>
      </c>
      <c r="Q26" s="141" t="str">
        <f t="shared" ca="1" si="10"/>
        <v/>
      </c>
      <c r="R26" s="141" t="str">
        <f t="shared" ca="1" si="10"/>
        <v/>
      </c>
      <c r="S26" s="141" t="str">
        <f t="shared" ca="1" si="10"/>
        <v/>
      </c>
      <c r="T26" s="141" t="str">
        <f t="shared" ca="1" si="10"/>
        <v/>
      </c>
      <c r="U26" s="141" t="str">
        <f t="shared" ca="1" si="10"/>
        <v/>
      </c>
      <c r="V26" s="141" t="str">
        <f t="shared" ca="1" si="10"/>
        <v/>
      </c>
      <c r="W26" s="141" t="str">
        <f t="shared" ca="1" si="10"/>
        <v/>
      </c>
      <c r="X26" s="141" t="str">
        <f t="shared" ca="1" si="11"/>
        <v/>
      </c>
      <c r="Y26" s="141" t="str">
        <f t="shared" ca="1" si="11"/>
        <v/>
      </c>
      <c r="Z26" s="141" t="str">
        <f t="shared" ca="1" si="11"/>
        <v/>
      </c>
      <c r="AA26" s="141" t="str">
        <f t="shared" ca="1" si="11"/>
        <v/>
      </c>
      <c r="AB26" s="141" t="str">
        <f t="shared" ca="1" si="11"/>
        <v/>
      </c>
      <c r="AC26" s="141" t="str">
        <f t="shared" ca="1" si="11"/>
        <v/>
      </c>
      <c r="AD26" s="141" t="str">
        <f t="shared" ca="1" si="11"/>
        <v/>
      </c>
      <c r="AE26" s="141" t="str">
        <f t="shared" ca="1" si="11"/>
        <v/>
      </c>
      <c r="AF26" s="141" t="str">
        <f t="shared" ca="1" si="11"/>
        <v/>
      </c>
      <c r="AG26" s="141" t="str">
        <f t="shared" ca="1" si="11"/>
        <v/>
      </c>
      <c r="AH26" s="141" t="str">
        <f t="shared" ca="1" si="12"/>
        <v/>
      </c>
      <c r="AI26" s="141" t="str">
        <f t="shared" ca="1" si="12"/>
        <v/>
      </c>
      <c r="AJ26" s="141" t="str">
        <f t="shared" ca="1" si="12"/>
        <v/>
      </c>
      <c r="AK26" s="141" t="str">
        <f t="shared" ca="1" si="12"/>
        <v/>
      </c>
      <c r="AL26" s="141" t="str">
        <f t="shared" ca="1" si="12"/>
        <v/>
      </c>
      <c r="AM26" s="141" t="str">
        <f t="shared" ca="1" si="12"/>
        <v/>
      </c>
      <c r="AN26" s="141" t="str">
        <f t="shared" ca="1" si="12"/>
        <v/>
      </c>
      <c r="AO26" s="141" t="str">
        <f t="shared" ca="1" si="12"/>
        <v/>
      </c>
      <c r="AP26" s="141" t="str">
        <f t="shared" ca="1" si="12"/>
        <v/>
      </c>
      <c r="AQ26" s="141" t="str">
        <f t="shared" ca="1" si="12"/>
        <v/>
      </c>
      <c r="AR26" s="141" t="str">
        <f t="shared" ca="1" si="13"/>
        <v/>
      </c>
      <c r="AS26" s="141" t="str">
        <f t="shared" ca="1" si="13"/>
        <v/>
      </c>
      <c r="AT26" s="141" t="str">
        <f t="shared" ca="1" si="13"/>
        <v/>
      </c>
      <c r="AU26" s="141" t="str">
        <f t="shared" ca="1" si="13"/>
        <v/>
      </c>
      <c r="AV26" s="141" t="str">
        <f t="shared" ca="1" si="13"/>
        <v/>
      </c>
      <c r="AW26" s="141" t="str">
        <f t="shared" ca="1" si="13"/>
        <v/>
      </c>
      <c r="AX26" s="141" t="str">
        <f t="shared" ca="1" si="13"/>
        <v/>
      </c>
      <c r="AY26" s="141" t="str">
        <f t="shared" ca="1" si="13"/>
        <v/>
      </c>
      <c r="AZ26" s="141" t="str">
        <f t="shared" ca="1" si="13"/>
        <v/>
      </c>
      <c r="BA26" s="141" t="str">
        <f t="shared" ca="1" si="13"/>
        <v/>
      </c>
      <c r="BB26" s="141" t="str">
        <f t="shared" ca="1" si="14"/>
        <v/>
      </c>
      <c r="BC26" s="141" t="str">
        <f t="shared" ca="1" si="14"/>
        <v/>
      </c>
      <c r="BD26" s="141" t="str">
        <f t="shared" ca="1" si="14"/>
        <v/>
      </c>
      <c r="BE26" s="141" t="str">
        <f t="shared" ca="1" si="14"/>
        <v/>
      </c>
      <c r="BF26" s="141" t="str">
        <f t="shared" ca="1" si="14"/>
        <v/>
      </c>
      <c r="BG26" s="141" t="str">
        <f t="shared" ca="1" si="14"/>
        <v/>
      </c>
      <c r="BH26" s="141" t="str">
        <f t="shared" ca="1" si="14"/>
        <v/>
      </c>
      <c r="BI26" s="141" t="str">
        <f t="shared" ca="1" si="14"/>
        <v/>
      </c>
      <c r="BJ26" s="141" t="str">
        <f t="shared" ca="1" si="14"/>
        <v/>
      </c>
      <c r="BK26" s="141" t="str">
        <f t="shared" ca="1" si="14"/>
        <v/>
      </c>
      <c r="BL26" s="141" t="str">
        <f t="shared" ca="1" si="15"/>
        <v/>
      </c>
      <c r="BM26" s="141" t="str">
        <f t="shared" ca="1" si="15"/>
        <v/>
      </c>
      <c r="BN26" s="141" t="str">
        <f t="shared" ca="1" si="15"/>
        <v/>
      </c>
      <c r="BO26" s="141" t="str">
        <f t="shared" ca="1" si="15"/>
        <v/>
      </c>
      <c r="BP26" s="141" t="str">
        <f t="shared" ca="1" si="15"/>
        <v/>
      </c>
      <c r="BQ26" s="141" t="str">
        <f t="shared" ca="1" si="15"/>
        <v/>
      </c>
    </row>
    <row r="27" spans="1:69" s="1" customFormat="1" ht="40" customHeight="1" x14ac:dyDescent="0.2">
      <c r="A27" s="6"/>
      <c r="B27" s="155" t="s">
        <v>59</v>
      </c>
      <c r="C27" s="147" t="s">
        <v>55</v>
      </c>
      <c r="D27" s="147"/>
      <c r="E27" s="49"/>
      <c r="F27" s="49"/>
      <c r="G27" s="49"/>
      <c r="H27" s="49"/>
      <c r="I27" s="49"/>
      <c r="J27" s="49"/>
      <c r="K27" s="71">
        <f ca="1">K21+22</f>
        <v>44784</v>
      </c>
      <c r="L27" s="111">
        <v>3</v>
      </c>
      <c r="M27" s="147"/>
      <c r="N27" s="141" t="str">
        <f t="shared" ca="1" si="10"/>
        <v/>
      </c>
      <c r="O27" s="141" t="str">
        <f t="shared" ca="1" si="10"/>
        <v/>
      </c>
      <c r="P27" s="141" t="str">
        <f t="shared" ca="1" si="10"/>
        <v/>
      </c>
      <c r="Q27" s="141" t="str">
        <f t="shared" ca="1" si="10"/>
        <v/>
      </c>
      <c r="R27" s="141" t="str">
        <f t="shared" ca="1" si="10"/>
        <v/>
      </c>
      <c r="S27" s="141" t="str">
        <f t="shared" ca="1" si="10"/>
        <v/>
      </c>
      <c r="T27" s="141" t="str">
        <f t="shared" ca="1" si="10"/>
        <v/>
      </c>
      <c r="U27" s="141" t="str">
        <f t="shared" ca="1" si="10"/>
        <v/>
      </c>
      <c r="V27" s="141" t="str">
        <f t="shared" ca="1" si="10"/>
        <v/>
      </c>
      <c r="W27" s="141" t="str">
        <f t="shared" ca="1" si="10"/>
        <v/>
      </c>
      <c r="X27" s="141" t="str">
        <f t="shared" ca="1" si="11"/>
        <v/>
      </c>
      <c r="Y27" s="141" t="str">
        <f t="shared" ca="1" si="11"/>
        <v/>
      </c>
      <c r="Z27" s="141" t="str">
        <f t="shared" ca="1" si="11"/>
        <v/>
      </c>
      <c r="AA27" s="141" t="str">
        <f t="shared" ca="1" si="11"/>
        <v/>
      </c>
      <c r="AB27" s="141" t="str">
        <f t="shared" ca="1" si="11"/>
        <v/>
      </c>
      <c r="AC27" s="141" t="str">
        <f t="shared" ca="1" si="11"/>
        <v/>
      </c>
      <c r="AD27" s="141" t="str">
        <f t="shared" ca="1" si="11"/>
        <v/>
      </c>
      <c r="AE27" s="141" t="str">
        <f t="shared" ca="1" si="11"/>
        <v/>
      </c>
      <c r="AF27" s="141" t="str">
        <f t="shared" ca="1" si="11"/>
        <v/>
      </c>
      <c r="AG27" s="141" t="str">
        <f t="shared" ca="1" si="11"/>
        <v/>
      </c>
      <c r="AH27" s="141" t="str">
        <f t="shared" ca="1" si="12"/>
        <v/>
      </c>
      <c r="AI27" s="141" t="str">
        <f t="shared" ca="1" si="12"/>
        <v/>
      </c>
      <c r="AJ27" s="141" t="str">
        <f t="shared" ca="1" si="12"/>
        <v/>
      </c>
      <c r="AK27" s="141" t="str">
        <f t="shared" ca="1" si="12"/>
        <v/>
      </c>
      <c r="AL27" s="141" t="str">
        <f t="shared" ca="1" si="12"/>
        <v/>
      </c>
      <c r="AM27" s="141" t="str">
        <f t="shared" ca="1" si="12"/>
        <v/>
      </c>
      <c r="AN27" s="141" t="str">
        <f t="shared" ca="1" si="12"/>
        <v/>
      </c>
      <c r="AO27" s="141" t="str">
        <f t="shared" ca="1" si="12"/>
        <v/>
      </c>
      <c r="AP27" s="141" t="str">
        <f t="shared" ca="1" si="12"/>
        <v/>
      </c>
      <c r="AQ27" s="141" t="str">
        <f t="shared" ca="1" si="12"/>
        <v/>
      </c>
      <c r="AR27" s="141" t="str">
        <f t="shared" ca="1" si="13"/>
        <v/>
      </c>
      <c r="AS27" s="141" t="str">
        <f t="shared" ca="1" si="13"/>
        <v/>
      </c>
      <c r="AT27" s="141" t="str">
        <f t="shared" ca="1" si="13"/>
        <v/>
      </c>
      <c r="AU27" s="141" t="str">
        <f t="shared" ca="1" si="13"/>
        <v/>
      </c>
      <c r="AV27" s="141" t="str">
        <f t="shared" ca="1" si="13"/>
        <v/>
      </c>
      <c r="AW27" s="141" t="str">
        <f t="shared" ca="1" si="13"/>
        <v/>
      </c>
      <c r="AX27" s="141" t="str">
        <f t="shared" ca="1" si="13"/>
        <v/>
      </c>
      <c r="AY27" s="141">
        <f t="shared" ca="1" si="13"/>
        <v>2</v>
      </c>
      <c r="AZ27" s="141">
        <f t="shared" ca="1" si="13"/>
        <v>2</v>
      </c>
      <c r="BA27" s="141">
        <f t="shared" ca="1" si="13"/>
        <v>2</v>
      </c>
      <c r="BB27" s="141" t="str">
        <f t="shared" ca="1" si="14"/>
        <v/>
      </c>
      <c r="BC27" s="141" t="str">
        <f t="shared" ca="1" si="14"/>
        <v/>
      </c>
      <c r="BD27" s="141" t="str">
        <f t="shared" ca="1" si="14"/>
        <v/>
      </c>
      <c r="BE27" s="141" t="str">
        <f t="shared" ca="1" si="14"/>
        <v/>
      </c>
      <c r="BF27" s="141" t="str">
        <f t="shared" ca="1" si="14"/>
        <v/>
      </c>
      <c r="BG27" s="141" t="str">
        <f t="shared" ca="1" si="14"/>
        <v/>
      </c>
      <c r="BH27" s="141" t="str">
        <f t="shared" ca="1" si="14"/>
        <v/>
      </c>
      <c r="BI27" s="141" t="str">
        <f t="shared" ca="1" si="14"/>
        <v/>
      </c>
      <c r="BJ27" s="141" t="str">
        <f t="shared" ca="1" si="14"/>
        <v/>
      </c>
      <c r="BK27" s="141" t="str">
        <f t="shared" ca="1" si="14"/>
        <v/>
      </c>
      <c r="BL27" s="141" t="str">
        <f t="shared" ca="1" si="15"/>
        <v/>
      </c>
      <c r="BM27" s="141" t="str">
        <f t="shared" ca="1" si="15"/>
        <v/>
      </c>
      <c r="BN27" s="141" t="str">
        <f t="shared" ca="1" si="15"/>
        <v/>
      </c>
      <c r="BO27" s="141" t="str">
        <f t="shared" ca="1" si="15"/>
        <v/>
      </c>
      <c r="BP27" s="141" t="str">
        <f t="shared" ca="1" si="15"/>
        <v/>
      </c>
      <c r="BQ27" s="141" t="str">
        <f t="shared" ca="1" si="15"/>
        <v/>
      </c>
    </row>
    <row r="28" spans="1:69" s="1" customFormat="1" ht="40" customHeight="1" x14ac:dyDescent="0.2">
      <c r="A28" s="6"/>
      <c r="B28" s="155" t="s">
        <v>60</v>
      </c>
      <c r="C28" s="147" t="s">
        <v>64</v>
      </c>
      <c r="D28" s="147"/>
      <c r="E28" s="49"/>
      <c r="F28" s="49"/>
      <c r="G28" s="49"/>
      <c r="H28" s="49"/>
      <c r="I28" s="49"/>
      <c r="J28" s="49"/>
      <c r="K28" s="71">
        <f ca="1">K16</f>
        <v>44753</v>
      </c>
      <c r="L28" s="111">
        <v>19</v>
      </c>
      <c r="M28" s="147"/>
      <c r="N28" s="141" t="str">
        <f t="shared" ca="1" si="10"/>
        <v/>
      </c>
      <c r="O28" s="141" t="str">
        <f t="shared" ca="1" si="10"/>
        <v/>
      </c>
      <c r="P28" s="141" t="str">
        <f t="shared" ca="1" si="10"/>
        <v/>
      </c>
      <c r="Q28" s="141" t="str">
        <f t="shared" ca="1" si="10"/>
        <v/>
      </c>
      <c r="R28" s="141" t="str">
        <f t="shared" ca="1" si="10"/>
        <v/>
      </c>
      <c r="S28" s="141" t="str">
        <f t="shared" ca="1" si="10"/>
        <v/>
      </c>
      <c r="T28" s="141" t="str">
        <f t="shared" ca="1" si="10"/>
        <v/>
      </c>
      <c r="U28" s="141" t="str">
        <f t="shared" ca="1" si="10"/>
        <v/>
      </c>
      <c r="V28" s="141" t="str">
        <f t="shared" ca="1" si="10"/>
        <v/>
      </c>
      <c r="W28" s="141" t="str">
        <f t="shared" ca="1" si="10"/>
        <v/>
      </c>
      <c r="X28" s="141" t="str">
        <f t="shared" ca="1" si="11"/>
        <v/>
      </c>
      <c r="Y28" s="141" t="str">
        <f t="shared" ca="1" si="11"/>
        <v/>
      </c>
      <c r="Z28" s="141" t="str">
        <f t="shared" ca="1" si="11"/>
        <v/>
      </c>
      <c r="AA28" s="141" t="str">
        <f t="shared" ca="1" si="11"/>
        <v/>
      </c>
      <c r="AB28" s="141" t="str">
        <f t="shared" ca="1" si="11"/>
        <v/>
      </c>
      <c r="AC28" s="141" t="str">
        <f t="shared" ca="1" si="11"/>
        <v/>
      </c>
      <c r="AD28" s="141" t="str">
        <f t="shared" ca="1" si="11"/>
        <v/>
      </c>
      <c r="AE28" s="141" t="str">
        <f t="shared" ca="1" si="11"/>
        <v/>
      </c>
      <c r="AF28" s="141" t="str">
        <f t="shared" ca="1" si="11"/>
        <v/>
      </c>
      <c r="AG28" s="141" t="str">
        <f t="shared" ca="1" si="11"/>
        <v/>
      </c>
      <c r="AH28" s="141" t="str">
        <f t="shared" ca="1" si="12"/>
        <v/>
      </c>
      <c r="AI28" s="141" t="str">
        <f t="shared" ca="1" si="12"/>
        <v/>
      </c>
      <c r="AJ28" s="141" t="str">
        <f t="shared" ca="1" si="12"/>
        <v/>
      </c>
      <c r="AK28" s="141" t="str">
        <f t="shared" ca="1" si="12"/>
        <v/>
      </c>
      <c r="AL28" s="141" t="str">
        <f t="shared" ca="1" si="12"/>
        <v/>
      </c>
      <c r="AM28" s="141" t="str">
        <f t="shared" ca="1" si="12"/>
        <v/>
      </c>
      <c r="AN28" s="141" t="str">
        <f t="shared" ca="1" si="12"/>
        <v/>
      </c>
      <c r="AO28" s="141" t="str">
        <f t="shared" ca="1" si="12"/>
        <v/>
      </c>
      <c r="AP28" s="141" t="str">
        <f t="shared" ca="1" si="12"/>
        <v/>
      </c>
      <c r="AQ28" s="141" t="str">
        <f t="shared" ca="1" si="12"/>
        <v/>
      </c>
      <c r="AR28" s="141" t="str">
        <f t="shared" ca="1" si="13"/>
        <v/>
      </c>
      <c r="AS28" s="141" t="str">
        <f t="shared" ca="1" si="13"/>
        <v/>
      </c>
      <c r="AT28" s="141" t="str">
        <f t="shared" ca="1" si="13"/>
        <v/>
      </c>
      <c r="AU28" s="141" t="str">
        <f t="shared" ca="1" si="13"/>
        <v/>
      </c>
      <c r="AV28" s="141" t="str">
        <f t="shared" ca="1" si="13"/>
        <v/>
      </c>
      <c r="AW28" s="141" t="str">
        <f t="shared" ca="1" si="13"/>
        <v/>
      </c>
      <c r="AX28" s="141" t="str">
        <f t="shared" ca="1" si="13"/>
        <v/>
      </c>
      <c r="AY28" s="141" t="str">
        <f t="shared" ca="1" si="13"/>
        <v/>
      </c>
      <c r="AZ28" s="141" t="str">
        <f t="shared" ca="1" si="13"/>
        <v/>
      </c>
      <c r="BA28" s="141" t="str">
        <f t="shared" ca="1" si="13"/>
        <v/>
      </c>
      <c r="BB28" s="141" t="str">
        <f t="shared" ca="1" si="14"/>
        <v/>
      </c>
      <c r="BC28" s="141" t="str">
        <f t="shared" ca="1" si="14"/>
        <v/>
      </c>
      <c r="BD28" s="141" t="str">
        <f t="shared" ca="1" si="14"/>
        <v/>
      </c>
      <c r="BE28" s="141" t="str">
        <f t="shared" ca="1" si="14"/>
        <v/>
      </c>
      <c r="BF28" s="141" t="str">
        <f t="shared" ca="1" si="14"/>
        <v/>
      </c>
      <c r="BG28" s="141" t="str">
        <f t="shared" ca="1" si="14"/>
        <v/>
      </c>
      <c r="BH28" s="141" t="str">
        <f t="shared" ca="1" si="14"/>
        <v/>
      </c>
      <c r="BI28" s="141" t="str">
        <f t="shared" ca="1" si="14"/>
        <v/>
      </c>
      <c r="BJ28" s="141" t="str">
        <f t="shared" ca="1" si="14"/>
        <v/>
      </c>
      <c r="BK28" s="141" t="str">
        <f t="shared" ca="1" si="14"/>
        <v/>
      </c>
      <c r="BL28" s="141" t="str">
        <f t="shared" ca="1" si="15"/>
        <v/>
      </c>
      <c r="BM28" s="141" t="str">
        <f t="shared" ca="1" si="15"/>
        <v/>
      </c>
      <c r="BN28" s="141" t="str">
        <f t="shared" ca="1" si="15"/>
        <v/>
      </c>
      <c r="BO28" s="141" t="str">
        <f t="shared" ca="1" si="15"/>
        <v/>
      </c>
      <c r="BP28" s="141" t="str">
        <f t="shared" ca="1" si="15"/>
        <v/>
      </c>
      <c r="BQ28" s="141" t="str">
        <f t="shared" ca="1" si="15"/>
        <v/>
      </c>
    </row>
    <row r="29" spans="1:69" s="1" customFormat="1" ht="40" customHeight="1" x14ac:dyDescent="0.2">
      <c r="A29" s="6"/>
      <c r="B29" s="154" t="s">
        <v>66</v>
      </c>
      <c r="C29" s="147"/>
      <c r="D29" s="147"/>
      <c r="E29" s="49"/>
      <c r="F29" s="49"/>
      <c r="G29" s="49"/>
      <c r="H29" s="49"/>
      <c r="I29" s="49"/>
      <c r="J29" s="49"/>
      <c r="K29" s="71"/>
      <c r="L29" s="111"/>
      <c r="M29" s="147"/>
      <c r="N29" s="141" t="str">
        <f t="shared" ca="1" si="10"/>
        <v/>
      </c>
      <c r="O29" s="141" t="str">
        <f t="shared" ca="1" si="10"/>
        <v/>
      </c>
      <c r="P29" s="141" t="str">
        <f t="shared" ca="1" si="10"/>
        <v/>
      </c>
      <c r="Q29" s="141" t="str">
        <f t="shared" ca="1" si="10"/>
        <v/>
      </c>
      <c r="R29" s="141" t="str">
        <f t="shared" ca="1" si="10"/>
        <v/>
      </c>
      <c r="S29" s="141" t="str">
        <f t="shared" ca="1" si="10"/>
        <v/>
      </c>
      <c r="T29" s="141" t="str">
        <f t="shared" ca="1" si="10"/>
        <v/>
      </c>
      <c r="U29" s="141" t="str">
        <f t="shared" ca="1" si="10"/>
        <v/>
      </c>
      <c r="V29" s="141" t="str">
        <f t="shared" ca="1" si="10"/>
        <v/>
      </c>
      <c r="W29" s="141" t="str">
        <f t="shared" ca="1" si="10"/>
        <v/>
      </c>
      <c r="X29" s="141" t="str">
        <f t="shared" ca="1" si="11"/>
        <v/>
      </c>
      <c r="Y29" s="141" t="str">
        <f t="shared" ca="1" si="11"/>
        <v/>
      </c>
      <c r="Z29" s="141" t="str">
        <f t="shared" ca="1" si="11"/>
        <v/>
      </c>
      <c r="AA29" s="141" t="str">
        <f t="shared" ca="1" si="11"/>
        <v/>
      </c>
      <c r="AB29" s="141" t="str">
        <f t="shared" ca="1" si="11"/>
        <v/>
      </c>
      <c r="AC29" s="141" t="str">
        <f t="shared" ca="1" si="11"/>
        <v/>
      </c>
      <c r="AD29" s="141" t="str">
        <f t="shared" ca="1" si="11"/>
        <v/>
      </c>
      <c r="AE29" s="141" t="str">
        <f t="shared" ca="1" si="11"/>
        <v/>
      </c>
      <c r="AF29" s="141" t="str">
        <f t="shared" ca="1" si="11"/>
        <v/>
      </c>
      <c r="AG29" s="141" t="str">
        <f t="shared" ca="1" si="11"/>
        <v/>
      </c>
      <c r="AH29" s="141" t="str">
        <f t="shared" ca="1" si="12"/>
        <v/>
      </c>
      <c r="AI29" s="141" t="str">
        <f t="shared" ca="1" si="12"/>
        <v/>
      </c>
      <c r="AJ29" s="141" t="str">
        <f t="shared" ca="1" si="12"/>
        <v/>
      </c>
      <c r="AK29" s="141" t="str">
        <f t="shared" ca="1" si="12"/>
        <v/>
      </c>
      <c r="AL29" s="141" t="str">
        <f t="shared" ca="1" si="12"/>
        <v/>
      </c>
      <c r="AM29" s="141" t="str">
        <f t="shared" ca="1" si="12"/>
        <v/>
      </c>
      <c r="AN29" s="141" t="str">
        <f t="shared" ca="1" si="12"/>
        <v/>
      </c>
      <c r="AO29" s="141" t="str">
        <f t="shared" ca="1" si="12"/>
        <v/>
      </c>
      <c r="AP29" s="141" t="str">
        <f t="shared" ca="1" si="12"/>
        <v/>
      </c>
      <c r="AQ29" s="141" t="str">
        <f t="shared" ca="1" si="12"/>
        <v/>
      </c>
      <c r="AR29" s="141" t="str">
        <f t="shared" ca="1" si="13"/>
        <v/>
      </c>
      <c r="AS29" s="141" t="str">
        <f t="shared" ca="1" si="13"/>
        <v/>
      </c>
      <c r="AT29" s="141" t="str">
        <f t="shared" ca="1" si="13"/>
        <v/>
      </c>
      <c r="AU29" s="141" t="str">
        <f t="shared" ca="1" si="13"/>
        <v/>
      </c>
      <c r="AV29" s="141" t="str">
        <f t="shared" ca="1" si="13"/>
        <v/>
      </c>
      <c r="AW29" s="141" t="str">
        <f t="shared" ca="1" si="13"/>
        <v/>
      </c>
      <c r="AX29" s="141" t="str">
        <f t="shared" ca="1" si="13"/>
        <v/>
      </c>
      <c r="AY29" s="141" t="str">
        <f t="shared" ca="1" si="13"/>
        <v/>
      </c>
      <c r="AZ29" s="141" t="str">
        <f t="shared" ca="1" si="13"/>
        <v/>
      </c>
      <c r="BA29" s="141" t="str">
        <f t="shared" ca="1" si="13"/>
        <v/>
      </c>
      <c r="BB29" s="141" t="str">
        <f t="shared" ca="1" si="14"/>
        <v/>
      </c>
      <c r="BC29" s="141" t="str">
        <f t="shared" ca="1" si="14"/>
        <v/>
      </c>
      <c r="BD29" s="141" t="str">
        <f t="shared" ca="1" si="14"/>
        <v/>
      </c>
      <c r="BE29" s="141" t="str">
        <f t="shared" ca="1" si="14"/>
        <v/>
      </c>
      <c r="BF29" s="141" t="str">
        <f t="shared" ca="1" si="14"/>
        <v/>
      </c>
      <c r="BG29" s="141" t="str">
        <f t="shared" ca="1" si="14"/>
        <v/>
      </c>
      <c r="BH29" s="141" t="str">
        <f t="shared" ca="1" si="14"/>
        <v/>
      </c>
      <c r="BI29" s="141" t="str">
        <f t="shared" ca="1" si="14"/>
        <v/>
      </c>
      <c r="BJ29" s="141" t="str">
        <f t="shared" ca="1" si="14"/>
        <v/>
      </c>
      <c r="BK29" s="141" t="str">
        <f t="shared" ca="1" si="14"/>
        <v/>
      </c>
      <c r="BL29" s="141" t="str">
        <f t="shared" ca="1" si="15"/>
        <v/>
      </c>
      <c r="BM29" s="141" t="str">
        <f t="shared" ca="1" si="15"/>
        <v/>
      </c>
      <c r="BN29" s="141" t="str">
        <f t="shared" ca="1" si="15"/>
        <v/>
      </c>
      <c r="BO29" s="141" t="str">
        <f t="shared" ca="1" si="15"/>
        <v/>
      </c>
      <c r="BP29" s="141" t="str">
        <f t="shared" ca="1" si="15"/>
        <v/>
      </c>
      <c r="BQ29" s="141" t="str">
        <f t="shared" ca="1" si="15"/>
        <v/>
      </c>
    </row>
    <row r="30" spans="1:69" s="1" customFormat="1" ht="40" customHeight="1" x14ac:dyDescent="0.2">
      <c r="A30" s="6"/>
      <c r="B30" s="155" t="s">
        <v>54</v>
      </c>
      <c r="C30" s="147"/>
      <c r="D30" s="147"/>
      <c r="E30" s="49"/>
      <c r="F30" s="49"/>
      <c r="G30" s="49"/>
      <c r="H30" s="49"/>
      <c r="I30" s="49"/>
      <c r="J30" s="49"/>
      <c r="K30" s="71">
        <f ca="1">K27+3</f>
        <v>44787</v>
      </c>
      <c r="L30" s="111">
        <v>15</v>
      </c>
      <c r="M30" s="147"/>
      <c r="N30" s="141" t="str">
        <f t="shared" ca="1" si="10"/>
        <v/>
      </c>
      <c r="O30" s="141" t="str">
        <f t="shared" ca="1" si="10"/>
        <v/>
      </c>
      <c r="P30" s="141" t="str">
        <f t="shared" ca="1" si="10"/>
        <v/>
      </c>
      <c r="Q30" s="141" t="str">
        <f t="shared" ca="1" si="10"/>
        <v/>
      </c>
      <c r="R30" s="141" t="str">
        <f t="shared" ca="1" si="10"/>
        <v/>
      </c>
      <c r="S30" s="141" t="str">
        <f t="shared" ca="1" si="10"/>
        <v/>
      </c>
      <c r="T30" s="141" t="str">
        <f t="shared" ca="1" si="10"/>
        <v/>
      </c>
      <c r="U30" s="141" t="str">
        <f t="shared" ca="1" si="10"/>
        <v/>
      </c>
      <c r="V30" s="141" t="str">
        <f t="shared" ca="1" si="10"/>
        <v/>
      </c>
      <c r="W30" s="141" t="str">
        <f t="shared" ca="1" si="10"/>
        <v/>
      </c>
      <c r="X30" s="141" t="str">
        <f t="shared" ca="1" si="11"/>
        <v/>
      </c>
      <c r="Y30" s="141" t="str">
        <f t="shared" ca="1" si="11"/>
        <v/>
      </c>
      <c r="Z30" s="141" t="str">
        <f t="shared" ca="1" si="11"/>
        <v/>
      </c>
      <c r="AA30" s="141" t="str">
        <f t="shared" ca="1" si="11"/>
        <v/>
      </c>
      <c r="AB30" s="141" t="str">
        <f t="shared" ca="1" si="11"/>
        <v/>
      </c>
      <c r="AC30" s="141" t="str">
        <f t="shared" ca="1" si="11"/>
        <v/>
      </c>
      <c r="AD30" s="141" t="str">
        <f t="shared" ca="1" si="11"/>
        <v/>
      </c>
      <c r="AE30" s="141" t="str">
        <f t="shared" ca="1" si="11"/>
        <v/>
      </c>
      <c r="AF30" s="141" t="str">
        <f t="shared" ca="1" si="11"/>
        <v/>
      </c>
      <c r="AG30" s="141" t="str">
        <f t="shared" ca="1" si="11"/>
        <v/>
      </c>
      <c r="AH30" s="141" t="str">
        <f t="shared" ca="1" si="12"/>
        <v/>
      </c>
      <c r="AI30" s="141" t="str">
        <f t="shared" ca="1" si="12"/>
        <v/>
      </c>
      <c r="AJ30" s="141" t="str">
        <f t="shared" ca="1" si="12"/>
        <v/>
      </c>
      <c r="AK30" s="141" t="str">
        <f t="shared" ca="1" si="12"/>
        <v/>
      </c>
      <c r="AL30" s="141" t="str">
        <f t="shared" ca="1" si="12"/>
        <v/>
      </c>
      <c r="AM30" s="141" t="str">
        <f t="shared" ca="1" si="12"/>
        <v/>
      </c>
      <c r="AN30" s="141" t="str">
        <f t="shared" ca="1" si="12"/>
        <v/>
      </c>
      <c r="AO30" s="141" t="str">
        <f t="shared" ca="1" si="12"/>
        <v/>
      </c>
      <c r="AP30" s="141" t="str">
        <f t="shared" ca="1" si="12"/>
        <v/>
      </c>
      <c r="AQ30" s="141" t="str">
        <f t="shared" ca="1" si="12"/>
        <v/>
      </c>
      <c r="AR30" s="141" t="str">
        <f t="shared" ca="1" si="13"/>
        <v/>
      </c>
      <c r="AS30" s="141" t="str">
        <f t="shared" ca="1" si="13"/>
        <v/>
      </c>
      <c r="AT30" s="141" t="str">
        <f t="shared" ca="1" si="13"/>
        <v/>
      </c>
      <c r="AU30" s="141" t="str">
        <f t="shared" ca="1" si="13"/>
        <v/>
      </c>
      <c r="AV30" s="141" t="str">
        <f t="shared" ca="1" si="13"/>
        <v/>
      </c>
      <c r="AW30" s="141" t="str">
        <f t="shared" ca="1" si="13"/>
        <v/>
      </c>
      <c r="AX30" s="141" t="str">
        <f t="shared" ca="1" si="13"/>
        <v/>
      </c>
      <c r="AY30" s="141" t="str">
        <f t="shared" ca="1" si="13"/>
        <v/>
      </c>
      <c r="AZ30" s="141" t="str">
        <f t="shared" ca="1" si="13"/>
        <v/>
      </c>
      <c r="BA30" s="141" t="str">
        <f t="shared" ca="1" si="13"/>
        <v/>
      </c>
      <c r="BB30" s="141" t="str">
        <f t="shared" ca="1" si="14"/>
        <v/>
      </c>
      <c r="BC30" s="141" t="str">
        <f t="shared" ca="1" si="14"/>
        <v/>
      </c>
      <c r="BD30" s="141" t="str">
        <f t="shared" ca="1" si="14"/>
        <v/>
      </c>
      <c r="BE30" s="141" t="str">
        <f t="shared" ca="1" si="14"/>
        <v/>
      </c>
      <c r="BF30" s="141" t="str">
        <f t="shared" ca="1" si="14"/>
        <v/>
      </c>
      <c r="BG30" s="141" t="str">
        <f t="shared" ca="1" si="14"/>
        <v/>
      </c>
      <c r="BH30" s="141" t="str">
        <f t="shared" ca="1" si="14"/>
        <v/>
      </c>
      <c r="BI30" s="141" t="str">
        <f t="shared" ca="1" si="14"/>
        <v/>
      </c>
      <c r="BJ30" s="141" t="str">
        <f t="shared" ca="1" si="14"/>
        <v/>
      </c>
      <c r="BK30" s="141" t="str">
        <f t="shared" ca="1" si="14"/>
        <v/>
      </c>
      <c r="BL30" s="141" t="str">
        <f t="shared" ca="1" si="15"/>
        <v/>
      </c>
      <c r="BM30" s="141" t="str">
        <f t="shared" ca="1" si="15"/>
        <v/>
      </c>
      <c r="BN30" s="141" t="str">
        <f t="shared" ca="1" si="15"/>
        <v/>
      </c>
      <c r="BO30" s="141" t="str">
        <f t="shared" ca="1" si="15"/>
        <v/>
      </c>
      <c r="BP30" s="141" t="str">
        <f t="shared" ca="1" si="15"/>
        <v/>
      </c>
      <c r="BQ30" s="141" t="str">
        <f t="shared" ca="1" si="15"/>
        <v/>
      </c>
    </row>
    <row r="31" spans="1:69" s="1" customFormat="1" ht="40" customHeight="1" x14ac:dyDescent="0.2">
      <c r="A31" s="6"/>
      <c r="B31" s="155" t="s">
        <v>56</v>
      </c>
      <c r="C31" s="147"/>
      <c r="D31" s="147"/>
      <c r="E31" s="49"/>
      <c r="F31" s="49"/>
      <c r="G31" s="49"/>
      <c r="H31" s="49"/>
      <c r="I31" s="49"/>
      <c r="J31" s="49"/>
      <c r="K31" s="71">
        <f ca="1">K30+14</f>
        <v>44801</v>
      </c>
      <c r="L31" s="111">
        <v>5</v>
      </c>
      <c r="M31" s="147"/>
      <c r="N31" s="141" t="str">
        <f t="shared" ca="1" si="10"/>
        <v/>
      </c>
      <c r="O31" s="141" t="str">
        <f t="shared" ca="1" si="10"/>
        <v/>
      </c>
      <c r="P31" s="141" t="str">
        <f t="shared" ca="1" si="10"/>
        <v/>
      </c>
      <c r="Q31" s="141" t="str">
        <f t="shared" ca="1" si="10"/>
        <v/>
      </c>
      <c r="R31" s="141" t="str">
        <f t="shared" ca="1" si="10"/>
        <v/>
      </c>
      <c r="S31" s="141" t="str">
        <f t="shared" ca="1" si="10"/>
        <v/>
      </c>
      <c r="T31" s="141" t="str">
        <f t="shared" ca="1" si="10"/>
        <v/>
      </c>
      <c r="U31" s="141" t="str">
        <f t="shared" ca="1" si="10"/>
        <v/>
      </c>
      <c r="V31" s="141" t="str">
        <f t="shared" ca="1" si="10"/>
        <v/>
      </c>
      <c r="W31" s="141" t="str">
        <f t="shared" ca="1" si="10"/>
        <v/>
      </c>
      <c r="X31" s="141" t="str">
        <f t="shared" ca="1" si="11"/>
        <v/>
      </c>
      <c r="Y31" s="141" t="str">
        <f t="shared" ca="1" si="11"/>
        <v/>
      </c>
      <c r="Z31" s="141" t="str">
        <f t="shared" ca="1" si="11"/>
        <v/>
      </c>
      <c r="AA31" s="141" t="str">
        <f t="shared" ca="1" si="11"/>
        <v/>
      </c>
      <c r="AB31" s="141" t="str">
        <f t="shared" ca="1" si="11"/>
        <v/>
      </c>
      <c r="AC31" s="141" t="str">
        <f t="shared" ca="1" si="11"/>
        <v/>
      </c>
      <c r="AD31" s="141" t="str">
        <f t="shared" ca="1" si="11"/>
        <v/>
      </c>
      <c r="AE31" s="141" t="str">
        <f t="shared" ca="1" si="11"/>
        <v/>
      </c>
      <c r="AF31" s="141" t="str">
        <f t="shared" ca="1" si="11"/>
        <v/>
      </c>
      <c r="AG31" s="141" t="str">
        <f t="shared" ca="1" si="11"/>
        <v/>
      </c>
      <c r="AH31" s="141" t="str">
        <f t="shared" ca="1" si="12"/>
        <v/>
      </c>
      <c r="AI31" s="141" t="str">
        <f t="shared" ca="1" si="12"/>
        <v/>
      </c>
      <c r="AJ31" s="141" t="str">
        <f t="shared" ca="1" si="12"/>
        <v/>
      </c>
      <c r="AK31" s="141" t="str">
        <f t="shared" ca="1" si="12"/>
        <v/>
      </c>
      <c r="AL31" s="141" t="str">
        <f t="shared" ca="1" si="12"/>
        <v/>
      </c>
      <c r="AM31" s="141" t="str">
        <f t="shared" ca="1" si="12"/>
        <v/>
      </c>
      <c r="AN31" s="141" t="str">
        <f t="shared" ca="1" si="12"/>
        <v/>
      </c>
      <c r="AO31" s="141" t="str">
        <f t="shared" ca="1" si="12"/>
        <v/>
      </c>
      <c r="AP31" s="141" t="str">
        <f t="shared" ca="1" si="12"/>
        <v/>
      </c>
      <c r="AQ31" s="141" t="str">
        <f t="shared" ca="1" si="12"/>
        <v/>
      </c>
      <c r="AR31" s="141" t="str">
        <f t="shared" ca="1" si="13"/>
        <v/>
      </c>
      <c r="AS31" s="141" t="str">
        <f t="shared" ca="1" si="13"/>
        <v/>
      </c>
      <c r="AT31" s="141" t="str">
        <f t="shared" ca="1" si="13"/>
        <v/>
      </c>
      <c r="AU31" s="141" t="str">
        <f t="shared" ca="1" si="13"/>
        <v/>
      </c>
      <c r="AV31" s="141" t="str">
        <f t="shared" ca="1" si="13"/>
        <v/>
      </c>
      <c r="AW31" s="141" t="str">
        <f t="shared" ca="1" si="13"/>
        <v/>
      </c>
      <c r="AX31" s="141" t="str">
        <f t="shared" ca="1" si="13"/>
        <v/>
      </c>
      <c r="AY31" s="141" t="str">
        <f t="shared" ca="1" si="13"/>
        <v/>
      </c>
      <c r="AZ31" s="141" t="str">
        <f t="shared" ca="1" si="13"/>
        <v/>
      </c>
      <c r="BA31" s="141" t="str">
        <f t="shared" ca="1" si="13"/>
        <v/>
      </c>
      <c r="BB31" s="141" t="str">
        <f t="shared" ca="1" si="14"/>
        <v/>
      </c>
      <c r="BC31" s="141" t="str">
        <f t="shared" ca="1" si="14"/>
        <v/>
      </c>
      <c r="BD31" s="141" t="str">
        <f t="shared" ca="1" si="14"/>
        <v/>
      </c>
      <c r="BE31" s="141" t="str">
        <f t="shared" ca="1" si="14"/>
        <v/>
      </c>
      <c r="BF31" s="141" t="str">
        <f t="shared" ca="1" si="14"/>
        <v/>
      </c>
      <c r="BG31" s="141" t="str">
        <f t="shared" ca="1" si="14"/>
        <v/>
      </c>
      <c r="BH31" s="141" t="str">
        <f t="shared" ca="1" si="14"/>
        <v/>
      </c>
      <c r="BI31" s="141" t="str">
        <f t="shared" ca="1" si="14"/>
        <v/>
      </c>
      <c r="BJ31" s="141" t="str">
        <f t="shared" ca="1" si="14"/>
        <v/>
      </c>
      <c r="BK31" s="141" t="str">
        <f t="shared" ca="1" si="14"/>
        <v/>
      </c>
      <c r="BL31" s="141" t="str">
        <f t="shared" ca="1" si="15"/>
        <v/>
      </c>
      <c r="BM31" s="141" t="str">
        <f t="shared" ca="1" si="15"/>
        <v/>
      </c>
      <c r="BN31" s="141" t="str">
        <f t="shared" ca="1" si="15"/>
        <v/>
      </c>
      <c r="BO31" s="141" t="str">
        <f t="shared" ca="1" si="15"/>
        <v/>
      </c>
      <c r="BP31" s="141" t="str">
        <f t="shared" ca="1" si="15"/>
        <v/>
      </c>
      <c r="BQ31" s="141" t="str">
        <f t="shared" ca="1" si="15"/>
        <v/>
      </c>
    </row>
    <row r="32" spans="1:69" s="1" customFormat="1" ht="40" customHeight="1" x14ac:dyDescent="0.2">
      <c r="A32" s="6"/>
      <c r="B32" s="155" t="s">
        <v>58</v>
      </c>
      <c r="C32" s="147" t="s">
        <v>57</v>
      </c>
      <c r="D32" s="147"/>
      <c r="E32" s="49"/>
      <c r="F32" s="49"/>
      <c r="G32" s="49"/>
      <c r="H32" s="49"/>
      <c r="I32" s="49"/>
      <c r="J32" s="49"/>
      <c r="K32" s="71">
        <f ca="1">K31+42</f>
        <v>44843</v>
      </c>
      <c r="L32" s="111">
        <v>1</v>
      </c>
      <c r="M32" s="147"/>
      <c r="N32" s="141" t="str">
        <f t="shared" ca="1" si="10"/>
        <v/>
      </c>
      <c r="O32" s="141" t="str">
        <f t="shared" ca="1" si="10"/>
        <v/>
      </c>
      <c r="P32" s="141" t="str">
        <f t="shared" ca="1" si="10"/>
        <v/>
      </c>
      <c r="Q32" s="141" t="str">
        <f t="shared" ca="1" si="10"/>
        <v/>
      </c>
      <c r="R32" s="141" t="str">
        <f t="shared" ca="1" si="10"/>
        <v/>
      </c>
      <c r="S32" s="141" t="str">
        <f t="shared" ca="1" si="10"/>
        <v/>
      </c>
      <c r="T32" s="141" t="str">
        <f t="shared" ca="1" si="10"/>
        <v/>
      </c>
      <c r="U32" s="141" t="str">
        <f t="shared" ca="1" si="10"/>
        <v/>
      </c>
      <c r="V32" s="141" t="str">
        <f t="shared" ca="1" si="10"/>
        <v/>
      </c>
      <c r="W32" s="141" t="str">
        <f t="shared" ca="1" si="10"/>
        <v/>
      </c>
      <c r="X32" s="141" t="str">
        <f t="shared" ca="1" si="11"/>
        <v/>
      </c>
      <c r="Y32" s="141" t="str">
        <f t="shared" ca="1" si="11"/>
        <v/>
      </c>
      <c r="Z32" s="141" t="str">
        <f t="shared" ca="1" si="11"/>
        <v/>
      </c>
      <c r="AA32" s="141" t="str">
        <f t="shared" ca="1" si="11"/>
        <v/>
      </c>
      <c r="AB32" s="141" t="str">
        <f t="shared" ca="1" si="11"/>
        <v/>
      </c>
      <c r="AC32" s="141" t="str">
        <f t="shared" ca="1" si="11"/>
        <v/>
      </c>
      <c r="AD32" s="141" t="str">
        <f t="shared" ca="1" si="11"/>
        <v/>
      </c>
      <c r="AE32" s="141" t="str">
        <f t="shared" ca="1" si="11"/>
        <v/>
      </c>
      <c r="AF32" s="141" t="str">
        <f t="shared" ca="1" si="11"/>
        <v/>
      </c>
      <c r="AG32" s="141" t="str">
        <f t="shared" ca="1" si="11"/>
        <v/>
      </c>
      <c r="AH32" s="141" t="str">
        <f t="shared" ca="1" si="12"/>
        <v/>
      </c>
      <c r="AI32" s="141" t="str">
        <f t="shared" ca="1" si="12"/>
        <v/>
      </c>
      <c r="AJ32" s="141" t="str">
        <f t="shared" ca="1" si="12"/>
        <v/>
      </c>
      <c r="AK32" s="141" t="str">
        <f t="shared" ca="1" si="12"/>
        <v/>
      </c>
      <c r="AL32" s="141" t="str">
        <f t="shared" ca="1" si="12"/>
        <v/>
      </c>
      <c r="AM32" s="141" t="str">
        <f t="shared" ca="1" si="12"/>
        <v/>
      </c>
      <c r="AN32" s="141" t="str">
        <f t="shared" ca="1" si="12"/>
        <v/>
      </c>
      <c r="AO32" s="141" t="str">
        <f t="shared" ca="1" si="12"/>
        <v/>
      </c>
      <c r="AP32" s="141" t="str">
        <f t="shared" ca="1" si="12"/>
        <v/>
      </c>
      <c r="AQ32" s="141" t="str">
        <f t="shared" ca="1" si="12"/>
        <v/>
      </c>
      <c r="AR32" s="141" t="str">
        <f t="shared" ca="1" si="13"/>
        <v/>
      </c>
      <c r="AS32" s="141" t="str">
        <f t="shared" ca="1" si="13"/>
        <v/>
      </c>
      <c r="AT32" s="141" t="str">
        <f t="shared" ca="1" si="13"/>
        <v/>
      </c>
      <c r="AU32" s="141" t="str">
        <f t="shared" ca="1" si="13"/>
        <v/>
      </c>
      <c r="AV32" s="141" t="str">
        <f t="shared" ca="1" si="13"/>
        <v/>
      </c>
      <c r="AW32" s="141" t="str">
        <f t="shared" ca="1" si="13"/>
        <v/>
      </c>
      <c r="AX32" s="141" t="str">
        <f t="shared" ca="1" si="13"/>
        <v/>
      </c>
      <c r="AY32" s="141" t="str">
        <f t="shared" ca="1" si="13"/>
        <v/>
      </c>
      <c r="AZ32" s="141" t="str">
        <f t="shared" ca="1" si="13"/>
        <v/>
      </c>
      <c r="BA32" s="141" t="str">
        <f t="shared" ca="1" si="13"/>
        <v/>
      </c>
      <c r="BB32" s="141" t="str">
        <f t="shared" ca="1" si="14"/>
        <v/>
      </c>
      <c r="BC32" s="141" t="str">
        <f t="shared" ca="1" si="14"/>
        <v/>
      </c>
      <c r="BD32" s="141" t="str">
        <f t="shared" ca="1" si="14"/>
        <v/>
      </c>
      <c r="BE32" s="141" t="str">
        <f t="shared" ca="1" si="14"/>
        <v/>
      </c>
      <c r="BF32" s="141" t="str">
        <f t="shared" ca="1" si="14"/>
        <v/>
      </c>
      <c r="BG32" s="141" t="str">
        <f t="shared" ca="1" si="14"/>
        <v/>
      </c>
      <c r="BH32" s="141" t="str">
        <f t="shared" ca="1" si="14"/>
        <v/>
      </c>
      <c r="BI32" s="141" t="str">
        <f t="shared" ca="1" si="14"/>
        <v/>
      </c>
      <c r="BJ32" s="141" t="str">
        <f t="shared" ca="1" si="14"/>
        <v/>
      </c>
      <c r="BK32" s="141" t="str">
        <f t="shared" ca="1" si="14"/>
        <v/>
      </c>
      <c r="BL32" s="141" t="str">
        <f t="shared" ca="1" si="15"/>
        <v/>
      </c>
      <c r="BM32" s="141" t="str">
        <f t="shared" ca="1" si="15"/>
        <v/>
      </c>
      <c r="BN32" s="141" t="str">
        <f t="shared" ca="1" si="15"/>
        <v/>
      </c>
      <c r="BO32" s="141" t="str">
        <f t="shared" ca="1" si="15"/>
        <v/>
      </c>
      <c r="BP32" s="141" t="str">
        <f t="shared" ca="1" si="15"/>
        <v/>
      </c>
      <c r="BQ32" s="141" t="str">
        <f t="shared" ca="1" si="15"/>
        <v/>
      </c>
    </row>
    <row r="33" spans="1:70" s="1" customFormat="1" ht="40" customHeight="1" x14ac:dyDescent="0.2">
      <c r="A33" s="6"/>
      <c r="B33" s="155" t="s">
        <v>59</v>
      </c>
      <c r="C33" s="147"/>
      <c r="D33" s="147"/>
      <c r="E33" s="49"/>
      <c r="F33" s="49"/>
      <c r="G33" s="49"/>
      <c r="H33" s="49"/>
      <c r="I33" s="49"/>
      <c r="J33" s="49"/>
      <c r="K33" s="71"/>
      <c r="L33" s="111"/>
      <c r="M33" s="147"/>
      <c r="N33" s="141" t="str">
        <f t="shared" ca="1" si="10"/>
        <v/>
      </c>
      <c r="O33" s="141" t="str">
        <f t="shared" ca="1" si="10"/>
        <v/>
      </c>
      <c r="P33" s="141" t="str">
        <f t="shared" ca="1" si="10"/>
        <v/>
      </c>
      <c r="Q33" s="141" t="str">
        <f t="shared" ca="1" si="10"/>
        <v/>
      </c>
      <c r="R33" s="141" t="str">
        <f t="shared" ca="1" si="10"/>
        <v/>
      </c>
      <c r="S33" s="141" t="str">
        <f t="shared" ca="1" si="10"/>
        <v/>
      </c>
      <c r="T33" s="141" t="str">
        <f t="shared" ca="1" si="10"/>
        <v/>
      </c>
      <c r="U33" s="141" t="str">
        <f t="shared" ca="1" si="10"/>
        <v/>
      </c>
      <c r="V33" s="141" t="str">
        <f t="shared" ca="1" si="10"/>
        <v/>
      </c>
      <c r="W33" s="141" t="str">
        <f t="shared" ca="1" si="10"/>
        <v/>
      </c>
      <c r="X33" s="141" t="str">
        <f t="shared" ca="1" si="11"/>
        <v/>
      </c>
      <c r="Y33" s="141" t="str">
        <f t="shared" ca="1" si="11"/>
        <v/>
      </c>
      <c r="Z33" s="141" t="str">
        <f t="shared" ca="1" si="11"/>
        <v/>
      </c>
      <c r="AA33" s="141" t="str">
        <f t="shared" ca="1" si="11"/>
        <v/>
      </c>
      <c r="AB33" s="141" t="str">
        <f t="shared" ca="1" si="11"/>
        <v/>
      </c>
      <c r="AC33" s="141" t="str">
        <f t="shared" ca="1" si="11"/>
        <v/>
      </c>
      <c r="AD33" s="141" t="str">
        <f t="shared" ca="1" si="11"/>
        <v/>
      </c>
      <c r="AE33" s="141" t="str">
        <f t="shared" ca="1" si="11"/>
        <v/>
      </c>
      <c r="AF33" s="141" t="str">
        <f t="shared" ca="1" si="11"/>
        <v/>
      </c>
      <c r="AG33" s="141" t="str">
        <f t="shared" ca="1" si="11"/>
        <v/>
      </c>
      <c r="AH33" s="141" t="str">
        <f t="shared" ca="1" si="12"/>
        <v/>
      </c>
      <c r="AI33" s="141" t="str">
        <f t="shared" ca="1" si="12"/>
        <v/>
      </c>
      <c r="AJ33" s="141" t="str">
        <f t="shared" ca="1" si="12"/>
        <v/>
      </c>
      <c r="AK33" s="141" t="str">
        <f t="shared" ca="1" si="12"/>
        <v/>
      </c>
      <c r="AL33" s="141" t="str">
        <f t="shared" ca="1" si="12"/>
        <v/>
      </c>
      <c r="AM33" s="141" t="str">
        <f t="shared" ca="1" si="12"/>
        <v/>
      </c>
      <c r="AN33" s="141" t="str">
        <f t="shared" ca="1" si="12"/>
        <v/>
      </c>
      <c r="AO33" s="141" t="str">
        <f t="shared" ca="1" si="12"/>
        <v/>
      </c>
      <c r="AP33" s="141" t="str">
        <f t="shared" ca="1" si="12"/>
        <v/>
      </c>
      <c r="AQ33" s="141" t="str">
        <f t="shared" ca="1" si="12"/>
        <v/>
      </c>
      <c r="AR33" s="141" t="str">
        <f t="shared" ca="1" si="13"/>
        <v/>
      </c>
      <c r="AS33" s="141" t="str">
        <f t="shared" ca="1" si="13"/>
        <v/>
      </c>
      <c r="AT33" s="141" t="str">
        <f t="shared" ca="1" si="13"/>
        <v/>
      </c>
      <c r="AU33" s="141" t="str">
        <f t="shared" ca="1" si="13"/>
        <v/>
      </c>
      <c r="AV33" s="141" t="str">
        <f t="shared" ca="1" si="13"/>
        <v/>
      </c>
      <c r="AW33" s="141" t="str">
        <f t="shared" ca="1" si="13"/>
        <v/>
      </c>
      <c r="AX33" s="141" t="str">
        <f t="shared" ca="1" si="13"/>
        <v/>
      </c>
      <c r="AY33" s="141" t="str">
        <f t="shared" ca="1" si="13"/>
        <v/>
      </c>
      <c r="AZ33" s="141" t="str">
        <f t="shared" ca="1" si="13"/>
        <v/>
      </c>
      <c r="BA33" s="141" t="str">
        <f t="shared" ca="1" si="13"/>
        <v/>
      </c>
      <c r="BB33" s="141" t="str">
        <f t="shared" ca="1" si="14"/>
        <v/>
      </c>
      <c r="BC33" s="141" t="str">
        <f t="shared" ca="1" si="14"/>
        <v/>
      </c>
      <c r="BD33" s="141" t="str">
        <f t="shared" ca="1" si="14"/>
        <v/>
      </c>
      <c r="BE33" s="141" t="str">
        <f t="shared" ca="1" si="14"/>
        <v/>
      </c>
      <c r="BF33" s="141" t="str">
        <f t="shared" ca="1" si="14"/>
        <v/>
      </c>
      <c r="BG33" s="141" t="str">
        <f t="shared" ca="1" si="14"/>
        <v/>
      </c>
      <c r="BH33" s="141" t="str">
        <f t="shared" ca="1" si="14"/>
        <v/>
      </c>
      <c r="BI33" s="141" t="str">
        <f t="shared" ca="1" si="14"/>
        <v/>
      </c>
      <c r="BJ33" s="141" t="str">
        <f t="shared" ca="1" si="14"/>
        <v/>
      </c>
      <c r="BK33" s="141" t="str">
        <f t="shared" ca="1" si="14"/>
        <v/>
      </c>
      <c r="BL33" s="141" t="str">
        <f t="shared" ca="1" si="15"/>
        <v/>
      </c>
      <c r="BM33" s="141" t="str">
        <f t="shared" ca="1" si="15"/>
        <v/>
      </c>
      <c r="BN33" s="141" t="str">
        <f t="shared" ca="1" si="15"/>
        <v/>
      </c>
      <c r="BO33" s="141" t="str">
        <f t="shared" ca="1" si="15"/>
        <v/>
      </c>
      <c r="BP33" s="141" t="str">
        <f t="shared" ca="1" si="15"/>
        <v/>
      </c>
      <c r="BQ33" s="141" t="str">
        <f t="shared" ca="1" si="15"/>
        <v/>
      </c>
    </row>
    <row r="34" spans="1:70" s="1" customFormat="1" ht="40" customHeight="1" x14ac:dyDescent="0.2">
      <c r="A34" s="6"/>
      <c r="B34" s="155" t="s">
        <v>60</v>
      </c>
      <c r="C34" s="147"/>
      <c r="D34" s="147"/>
      <c r="E34" s="49"/>
      <c r="F34" s="49"/>
      <c r="G34" s="49"/>
      <c r="H34" s="49"/>
      <c r="I34" s="49"/>
      <c r="J34" s="49"/>
      <c r="K34" s="71"/>
      <c r="L34" s="111"/>
      <c r="M34" s="147"/>
      <c r="N34" s="141" t="str">
        <f t="shared" ca="1" si="10"/>
        <v/>
      </c>
      <c r="O34" s="141" t="str">
        <f t="shared" ca="1" si="10"/>
        <v/>
      </c>
      <c r="P34" s="141" t="str">
        <f t="shared" ca="1" si="10"/>
        <v/>
      </c>
      <c r="Q34" s="141" t="str">
        <f t="shared" ca="1" si="10"/>
        <v/>
      </c>
      <c r="R34" s="141" t="str">
        <f t="shared" ca="1" si="10"/>
        <v/>
      </c>
      <c r="S34" s="141" t="str">
        <f t="shared" ca="1" si="10"/>
        <v/>
      </c>
      <c r="T34" s="141" t="str">
        <f t="shared" ca="1" si="10"/>
        <v/>
      </c>
      <c r="U34" s="141" t="str">
        <f t="shared" ca="1" si="10"/>
        <v/>
      </c>
      <c r="V34" s="141" t="str">
        <f t="shared" ca="1" si="10"/>
        <v/>
      </c>
      <c r="W34" s="141" t="str">
        <f t="shared" ca="1" si="10"/>
        <v/>
      </c>
      <c r="X34" s="141" t="str">
        <f t="shared" ca="1" si="11"/>
        <v/>
      </c>
      <c r="Y34" s="141" t="str">
        <f t="shared" ca="1" si="11"/>
        <v/>
      </c>
      <c r="Z34" s="141" t="str">
        <f t="shared" ca="1" si="11"/>
        <v/>
      </c>
      <c r="AA34" s="141" t="str">
        <f t="shared" ca="1" si="11"/>
        <v/>
      </c>
      <c r="AB34" s="141" t="str">
        <f t="shared" ca="1" si="11"/>
        <v/>
      </c>
      <c r="AC34" s="141" t="str">
        <f t="shared" ca="1" si="11"/>
        <v/>
      </c>
      <c r="AD34" s="141" t="str">
        <f t="shared" ca="1" si="11"/>
        <v/>
      </c>
      <c r="AE34" s="141" t="str">
        <f t="shared" ca="1" si="11"/>
        <v/>
      </c>
      <c r="AF34" s="141" t="str">
        <f t="shared" ca="1" si="11"/>
        <v/>
      </c>
      <c r="AG34" s="141" t="str">
        <f t="shared" ca="1" si="11"/>
        <v/>
      </c>
      <c r="AH34" s="141" t="str">
        <f t="shared" ca="1" si="12"/>
        <v/>
      </c>
      <c r="AI34" s="141" t="str">
        <f t="shared" ca="1" si="12"/>
        <v/>
      </c>
      <c r="AJ34" s="141" t="str">
        <f t="shared" ca="1" si="12"/>
        <v/>
      </c>
      <c r="AK34" s="141" t="str">
        <f t="shared" ca="1" si="12"/>
        <v/>
      </c>
      <c r="AL34" s="141" t="str">
        <f t="shared" ca="1" si="12"/>
        <v/>
      </c>
      <c r="AM34" s="141" t="str">
        <f t="shared" ca="1" si="12"/>
        <v/>
      </c>
      <c r="AN34" s="141" t="str">
        <f t="shared" ca="1" si="12"/>
        <v/>
      </c>
      <c r="AO34" s="141" t="str">
        <f t="shared" ca="1" si="12"/>
        <v/>
      </c>
      <c r="AP34" s="141" t="str">
        <f t="shared" ca="1" si="12"/>
        <v/>
      </c>
      <c r="AQ34" s="141" t="str">
        <f t="shared" ca="1" si="12"/>
        <v/>
      </c>
      <c r="AR34" s="141" t="str">
        <f t="shared" ca="1" si="13"/>
        <v/>
      </c>
      <c r="AS34" s="141" t="str">
        <f t="shared" ca="1" si="13"/>
        <v/>
      </c>
      <c r="AT34" s="141" t="str">
        <f t="shared" ca="1" si="13"/>
        <v/>
      </c>
      <c r="AU34" s="141" t="str">
        <f t="shared" ca="1" si="13"/>
        <v/>
      </c>
      <c r="AV34" s="141" t="str">
        <f t="shared" ca="1" si="13"/>
        <v/>
      </c>
      <c r="AW34" s="141" t="str">
        <f t="shared" ca="1" si="13"/>
        <v/>
      </c>
      <c r="AX34" s="141" t="str">
        <f t="shared" ca="1" si="13"/>
        <v/>
      </c>
      <c r="AY34" s="141" t="str">
        <f t="shared" ca="1" si="13"/>
        <v/>
      </c>
      <c r="AZ34" s="141" t="str">
        <f t="shared" ca="1" si="13"/>
        <v/>
      </c>
      <c r="BA34" s="141" t="str">
        <f t="shared" ca="1" si="13"/>
        <v/>
      </c>
      <c r="BB34" s="141" t="str">
        <f t="shared" ca="1" si="14"/>
        <v/>
      </c>
      <c r="BC34" s="141" t="str">
        <f t="shared" ca="1" si="14"/>
        <v/>
      </c>
      <c r="BD34" s="141" t="str">
        <f t="shared" ca="1" si="14"/>
        <v/>
      </c>
      <c r="BE34" s="141" t="str">
        <f t="shared" ca="1" si="14"/>
        <v/>
      </c>
      <c r="BF34" s="141" t="str">
        <f t="shared" ca="1" si="14"/>
        <v/>
      </c>
      <c r="BG34" s="141" t="str">
        <f t="shared" ca="1" si="14"/>
        <v/>
      </c>
      <c r="BH34" s="141" t="str">
        <f t="shared" ca="1" si="14"/>
        <v/>
      </c>
      <c r="BI34" s="141" t="str">
        <f t="shared" ca="1" si="14"/>
        <v/>
      </c>
      <c r="BJ34" s="141" t="str">
        <f t="shared" ca="1" si="14"/>
        <v/>
      </c>
      <c r="BK34" s="141" t="str">
        <f t="shared" ca="1" si="14"/>
        <v/>
      </c>
      <c r="BL34" s="141" t="str">
        <f t="shared" ca="1" si="15"/>
        <v/>
      </c>
      <c r="BM34" s="141" t="str">
        <f t="shared" ca="1" si="15"/>
        <v/>
      </c>
      <c r="BN34" s="141" t="str">
        <f t="shared" ca="1" si="15"/>
        <v/>
      </c>
      <c r="BO34" s="141" t="str">
        <f t="shared" ca="1" si="15"/>
        <v/>
      </c>
      <c r="BP34" s="141" t="str">
        <f t="shared" ca="1" si="15"/>
        <v/>
      </c>
      <c r="BQ34" s="141" t="str">
        <f t="shared" ca="1" si="15"/>
        <v/>
      </c>
    </row>
    <row r="35" spans="1:70" s="1" customFormat="1" ht="40" customHeight="1" x14ac:dyDescent="0.2">
      <c r="A35" s="6"/>
      <c r="B35" s="155"/>
      <c r="C35" s="147"/>
      <c r="D35" s="147"/>
      <c r="E35" s="49"/>
      <c r="F35" s="49"/>
      <c r="G35" s="49"/>
      <c r="H35" s="49"/>
      <c r="I35" s="49"/>
      <c r="J35" s="49"/>
      <c r="K35" s="71"/>
      <c r="L35" s="111"/>
      <c r="M35" s="147"/>
      <c r="N35" s="141" t="str">
        <f t="shared" ca="1" si="10"/>
        <v/>
      </c>
      <c r="O35" s="141" t="str">
        <f t="shared" ca="1" si="10"/>
        <v/>
      </c>
      <c r="P35" s="141" t="str">
        <f t="shared" ca="1" si="10"/>
        <v/>
      </c>
      <c r="Q35" s="141" t="str">
        <f t="shared" ca="1" si="10"/>
        <v/>
      </c>
      <c r="R35" s="141" t="str">
        <f t="shared" ca="1" si="10"/>
        <v/>
      </c>
      <c r="S35" s="141" t="str">
        <f t="shared" ca="1" si="10"/>
        <v/>
      </c>
      <c r="T35" s="141" t="str">
        <f t="shared" ca="1" si="10"/>
        <v/>
      </c>
      <c r="U35" s="141" t="str">
        <f t="shared" ca="1" si="10"/>
        <v/>
      </c>
      <c r="V35" s="141" t="str">
        <f t="shared" ca="1" si="10"/>
        <v/>
      </c>
      <c r="W35" s="141" t="str">
        <f t="shared" ca="1" si="10"/>
        <v/>
      </c>
      <c r="X35" s="141" t="str">
        <f t="shared" ca="1" si="11"/>
        <v/>
      </c>
      <c r="Y35" s="141" t="str">
        <f t="shared" ca="1" si="11"/>
        <v/>
      </c>
      <c r="Z35" s="141" t="str">
        <f t="shared" ca="1" si="11"/>
        <v/>
      </c>
      <c r="AA35" s="141" t="str">
        <f t="shared" ca="1" si="11"/>
        <v/>
      </c>
      <c r="AB35" s="141" t="str">
        <f t="shared" ca="1" si="11"/>
        <v/>
      </c>
      <c r="AC35" s="141" t="str">
        <f t="shared" ca="1" si="11"/>
        <v/>
      </c>
      <c r="AD35" s="141" t="str">
        <f t="shared" ca="1" si="11"/>
        <v/>
      </c>
      <c r="AE35" s="141" t="str">
        <f t="shared" ca="1" si="11"/>
        <v/>
      </c>
      <c r="AF35" s="141" t="str">
        <f t="shared" ca="1" si="11"/>
        <v/>
      </c>
      <c r="AG35" s="141" t="str">
        <f t="shared" ca="1" si="11"/>
        <v/>
      </c>
      <c r="AH35" s="141" t="str">
        <f t="shared" ca="1" si="12"/>
        <v/>
      </c>
      <c r="AI35" s="141" t="str">
        <f t="shared" ca="1" si="12"/>
        <v/>
      </c>
      <c r="AJ35" s="141" t="str">
        <f t="shared" ca="1" si="12"/>
        <v/>
      </c>
      <c r="AK35" s="141" t="str">
        <f t="shared" ca="1" si="12"/>
        <v/>
      </c>
      <c r="AL35" s="141" t="str">
        <f t="shared" ca="1" si="12"/>
        <v/>
      </c>
      <c r="AM35" s="141" t="str">
        <f t="shared" ca="1" si="12"/>
        <v/>
      </c>
      <c r="AN35" s="141" t="str">
        <f t="shared" ca="1" si="12"/>
        <v/>
      </c>
      <c r="AO35" s="141" t="str">
        <f t="shared" ca="1" si="12"/>
        <v/>
      </c>
      <c r="AP35" s="141" t="str">
        <f t="shared" ca="1" si="12"/>
        <v/>
      </c>
      <c r="AQ35" s="141" t="str">
        <f t="shared" ca="1" si="12"/>
        <v/>
      </c>
      <c r="AR35" s="141" t="str">
        <f t="shared" ca="1" si="13"/>
        <v/>
      </c>
      <c r="AS35" s="141" t="str">
        <f t="shared" ca="1" si="13"/>
        <v/>
      </c>
      <c r="AT35" s="141" t="str">
        <f t="shared" ca="1" si="13"/>
        <v/>
      </c>
      <c r="AU35" s="141" t="str">
        <f t="shared" ca="1" si="13"/>
        <v/>
      </c>
      <c r="AV35" s="141" t="str">
        <f t="shared" ca="1" si="13"/>
        <v/>
      </c>
      <c r="AW35" s="141" t="str">
        <f t="shared" ca="1" si="13"/>
        <v/>
      </c>
      <c r="AX35" s="141" t="str">
        <f t="shared" ca="1" si="13"/>
        <v/>
      </c>
      <c r="AY35" s="141" t="str">
        <f t="shared" ca="1" si="13"/>
        <v/>
      </c>
      <c r="AZ35" s="141" t="str">
        <f t="shared" ca="1" si="13"/>
        <v/>
      </c>
      <c r="BA35" s="141" t="str">
        <f t="shared" ca="1" si="13"/>
        <v/>
      </c>
      <c r="BB35" s="141" t="str">
        <f t="shared" ca="1" si="14"/>
        <v/>
      </c>
      <c r="BC35" s="141" t="str">
        <f t="shared" ca="1" si="14"/>
        <v/>
      </c>
      <c r="BD35" s="141" t="str">
        <f t="shared" ca="1" si="14"/>
        <v/>
      </c>
      <c r="BE35" s="141" t="str">
        <f t="shared" ca="1" si="14"/>
        <v/>
      </c>
      <c r="BF35" s="141" t="str">
        <f t="shared" ca="1" si="14"/>
        <v/>
      </c>
      <c r="BG35" s="141" t="str">
        <f t="shared" ca="1" si="14"/>
        <v/>
      </c>
      <c r="BH35" s="141" t="str">
        <f t="shared" ca="1" si="14"/>
        <v/>
      </c>
      <c r="BI35" s="141" t="str">
        <f t="shared" ca="1" si="14"/>
        <v/>
      </c>
      <c r="BJ35" s="141" t="str">
        <f t="shared" ca="1" si="14"/>
        <v/>
      </c>
      <c r="BK35" s="141" t="str">
        <f t="shared" ca="1" si="14"/>
        <v/>
      </c>
      <c r="BL35" s="141" t="str">
        <f t="shared" ca="1" si="15"/>
        <v/>
      </c>
      <c r="BM35" s="141" t="str">
        <f t="shared" ca="1" si="15"/>
        <v/>
      </c>
      <c r="BN35" s="141" t="str">
        <f t="shared" ca="1" si="15"/>
        <v/>
      </c>
      <c r="BO35" s="141" t="str">
        <f t="shared" ca="1" si="15"/>
        <v/>
      </c>
      <c r="BP35" s="141" t="str">
        <f t="shared" ca="1" si="15"/>
        <v/>
      </c>
      <c r="BQ35" s="141" t="str">
        <f t="shared" ca="1" si="15"/>
        <v/>
      </c>
      <c r="BR35" s="73"/>
    </row>
    <row r="36" spans="1:70" s="1" customFormat="1" ht="40" customHeight="1" x14ac:dyDescent="0.2">
      <c r="A36" s="7"/>
      <c r="B36" s="156" t="s">
        <v>67</v>
      </c>
      <c r="C36" s="147"/>
      <c r="D36" s="147"/>
      <c r="E36" s="61"/>
      <c r="F36" s="61"/>
      <c r="G36" s="61"/>
      <c r="H36" s="61"/>
      <c r="I36" s="61"/>
      <c r="J36" s="61"/>
      <c r="K36" s="71"/>
      <c r="L36" s="111"/>
      <c r="M36" s="147"/>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c r="BQ36" s="151"/>
    </row>
    <row r="37" spans="1:70" ht="30" customHeight="1" x14ac:dyDescent="0.2">
      <c r="D37" s="3"/>
      <c r="L37" s="8"/>
      <c r="M37" s="2"/>
    </row>
    <row r="38" spans="1:70" ht="30" customHeight="1" x14ac:dyDescent="0.2">
      <c r="D38" s="4"/>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5"/>
      </dataBar>
    </cfRule>
  </conditionalFormatting>
  <conditionalFormatting sqref="N7:BQ36">
    <cfRule type="expression" dxfId="13" priority="1">
      <formula>AND(TODAY()&gt;=N$7,TODAY()&lt;O$7)</formula>
    </cfRule>
  </conditionalFormatting>
  <conditionalFormatting sqref="N6:AR6">
    <cfRule type="expression" dxfId="12" priority="4">
      <formula>N$7&lt;=EOMONTH($N$7,0)</formula>
    </cfRule>
  </conditionalFormatting>
  <conditionalFormatting sqref="O6:BQ6">
    <cfRule type="expression" dxfId="11" priority="3">
      <formula>AND(O$7&lt;=EOMONTH($N$7,2),O$7&gt;EOMONTH($N$7,0),O$7&gt;EOMONTH($N$7,1))</formula>
    </cfRule>
  </conditionalFormatting>
  <conditionalFormatting sqref="N6:BQ6">
    <cfRule type="expression" dxfId="10" priority="2">
      <formula>AND(N$7&lt;=EOMONTH($N$7,1),N$7&gt;EOMONTH($N$7,0))</formula>
    </cfRule>
  </conditionalFormatting>
  <conditionalFormatting sqref="N10:BQ35">
    <cfRule type="expression" dxfId="9" priority="7" stopIfTrue="1">
      <formula>AND($C10="Low Risk",N$7&gt;=$K10,N$7&lt;=$K10+$L10-1)</formula>
    </cfRule>
    <cfRule type="expression" dxfId="8" priority="8" stopIfTrue="1">
      <formula>AND($C10="High Risk",N$7&gt;=$K10,N$7&lt;=$K10+$L10-1)</formula>
    </cfRule>
    <cfRule type="expression" dxfId="7" priority="9" stopIfTrue="1">
      <formula>AND($C10="On Track",N$7&gt;=$K10,N$7&lt;=$K10+$L10-1)</formula>
    </cfRule>
    <cfRule type="expression" dxfId="6" priority="10" stopIfTrue="1">
      <formula>AND($C10="Med Risk",N$7&gt;=$K10,N$7&lt;=$K10+$L10-1)</formula>
    </cfRule>
    <cfRule type="expression" dxfId="5" priority="11" stopIfTrue="1">
      <formula>AND(LEN($C10)=0,N$7&gt;=$K10,N$7&lt;=$K10+$L10-1)</formula>
    </cfRule>
  </conditionalFormatting>
  <conditionalFormatting sqref="N36:BQ36">
    <cfRule type="expression" dxfId="4" priority="13" stopIfTrue="1">
      <formula>AND(#REF!="Low Risk",N$7&gt;=#REF!,N$7&lt;=#REF!+#REF!-1)</formula>
    </cfRule>
    <cfRule type="expression" dxfId="3" priority="14" stopIfTrue="1">
      <formula>AND(#REF!="High Risk",N$7&gt;=#REF!,N$7&lt;=#REF!+#REF!-1)</formula>
    </cfRule>
    <cfRule type="expression" dxfId="2" priority="15" stopIfTrue="1">
      <formula>AND(#REF!="On Track",N$7&gt;=#REF!,N$7&lt;=#REF!+#REF!-1)</formula>
    </cfRule>
    <cfRule type="expression" dxfId="1" priority="16" stopIfTrue="1">
      <formula>AND(#REF!="Med Risk",N$7&gt;=#REF!,N$7&lt;=#REF!+#REF!-1)</formula>
    </cfRule>
    <cfRule type="expression" dxfId="0" priority="17" stopIfTrue="1">
      <formula>AND(LEN(#REF!)=0,N$7&gt;=#REF!,N$7&lt;=#REF!+#REF!-1)</formula>
    </cfRule>
  </conditionalFormatting>
  <dataValidations count="12">
    <dataValidation type="list" allowBlank="1" showInputMessage="1" showErrorMessage="1" sqref="C10:C35" xr:uid="{00000000-0002-0000-03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300-000001000000}">
      <formula1>0</formula1>
    </dataValidation>
    <dataValidation allowBlank="1" showInputMessage="1" showErrorMessage="1" prompt="This is an empty row" sqref="A35" xr:uid="{00000000-0002-0000-0300-000002000000}"/>
    <dataValidation allowBlank="1" showInputMessage="1" showErrorMessage="1" prompt="This row marks the end of the Gantt milestone data. DO NOT enter anything in this row. _x000a_To add more items, insert new rows above this one._x000a_" sqref="A36" xr:uid="{00000000-0002-0000-03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9000000}"/>
    <dataValidation allowBlank="1" showInputMessage="1" showErrorMessage="1" prompt="Enter Company Name in cell B4._x000a_A legend is in cells I4 through AC4.  The Legend label is in cell G4." sqref="A4" xr:uid="{00000000-0002-0000-03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2021-02-17T05:31:39Z</dcterms:created>
  <dcterms:modified xsi:type="dcterms:W3CDTF">2022-07-06T02:16:18Z</dcterms:modified>
</cp:coreProperties>
</file>