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2baf648aaa151e/Documenten/Hult/Business modeling and optimization/"/>
    </mc:Choice>
  </mc:AlternateContent>
  <xr:revisionPtr revIDLastSave="346" documentId="8_{E8429A59-AEDC-4A7D-8677-08F42051412C}" xr6:coauthVersionLast="47" xr6:coauthVersionMax="47" xr10:uidLastSave="{D43836C4-B46C-47BD-BA20-290E6CF722E0}"/>
  <bookViews>
    <workbookView xWindow="1410" yWindow="1410" windowWidth="16200" windowHeight="9308" tabRatio="668" firstSheet="14" activeTab="15" xr2:uid="{00000000-000D-0000-FFFF-FFFF00000000}"/>
  </bookViews>
  <sheets>
    <sheet name="2020" sheetId="20" state="hidden" r:id="rId1"/>
    <sheet name="Lin reg" sheetId="27" r:id="rId2"/>
    <sheet name="Quad reg" sheetId="26" r:id="rId3"/>
    <sheet name="Expon reg" sheetId="25" r:id="rId4"/>
    <sheet name="Linear reg w dum" sheetId="22" r:id="rId5"/>
    <sheet name="Quad reg w dum" sheetId="23" r:id="rId6"/>
    <sheet name="Exp reg w dum" sheetId="28" r:id="rId7"/>
    <sheet name="Lin deseas reg" sheetId="29" r:id="rId8"/>
    <sheet name="Final Forecast Quad deseas reg" sheetId="30" r:id="rId9"/>
    <sheet name="Log deseas reg" sheetId="31" r:id="rId10"/>
    <sheet name="Lin w dum no2020" sheetId="32" r:id="rId11"/>
    <sheet name="Quad w dum no2020" sheetId="34" r:id="rId12"/>
    <sheet name="ln w dum no 2020" sheetId="33" r:id="rId13"/>
    <sheet name="Raw data" sheetId="21" r:id="rId14"/>
    <sheet name="Comparison" sheetId="24" r:id="rId15"/>
    <sheet name="Final Decision" sheetId="35" r:id="rId16"/>
    <sheet name="2019" sheetId="19" state="hidden" r:id="rId17"/>
    <sheet name="2018" sheetId="18" state="hidden" r:id="rId18"/>
    <sheet name="2017" sheetId="17" state="hidden" r:id="rId19"/>
    <sheet name="2016" sheetId="16" state="hidden" r:id="rId20"/>
    <sheet name="2015" sheetId="15" state="hidden" r:id="rId21"/>
    <sheet name="2014" sheetId="14" state="hidden" r:id="rId22"/>
    <sheet name="2013" sheetId="12" state="hidden" r:id="rId23"/>
    <sheet name="2012" sheetId="11" state="hidden" r:id="rId24"/>
    <sheet name="2011" sheetId="10" state="hidden" r:id="rId25"/>
    <sheet name="2010" sheetId="9" state="hidden" r:id="rId26"/>
    <sheet name="2009" sheetId="8" state="hidden" r:id="rId27"/>
    <sheet name="2008" sheetId="7" state="hidden" r:id="rId28"/>
    <sheet name="2007" sheetId="6" state="hidden" r:id="rId29"/>
    <sheet name="2006" sheetId="5" state="hidden" r:id="rId30"/>
    <sheet name="2005" sheetId="4" state="hidden" r:id="rId31"/>
  </sheets>
  <definedNames>
    <definedName name="solver_eng" localSheetId="13" hidden="1">1</definedName>
    <definedName name="solver_neg" localSheetId="13" hidden="1">1</definedName>
    <definedName name="solver_num" localSheetId="13" hidden="1">0</definedName>
    <definedName name="solver_opt" localSheetId="13" hidden="1">'Raw data'!$D$4</definedName>
    <definedName name="solver_typ" localSheetId="13" hidden="1">1</definedName>
    <definedName name="solver_val" localSheetId="13" hidden="1">0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33" l="1"/>
  <c r="W5" i="33"/>
  <c r="W6" i="33"/>
  <c r="W7" i="33"/>
  <c r="W8" i="33"/>
  <c r="W9" i="33"/>
  <c r="W10" i="33"/>
  <c r="W11" i="33"/>
  <c r="W12" i="33"/>
  <c r="W13" i="33"/>
  <c r="W14" i="33"/>
  <c r="W3" i="33"/>
  <c r="V4" i="33"/>
  <c r="V5" i="33"/>
  <c r="V6" i="33"/>
  <c r="V7" i="33"/>
  <c r="V8" i="33"/>
  <c r="V9" i="33"/>
  <c r="V10" i="33"/>
  <c r="V11" i="33"/>
  <c r="V12" i="33"/>
  <c r="V13" i="33"/>
  <c r="V14" i="33"/>
  <c r="V3" i="33"/>
  <c r="L4" i="30"/>
  <c r="L5" i="30"/>
  <c r="L6" i="30"/>
  <c r="L7" i="30"/>
  <c r="L8" i="30"/>
  <c r="L9" i="30"/>
  <c r="L10" i="30"/>
  <c r="L11" i="30"/>
  <c r="L12" i="30"/>
  <c r="L13" i="30"/>
  <c r="L14" i="30"/>
  <c r="L3" i="30"/>
  <c r="J4" i="30"/>
  <c r="J5" i="30"/>
  <c r="J6" i="30"/>
  <c r="J7" i="30"/>
  <c r="J8" i="30"/>
  <c r="J9" i="30"/>
  <c r="J10" i="30"/>
  <c r="J11" i="30"/>
  <c r="J12" i="30"/>
  <c r="J13" i="30"/>
  <c r="J14" i="30"/>
  <c r="J3" i="30"/>
  <c r="W3" i="28"/>
  <c r="W4" i="28"/>
  <c r="W5" i="28"/>
  <c r="W6" i="28"/>
  <c r="W7" i="28"/>
  <c r="W8" i="28"/>
  <c r="W9" i="28"/>
  <c r="W10" i="28"/>
  <c r="W11" i="28"/>
  <c r="W12" i="28"/>
  <c r="W13" i="28"/>
  <c r="W2" i="28"/>
  <c r="V3" i="28"/>
  <c r="V4" i="28"/>
  <c r="V5" i="28"/>
  <c r="V6" i="28"/>
  <c r="V7" i="28"/>
  <c r="V8" i="28"/>
  <c r="V9" i="28"/>
  <c r="V10" i="28"/>
  <c r="V11" i="28"/>
  <c r="V12" i="28"/>
  <c r="V13" i="28"/>
  <c r="V2" i="28"/>
  <c r="E32" i="34"/>
  <c r="E33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36" i="34"/>
  <c r="G32" i="33"/>
  <c r="G33" i="33"/>
  <c r="G207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36" i="33"/>
  <c r="E32" i="32"/>
  <c r="E33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36" i="32"/>
  <c r="E21" i="27"/>
  <c r="E22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5" i="27"/>
  <c r="E22" i="26"/>
  <c r="E23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6" i="26"/>
  <c r="G21" i="25"/>
  <c r="G22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5" i="25"/>
  <c r="E32" i="22"/>
  <c r="E33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36" i="22"/>
  <c r="E33" i="23"/>
  <c r="E34" i="23"/>
  <c r="D212" i="23"/>
  <c r="D213" i="23"/>
  <c r="D214" i="23"/>
  <c r="D215" i="23"/>
  <c r="D216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37" i="23"/>
  <c r="G32" i="28"/>
  <c r="G33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36" i="28"/>
  <c r="H22" i="29"/>
  <c r="H21" i="29" s="1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5" i="29"/>
  <c r="H22" i="30"/>
  <c r="H21" i="30" s="1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6" i="30"/>
  <c r="I22" i="31"/>
  <c r="I21" i="31" s="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4" i="31"/>
  <c r="I195" i="31"/>
  <c r="I196" i="31"/>
  <c r="I197" i="31"/>
  <c r="I198" i="31"/>
  <c r="I199" i="31"/>
  <c r="I200" i="31"/>
  <c r="I201" i="31"/>
  <c r="I202" i="31"/>
  <c r="I203" i="31"/>
  <c r="I204" i="31"/>
  <c r="I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5" i="31"/>
  <c r="W20" i="21"/>
  <c r="W21" i="21"/>
  <c r="W50" i="21"/>
  <c r="W51" i="21"/>
  <c r="W80" i="21"/>
  <c r="W81" i="21"/>
  <c r="W111" i="21"/>
  <c r="W133" i="21"/>
  <c r="W134" i="21"/>
  <c r="W163" i="21"/>
  <c r="W164" i="21"/>
  <c r="V2" i="21"/>
  <c r="W2" i="21" s="1"/>
  <c r="V3" i="21"/>
  <c r="W3" i="21" s="1"/>
  <c r="V4" i="21"/>
  <c r="W4" i="21" s="1"/>
  <c r="V5" i="21"/>
  <c r="W5" i="21" s="1"/>
  <c r="V6" i="21"/>
  <c r="W6" i="21" s="1"/>
  <c r="V7" i="21"/>
  <c r="W7" i="21" s="1"/>
  <c r="V8" i="21"/>
  <c r="W8" i="21" s="1"/>
  <c r="V9" i="21"/>
  <c r="W9" i="21" s="1"/>
  <c r="V10" i="21"/>
  <c r="W10" i="21" s="1"/>
  <c r="V11" i="21"/>
  <c r="W11" i="21" s="1"/>
  <c r="V12" i="21"/>
  <c r="W12" i="21" s="1"/>
  <c r="V13" i="21"/>
  <c r="W13" i="21" s="1"/>
  <c r="V14" i="21"/>
  <c r="W14" i="21" s="1"/>
  <c r="V15" i="21"/>
  <c r="W15" i="21" s="1"/>
  <c r="V16" i="21"/>
  <c r="W16" i="21" s="1"/>
  <c r="V17" i="21"/>
  <c r="W17" i="21" s="1"/>
  <c r="V18" i="21"/>
  <c r="W18" i="21" s="1"/>
  <c r="V19" i="21"/>
  <c r="W19" i="21" s="1"/>
  <c r="V20" i="21"/>
  <c r="V21" i="21"/>
  <c r="V22" i="21"/>
  <c r="W22" i="21" s="1"/>
  <c r="V23" i="21"/>
  <c r="W23" i="21" s="1"/>
  <c r="V24" i="21"/>
  <c r="W24" i="21" s="1"/>
  <c r="V25" i="21"/>
  <c r="W25" i="21" s="1"/>
  <c r="V26" i="21"/>
  <c r="W26" i="21" s="1"/>
  <c r="V27" i="21"/>
  <c r="W27" i="21" s="1"/>
  <c r="V28" i="21"/>
  <c r="W28" i="21" s="1"/>
  <c r="V29" i="21"/>
  <c r="W29" i="21" s="1"/>
  <c r="V30" i="21"/>
  <c r="W30" i="21" s="1"/>
  <c r="V31" i="21"/>
  <c r="W31" i="21" s="1"/>
  <c r="V32" i="21"/>
  <c r="W32" i="21" s="1"/>
  <c r="V33" i="21"/>
  <c r="W33" i="21" s="1"/>
  <c r="V34" i="21"/>
  <c r="W34" i="21" s="1"/>
  <c r="V35" i="21"/>
  <c r="W35" i="21" s="1"/>
  <c r="V36" i="21"/>
  <c r="W36" i="21" s="1"/>
  <c r="V37" i="21"/>
  <c r="W37" i="21" s="1"/>
  <c r="V38" i="21"/>
  <c r="W38" i="21" s="1"/>
  <c r="V39" i="21"/>
  <c r="W39" i="21" s="1"/>
  <c r="V40" i="21"/>
  <c r="W40" i="21" s="1"/>
  <c r="V41" i="21"/>
  <c r="W41" i="21" s="1"/>
  <c r="V42" i="21"/>
  <c r="W42" i="21" s="1"/>
  <c r="V43" i="21"/>
  <c r="W43" i="21" s="1"/>
  <c r="V44" i="21"/>
  <c r="W44" i="21" s="1"/>
  <c r="V45" i="21"/>
  <c r="W45" i="21" s="1"/>
  <c r="V46" i="21"/>
  <c r="W46" i="21" s="1"/>
  <c r="V47" i="21"/>
  <c r="W47" i="21" s="1"/>
  <c r="V48" i="21"/>
  <c r="W48" i="21" s="1"/>
  <c r="V49" i="21"/>
  <c r="W49" i="21" s="1"/>
  <c r="V50" i="21"/>
  <c r="V51" i="21"/>
  <c r="V52" i="21"/>
  <c r="W52" i="21" s="1"/>
  <c r="V53" i="21"/>
  <c r="W53" i="21" s="1"/>
  <c r="V54" i="21"/>
  <c r="W54" i="21" s="1"/>
  <c r="V55" i="21"/>
  <c r="W55" i="21" s="1"/>
  <c r="V56" i="21"/>
  <c r="W56" i="21" s="1"/>
  <c r="V57" i="21"/>
  <c r="W57" i="21" s="1"/>
  <c r="V58" i="21"/>
  <c r="W58" i="21" s="1"/>
  <c r="V59" i="21"/>
  <c r="W59" i="21" s="1"/>
  <c r="V60" i="21"/>
  <c r="W60" i="21" s="1"/>
  <c r="V61" i="21"/>
  <c r="W61" i="21" s="1"/>
  <c r="V62" i="21"/>
  <c r="W62" i="21" s="1"/>
  <c r="V63" i="21"/>
  <c r="W63" i="21" s="1"/>
  <c r="V64" i="21"/>
  <c r="W64" i="21" s="1"/>
  <c r="V65" i="21"/>
  <c r="W65" i="21" s="1"/>
  <c r="V66" i="21"/>
  <c r="W66" i="21" s="1"/>
  <c r="V67" i="21"/>
  <c r="W67" i="21" s="1"/>
  <c r="V68" i="21"/>
  <c r="W68" i="21" s="1"/>
  <c r="V69" i="21"/>
  <c r="W69" i="21" s="1"/>
  <c r="V70" i="21"/>
  <c r="W70" i="21" s="1"/>
  <c r="V71" i="21"/>
  <c r="W71" i="21" s="1"/>
  <c r="V72" i="21"/>
  <c r="W72" i="21" s="1"/>
  <c r="V73" i="21"/>
  <c r="W73" i="21" s="1"/>
  <c r="V74" i="21"/>
  <c r="W74" i="21" s="1"/>
  <c r="V75" i="21"/>
  <c r="W75" i="21" s="1"/>
  <c r="V76" i="21"/>
  <c r="W76" i="21" s="1"/>
  <c r="V77" i="21"/>
  <c r="W77" i="21" s="1"/>
  <c r="V78" i="21"/>
  <c r="W78" i="21" s="1"/>
  <c r="V79" i="21"/>
  <c r="W79" i="21" s="1"/>
  <c r="V80" i="21"/>
  <c r="V81" i="21"/>
  <c r="V82" i="21"/>
  <c r="W82" i="21" s="1"/>
  <c r="V83" i="21"/>
  <c r="W83" i="21" s="1"/>
  <c r="V84" i="21"/>
  <c r="W84" i="21" s="1"/>
  <c r="V85" i="21"/>
  <c r="W85" i="21" s="1"/>
  <c r="V86" i="21"/>
  <c r="W86" i="21" s="1"/>
  <c r="V87" i="21"/>
  <c r="W87" i="21" s="1"/>
  <c r="V88" i="21"/>
  <c r="W88" i="21" s="1"/>
  <c r="V89" i="21"/>
  <c r="W89" i="21" s="1"/>
  <c r="V90" i="21"/>
  <c r="W90" i="21" s="1"/>
  <c r="V91" i="21"/>
  <c r="W91" i="21" s="1"/>
  <c r="V92" i="21"/>
  <c r="W92" i="21" s="1"/>
  <c r="V93" i="21"/>
  <c r="W93" i="21" s="1"/>
  <c r="V94" i="21"/>
  <c r="W94" i="21" s="1"/>
  <c r="V95" i="21"/>
  <c r="W95" i="21" s="1"/>
  <c r="V96" i="21"/>
  <c r="W96" i="21" s="1"/>
  <c r="V97" i="21"/>
  <c r="W97" i="21" s="1"/>
  <c r="V98" i="21"/>
  <c r="W98" i="21" s="1"/>
  <c r="V99" i="21"/>
  <c r="W99" i="21" s="1"/>
  <c r="V100" i="21"/>
  <c r="W100" i="21" s="1"/>
  <c r="V101" i="21"/>
  <c r="W101" i="21" s="1"/>
  <c r="V102" i="21"/>
  <c r="W102" i="21" s="1"/>
  <c r="V103" i="21"/>
  <c r="W103" i="21" s="1"/>
  <c r="V104" i="21"/>
  <c r="W104" i="21" s="1"/>
  <c r="V105" i="21"/>
  <c r="W105" i="21" s="1"/>
  <c r="V106" i="21"/>
  <c r="W106" i="21" s="1"/>
  <c r="V107" i="21"/>
  <c r="W107" i="21" s="1"/>
  <c r="V108" i="21"/>
  <c r="W108" i="21" s="1"/>
  <c r="V109" i="21"/>
  <c r="W109" i="21" s="1"/>
  <c r="V110" i="21"/>
  <c r="W110" i="21" s="1"/>
  <c r="V111" i="21"/>
  <c r="V112" i="21"/>
  <c r="W112" i="21" s="1"/>
  <c r="V113" i="21"/>
  <c r="W113" i="21" s="1"/>
  <c r="V114" i="21"/>
  <c r="W114" i="21" s="1"/>
  <c r="V115" i="21"/>
  <c r="W115" i="21" s="1"/>
  <c r="V116" i="21"/>
  <c r="W116" i="21" s="1"/>
  <c r="V117" i="21"/>
  <c r="W117" i="21" s="1"/>
  <c r="V118" i="21"/>
  <c r="W118" i="21" s="1"/>
  <c r="V119" i="21"/>
  <c r="W119" i="21" s="1"/>
  <c r="V120" i="21"/>
  <c r="W120" i="21" s="1"/>
  <c r="V121" i="21"/>
  <c r="W121" i="21" s="1"/>
  <c r="V122" i="21"/>
  <c r="W122" i="21" s="1"/>
  <c r="V123" i="21"/>
  <c r="W123" i="21" s="1"/>
  <c r="V124" i="21"/>
  <c r="W124" i="21" s="1"/>
  <c r="V125" i="21"/>
  <c r="W125" i="21" s="1"/>
  <c r="V126" i="21"/>
  <c r="W126" i="21" s="1"/>
  <c r="V127" i="21"/>
  <c r="W127" i="21" s="1"/>
  <c r="V128" i="21"/>
  <c r="W128" i="21" s="1"/>
  <c r="V129" i="21"/>
  <c r="W129" i="21" s="1"/>
  <c r="V130" i="21"/>
  <c r="W130" i="21" s="1"/>
  <c r="V131" i="21"/>
  <c r="W131" i="21" s="1"/>
  <c r="V132" i="21"/>
  <c r="W132" i="21" s="1"/>
  <c r="V133" i="21"/>
  <c r="V134" i="21"/>
  <c r="V135" i="21"/>
  <c r="W135" i="21" s="1"/>
  <c r="V136" i="21"/>
  <c r="W136" i="21" s="1"/>
  <c r="V137" i="21"/>
  <c r="W137" i="21" s="1"/>
  <c r="V138" i="21"/>
  <c r="W138" i="21" s="1"/>
  <c r="V139" i="21"/>
  <c r="W139" i="21" s="1"/>
  <c r="V140" i="21"/>
  <c r="W140" i="21" s="1"/>
  <c r="V141" i="21"/>
  <c r="W141" i="21" s="1"/>
  <c r="V142" i="21"/>
  <c r="W142" i="21" s="1"/>
  <c r="V143" i="21"/>
  <c r="W143" i="21" s="1"/>
  <c r="V144" i="21"/>
  <c r="W144" i="21" s="1"/>
  <c r="V145" i="21"/>
  <c r="W145" i="21" s="1"/>
  <c r="V146" i="21"/>
  <c r="W146" i="21" s="1"/>
  <c r="V147" i="21"/>
  <c r="W147" i="21" s="1"/>
  <c r="V148" i="21"/>
  <c r="W148" i="21" s="1"/>
  <c r="V149" i="21"/>
  <c r="W149" i="21" s="1"/>
  <c r="V150" i="21"/>
  <c r="W150" i="21" s="1"/>
  <c r="V151" i="21"/>
  <c r="W151" i="21" s="1"/>
  <c r="V152" i="21"/>
  <c r="W152" i="21" s="1"/>
  <c r="V153" i="21"/>
  <c r="W153" i="21" s="1"/>
  <c r="V154" i="21"/>
  <c r="W154" i="21" s="1"/>
  <c r="V155" i="21"/>
  <c r="W155" i="21" s="1"/>
  <c r="V156" i="21"/>
  <c r="W156" i="21" s="1"/>
  <c r="V157" i="21"/>
  <c r="W157" i="21" s="1"/>
  <c r="V158" i="21"/>
  <c r="W158" i="21" s="1"/>
  <c r="V159" i="21"/>
  <c r="W159" i="21" s="1"/>
  <c r="V160" i="21"/>
  <c r="W160" i="21" s="1"/>
  <c r="V161" i="21"/>
  <c r="W161" i="21" s="1"/>
  <c r="V162" i="21"/>
  <c r="W162" i="21" s="1"/>
  <c r="V163" i="21"/>
  <c r="V164" i="21"/>
  <c r="V165" i="21"/>
  <c r="W165" i="21" s="1"/>
  <c r="V166" i="21"/>
  <c r="W166" i="21" s="1"/>
  <c r="V167" i="21"/>
  <c r="W167" i="21" s="1"/>
  <c r="V168" i="21"/>
  <c r="W168" i="21" s="1"/>
  <c r="V169" i="21"/>
  <c r="W169" i="21" s="1"/>
  <c r="V170" i="21"/>
  <c r="W170" i="21" s="1"/>
  <c r="V171" i="21"/>
  <c r="W171" i="21" s="1"/>
  <c r="V172" i="21"/>
  <c r="W172" i="21" s="1"/>
  <c r="V173" i="21"/>
  <c r="W173" i="21" s="1"/>
  <c r="V174" i="21"/>
  <c r="W174" i="21" s="1"/>
  <c r="V175" i="21"/>
  <c r="W175" i="21" s="1"/>
  <c r="V176" i="21"/>
  <c r="W176" i="21" s="1"/>
  <c r="V177" i="21"/>
  <c r="W177" i="21" s="1"/>
  <c r="V178" i="21"/>
  <c r="W178" i="21" s="1"/>
  <c r="V179" i="21"/>
  <c r="W179" i="21" s="1"/>
  <c r="V180" i="21"/>
  <c r="W180" i="21" s="1"/>
  <c r="V181" i="21"/>
  <c r="W181" i="21" s="1"/>
  <c r="S14" i="21"/>
  <c r="T14" i="21" s="1"/>
  <c r="S15" i="21"/>
  <c r="T15" i="21" s="1"/>
  <c r="S16" i="21"/>
  <c r="T16" i="21" s="1"/>
  <c r="S17" i="21"/>
  <c r="T17" i="21" s="1"/>
  <c r="S18" i="21"/>
  <c r="T18" i="21" s="1"/>
  <c r="S19" i="21"/>
  <c r="T19" i="21" s="1"/>
  <c r="S20" i="21"/>
  <c r="T20" i="21" s="1"/>
  <c r="S21" i="21"/>
  <c r="T21" i="21" s="1"/>
  <c r="S22" i="21"/>
  <c r="T22" i="21" s="1"/>
  <c r="S23" i="21"/>
  <c r="T23" i="21" s="1"/>
  <c r="S24" i="21"/>
  <c r="T24" i="21" s="1"/>
  <c r="S25" i="21"/>
  <c r="T25" i="21" s="1"/>
  <c r="S26" i="21"/>
  <c r="T26" i="21" s="1"/>
  <c r="S27" i="21"/>
  <c r="T27" i="21" s="1"/>
  <c r="S28" i="21"/>
  <c r="T28" i="21" s="1"/>
  <c r="S29" i="21"/>
  <c r="T29" i="21" s="1"/>
  <c r="S30" i="21"/>
  <c r="T30" i="21" s="1"/>
  <c r="S31" i="21"/>
  <c r="T31" i="21" s="1"/>
  <c r="S32" i="21"/>
  <c r="T32" i="21" s="1"/>
  <c r="S33" i="21"/>
  <c r="T33" i="21" s="1"/>
  <c r="S34" i="21"/>
  <c r="T34" i="21" s="1"/>
  <c r="S35" i="21"/>
  <c r="T35" i="21" s="1"/>
  <c r="S36" i="21"/>
  <c r="T36" i="21" s="1"/>
  <c r="S37" i="21"/>
  <c r="T37" i="21" s="1"/>
  <c r="S38" i="21"/>
  <c r="T38" i="21" s="1"/>
  <c r="S39" i="21"/>
  <c r="T39" i="21" s="1"/>
  <c r="S40" i="21"/>
  <c r="T40" i="21" s="1"/>
  <c r="S41" i="21"/>
  <c r="T41" i="21" s="1"/>
  <c r="S42" i="21"/>
  <c r="T42" i="21" s="1"/>
  <c r="S43" i="21"/>
  <c r="T43" i="21" s="1"/>
  <c r="S44" i="21"/>
  <c r="T44" i="21" s="1"/>
  <c r="S45" i="21"/>
  <c r="T45" i="21" s="1"/>
  <c r="S46" i="21"/>
  <c r="T46" i="21" s="1"/>
  <c r="S47" i="21"/>
  <c r="T47" i="21" s="1"/>
  <c r="S48" i="21"/>
  <c r="T48" i="21" s="1"/>
  <c r="S49" i="21"/>
  <c r="T49" i="21" s="1"/>
  <c r="S50" i="21"/>
  <c r="T50" i="21" s="1"/>
  <c r="S51" i="21"/>
  <c r="T51" i="21" s="1"/>
  <c r="S52" i="21"/>
  <c r="T52" i="21" s="1"/>
  <c r="S53" i="21"/>
  <c r="T53" i="21" s="1"/>
  <c r="S54" i="21"/>
  <c r="T54" i="21" s="1"/>
  <c r="S55" i="21"/>
  <c r="T55" i="21" s="1"/>
  <c r="S56" i="21"/>
  <c r="T56" i="21" s="1"/>
  <c r="S57" i="21"/>
  <c r="T57" i="21" s="1"/>
  <c r="S58" i="21"/>
  <c r="T58" i="21" s="1"/>
  <c r="S59" i="21"/>
  <c r="T59" i="21" s="1"/>
  <c r="S60" i="21"/>
  <c r="T60" i="21" s="1"/>
  <c r="S61" i="21"/>
  <c r="T61" i="21" s="1"/>
  <c r="S62" i="21"/>
  <c r="T62" i="21" s="1"/>
  <c r="S63" i="21"/>
  <c r="T63" i="21" s="1"/>
  <c r="S64" i="21"/>
  <c r="T64" i="21" s="1"/>
  <c r="S65" i="21"/>
  <c r="T65" i="21" s="1"/>
  <c r="S66" i="21"/>
  <c r="T66" i="21" s="1"/>
  <c r="S67" i="21"/>
  <c r="T67" i="21" s="1"/>
  <c r="S68" i="21"/>
  <c r="T68" i="21" s="1"/>
  <c r="S69" i="21"/>
  <c r="T69" i="21" s="1"/>
  <c r="S70" i="21"/>
  <c r="T70" i="21" s="1"/>
  <c r="S71" i="21"/>
  <c r="T71" i="21" s="1"/>
  <c r="S72" i="21"/>
  <c r="T72" i="21" s="1"/>
  <c r="S73" i="21"/>
  <c r="T73" i="21" s="1"/>
  <c r="S74" i="21"/>
  <c r="T74" i="21" s="1"/>
  <c r="S75" i="21"/>
  <c r="T75" i="21" s="1"/>
  <c r="S76" i="21"/>
  <c r="T76" i="21" s="1"/>
  <c r="S77" i="21"/>
  <c r="T77" i="21" s="1"/>
  <c r="S78" i="21"/>
  <c r="T78" i="21" s="1"/>
  <c r="S79" i="21"/>
  <c r="T79" i="21" s="1"/>
  <c r="S80" i="21"/>
  <c r="T80" i="21" s="1"/>
  <c r="S81" i="21"/>
  <c r="T81" i="21" s="1"/>
  <c r="S82" i="21"/>
  <c r="T82" i="21" s="1"/>
  <c r="S83" i="21"/>
  <c r="T83" i="21" s="1"/>
  <c r="S84" i="21"/>
  <c r="T84" i="21" s="1"/>
  <c r="S85" i="21"/>
  <c r="T85" i="21" s="1"/>
  <c r="S86" i="21"/>
  <c r="T86" i="21" s="1"/>
  <c r="S87" i="21"/>
  <c r="T87" i="21" s="1"/>
  <c r="S88" i="21"/>
  <c r="T88" i="21" s="1"/>
  <c r="S89" i="21"/>
  <c r="T89" i="21" s="1"/>
  <c r="S90" i="21"/>
  <c r="T90" i="21" s="1"/>
  <c r="S91" i="21"/>
  <c r="T91" i="21" s="1"/>
  <c r="S92" i="21"/>
  <c r="T92" i="21" s="1"/>
  <c r="S93" i="21"/>
  <c r="T93" i="21" s="1"/>
  <c r="S94" i="21"/>
  <c r="T94" i="21" s="1"/>
  <c r="S95" i="21"/>
  <c r="T95" i="21" s="1"/>
  <c r="S96" i="21"/>
  <c r="T96" i="21" s="1"/>
  <c r="S97" i="21"/>
  <c r="T97" i="21" s="1"/>
  <c r="S98" i="21"/>
  <c r="T98" i="21" s="1"/>
  <c r="S99" i="21"/>
  <c r="T99" i="21" s="1"/>
  <c r="S100" i="21"/>
  <c r="T100" i="21" s="1"/>
  <c r="S101" i="21"/>
  <c r="T101" i="21" s="1"/>
  <c r="S102" i="21"/>
  <c r="T102" i="21" s="1"/>
  <c r="S103" i="21"/>
  <c r="T103" i="21" s="1"/>
  <c r="S104" i="21"/>
  <c r="T104" i="21" s="1"/>
  <c r="S105" i="21"/>
  <c r="T105" i="21" s="1"/>
  <c r="S106" i="21"/>
  <c r="T106" i="21" s="1"/>
  <c r="S107" i="21"/>
  <c r="T107" i="21" s="1"/>
  <c r="S108" i="21"/>
  <c r="T108" i="21" s="1"/>
  <c r="S109" i="21"/>
  <c r="T109" i="21" s="1"/>
  <c r="S110" i="21"/>
  <c r="T110" i="21" s="1"/>
  <c r="S111" i="21"/>
  <c r="T111" i="21" s="1"/>
  <c r="S112" i="21"/>
  <c r="T112" i="21" s="1"/>
  <c r="S113" i="21"/>
  <c r="T113" i="21" s="1"/>
  <c r="S114" i="21"/>
  <c r="T114" i="21" s="1"/>
  <c r="S115" i="21"/>
  <c r="T115" i="21" s="1"/>
  <c r="S116" i="21"/>
  <c r="T116" i="21" s="1"/>
  <c r="S117" i="21"/>
  <c r="T117" i="21" s="1"/>
  <c r="S118" i="21"/>
  <c r="T118" i="21" s="1"/>
  <c r="S119" i="21"/>
  <c r="T119" i="21" s="1"/>
  <c r="S120" i="21"/>
  <c r="T120" i="21" s="1"/>
  <c r="S121" i="21"/>
  <c r="T121" i="21" s="1"/>
  <c r="S122" i="21"/>
  <c r="T122" i="21" s="1"/>
  <c r="S123" i="21"/>
  <c r="T123" i="21" s="1"/>
  <c r="S124" i="21"/>
  <c r="T124" i="21" s="1"/>
  <c r="S125" i="21"/>
  <c r="T125" i="21" s="1"/>
  <c r="S126" i="21"/>
  <c r="T126" i="21" s="1"/>
  <c r="S127" i="21"/>
  <c r="T127" i="21" s="1"/>
  <c r="S128" i="21"/>
  <c r="T128" i="21" s="1"/>
  <c r="S129" i="21"/>
  <c r="T129" i="21" s="1"/>
  <c r="S130" i="21"/>
  <c r="T130" i="21" s="1"/>
  <c r="S131" i="21"/>
  <c r="T131" i="21" s="1"/>
  <c r="S132" i="21"/>
  <c r="T132" i="21" s="1"/>
  <c r="S133" i="21"/>
  <c r="T133" i="21" s="1"/>
  <c r="S134" i="21"/>
  <c r="T134" i="21" s="1"/>
  <c r="S135" i="21"/>
  <c r="T135" i="21" s="1"/>
  <c r="S136" i="21"/>
  <c r="T136" i="21" s="1"/>
  <c r="S137" i="21"/>
  <c r="T137" i="21" s="1"/>
  <c r="S138" i="21"/>
  <c r="T138" i="21" s="1"/>
  <c r="S139" i="21"/>
  <c r="T139" i="21" s="1"/>
  <c r="S140" i="21"/>
  <c r="T140" i="21" s="1"/>
  <c r="S141" i="21"/>
  <c r="T141" i="21" s="1"/>
  <c r="S142" i="21"/>
  <c r="T142" i="21" s="1"/>
  <c r="S143" i="21"/>
  <c r="T143" i="21" s="1"/>
  <c r="S144" i="21"/>
  <c r="T144" i="21" s="1"/>
  <c r="S145" i="21"/>
  <c r="T145" i="21" s="1"/>
  <c r="S146" i="21"/>
  <c r="T146" i="21" s="1"/>
  <c r="S147" i="21"/>
  <c r="T147" i="21" s="1"/>
  <c r="S148" i="21"/>
  <c r="T148" i="21" s="1"/>
  <c r="S149" i="21"/>
  <c r="T149" i="21" s="1"/>
  <c r="S150" i="21"/>
  <c r="T150" i="21" s="1"/>
  <c r="S151" i="21"/>
  <c r="T151" i="21" s="1"/>
  <c r="S152" i="21"/>
  <c r="T152" i="21" s="1"/>
  <c r="S153" i="21"/>
  <c r="T153" i="21" s="1"/>
  <c r="S154" i="21"/>
  <c r="T154" i="21" s="1"/>
  <c r="S155" i="21"/>
  <c r="T155" i="21" s="1"/>
  <c r="S156" i="21"/>
  <c r="T156" i="21" s="1"/>
  <c r="S157" i="21"/>
  <c r="T157" i="21" s="1"/>
  <c r="S158" i="21"/>
  <c r="T158" i="21" s="1"/>
  <c r="S159" i="21"/>
  <c r="T159" i="21" s="1"/>
  <c r="S160" i="21"/>
  <c r="T160" i="21" s="1"/>
  <c r="S161" i="21"/>
  <c r="T161" i="21" s="1"/>
  <c r="S162" i="21"/>
  <c r="T162" i="21" s="1"/>
  <c r="S163" i="21"/>
  <c r="T163" i="21" s="1"/>
  <c r="S164" i="21"/>
  <c r="T164" i="21" s="1"/>
  <c r="S165" i="21"/>
  <c r="T165" i="21" s="1"/>
  <c r="S166" i="21"/>
  <c r="T166" i="21" s="1"/>
  <c r="S167" i="21"/>
  <c r="T167" i="21" s="1"/>
  <c r="S168" i="21"/>
  <c r="T168" i="21" s="1"/>
  <c r="S169" i="21"/>
  <c r="T169" i="21" s="1"/>
  <c r="S170" i="21"/>
  <c r="T170" i="21" s="1"/>
  <c r="S171" i="21"/>
  <c r="T171" i="21" s="1"/>
  <c r="S172" i="21"/>
  <c r="T172" i="21" s="1"/>
  <c r="S173" i="21"/>
  <c r="T173" i="21" s="1"/>
  <c r="S174" i="21"/>
  <c r="T174" i="21" s="1"/>
  <c r="S175" i="21"/>
  <c r="T175" i="21" s="1"/>
  <c r="S176" i="21"/>
  <c r="T176" i="21" s="1"/>
  <c r="S177" i="21"/>
  <c r="T177" i="21" s="1"/>
  <c r="S178" i="21"/>
  <c r="T178" i="21" s="1"/>
  <c r="S179" i="21"/>
  <c r="T179" i="21" s="1"/>
  <c r="S180" i="21"/>
  <c r="T180" i="21" s="1"/>
  <c r="S181" i="21"/>
  <c r="T181" i="21" s="1"/>
  <c r="S13" i="21"/>
  <c r="T13" i="21" s="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Z13" i="21" l="1"/>
  <c r="Z12" i="21"/>
  <c r="Z2" i="21"/>
  <c r="Z11" i="21"/>
  <c r="Z10" i="21"/>
  <c r="Z9" i="21"/>
  <c r="Z8" i="21"/>
  <c r="Z7" i="21"/>
  <c r="Z6" i="21"/>
  <c r="Z5" i="21"/>
  <c r="Z4" i="21"/>
  <c r="Z3" i="2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O5" i="11"/>
  <c r="O5" i="5"/>
  <c r="O5" i="6"/>
  <c r="O5" i="7"/>
  <c r="O5" i="8"/>
  <c r="O5" i="9"/>
  <c r="O5" i="10"/>
  <c r="O5" i="12"/>
  <c r="O5" i="14"/>
  <c r="O5" i="15"/>
  <c r="O5" i="16"/>
  <c r="O5" i="19"/>
  <c r="O5" i="18"/>
  <c r="O5" i="17"/>
</calcChain>
</file>

<file path=xl/sharedStrings.xml><?xml version="1.0" encoding="utf-8"?>
<sst xmlns="http://schemas.openxmlformats.org/spreadsheetml/2006/main" count="1570" uniqueCount="279">
  <si>
    <t>NOT ADJUSTED</t>
  </si>
  <si>
    <t>TOTAL</t>
  </si>
  <si>
    <t>Sep. 2005</t>
  </si>
  <si>
    <t>Oct. 2005</t>
  </si>
  <si>
    <t>Nov. 2005</t>
  </si>
  <si>
    <t>Dec. 2005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</si>
  <si>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</si>
  <si>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</si>
  <si>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</si>
  <si>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</si>
  <si>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</si>
  <si>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</si>
  <si>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</si>
  <si>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</si>
  <si>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</si>
  <si>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</si>
  <si>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</si>
  <si>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</si>
  <si>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</si>
  <si>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</si>
  <si>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</si>
  <si>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</si>
  <si>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</si>
  <si>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</si>
  <si>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</si>
  <si>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</si>
  <si>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</si>
  <si>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</si>
  <si>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</si>
  <si>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</si>
  <si>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2008</t>
  </si>
  <si>
    <t>Feb. 2008</t>
  </si>
  <si>
    <t>Mar. 2008</t>
  </si>
  <si>
    <t>Apr. 2008</t>
  </si>
  <si>
    <t>May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</si>
  <si>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</si>
  <si>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</si>
  <si>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</si>
  <si>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</si>
  <si>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</si>
  <si>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</si>
  <si>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</si>
  <si>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</si>
  <si>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</si>
  <si>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</si>
  <si>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</si>
  <si>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 2009</t>
  </si>
  <si>
    <t>Jun. 2009</t>
  </si>
  <si>
    <t>Jul. 2009</t>
  </si>
  <si>
    <t>Aug. 2009</t>
  </si>
  <si>
    <t>Sep. 2009</t>
  </si>
  <si>
    <t>Oct. 2009</t>
  </si>
  <si>
    <t>Nov. 2009</t>
  </si>
  <si>
    <t>Dec. 2009</t>
  </si>
  <si>
    <t>Jan. 2010</t>
  </si>
  <si>
    <t>Feb. 2010</t>
  </si>
  <si>
    <t>Mar. 2010</t>
  </si>
  <si>
    <t>Apr. 2010</t>
  </si>
  <si>
    <t>May 2010</t>
  </si>
  <si>
    <t>Jun. 2010</t>
  </si>
  <si>
    <t>Jul. 2010</t>
  </si>
  <si>
    <t>Aug. 2010</t>
  </si>
  <si>
    <t>Sep.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</si>
  <si>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</si>
  <si>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</si>
  <si>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</si>
  <si>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</si>
  <si>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</si>
  <si>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</si>
  <si>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</si>
  <si>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</si>
  <si>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</si>
  <si>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</si>
  <si>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</si>
  <si>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</si>
  <si>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</si>
  <si>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</si>
  <si>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</si>
  <si>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</si>
  <si>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</si>
  <si>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</si>
  <si>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</si>
  <si>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</si>
  <si>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</si>
  <si>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</si>
  <si>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</si>
  <si>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</si>
  <si>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</si>
  <si>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</si>
  <si>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</si>
  <si>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</si>
  <si>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</si>
  <si>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</si>
  <si>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</si>
  <si>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 xml:space="preserve"> May 2013</t>
  </si>
  <si>
    <t>Jun. 2013</t>
  </si>
  <si>
    <t>Jul. 2013</t>
  </si>
  <si>
    <t>Aug. 2013</t>
  </si>
  <si>
    <t>Sep. 2013</t>
  </si>
  <si>
    <t>Oct. 2013</t>
  </si>
  <si>
    <t>Nov. 2013</t>
  </si>
  <si>
    <t>Dec. 2013</t>
  </si>
  <si>
    <t xml:space="preserve">    TOTAL</t>
  </si>
  <si>
    <t>Jan. 2014</t>
  </si>
  <si>
    <t>Monthly Sales in the US</t>
  </si>
  <si>
    <t>[Figures shown in millions of dollars]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</si>
  <si>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</si>
  <si>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</si>
  <si>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</si>
  <si>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</si>
  <si>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</si>
  <si>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</si>
  <si>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</si>
  <si>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</si>
  <si>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</si>
  <si>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</si>
  <si>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 xml:space="preserve"> May 2014</t>
  </si>
  <si>
    <t>Jan. 2015</t>
  </si>
  <si>
    <t>Feb. 2015</t>
  </si>
  <si>
    <t>Mar. 2015</t>
  </si>
  <si>
    <t>Apr. 2015</t>
  </si>
  <si>
    <t xml:space="preserve"> May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</si>
  <si>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</si>
  <si>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</si>
  <si>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</si>
  <si>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</si>
  <si>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</si>
  <si>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</si>
  <si>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</si>
  <si>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Jan. 2016</t>
  </si>
  <si>
    <t>Feb. 2016</t>
  </si>
  <si>
    <t>Mar. 2016</t>
  </si>
  <si>
    <t>Apr. 2016</t>
  </si>
  <si>
    <t xml:space="preserve"> 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</si>
  <si>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</si>
  <si>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</si>
  <si>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</si>
  <si>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</si>
  <si>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</si>
  <si>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</si>
  <si>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</si>
  <si>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</si>
  <si>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</si>
  <si>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</si>
  <si>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</si>
  <si>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 xml:space="preserve"> May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</si>
  <si>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</si>
  <si>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</si>
  <si>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</si>
  <si>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</si>
  <si>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</si>
  <si>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</si>
  <si>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</si>
  <si>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</si>
  <si>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</si>
  <si>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</si>
  <si>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</si>
  <si>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 xml:space="preserve"> May 2018</t>
  </si>
  <si>
    <t>Jun. 2018</t>
  </si>
  <si>
    <t>Jul. 2018</t>
  </si>
  <si>
    <t>Aug. 2018</t>
  </si>
  <si>
    <t>Sep.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</si>
  <si>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</si>
  <si>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</si>
  <si>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</si>
  <si>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</si>
  <si>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</si>
  <si>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</si>
  <si>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</si>
  <si>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 xml:space="preserve"> May 2019</t>
  </si>
  <si>
    <t>Jun. 2019</t>
  </si>
  <si>
    <t>Jul. 2019</t>
  </si>
  <si>
    <t>Aug. 2019</t>
  </si>
  <si>
    <t>Sep. 2019</t>
  </si>
  <si>
    <t>Oct. 2019</t>
  </si>
  <si>
    <t>Nov. 2019</t>
  </si>
  <si>
    <t>Dec. 2019</t>
  </si>
  <si>
    <t>Jan. 2020</t>
  </si>
  <si>
    <t>Feb. 2020</t>
  </si>
  <si>
    <t>Mar. 2020</t>
  </si>
  <si>
    <t>Apr. 2020</t>
  </si>
  <si>
    <t xml:space="preserve"> May 2020</t>
  </si>
  <si>
    <t>Jun. 2020</t>
  </si>
  <si>
    <t>Jul. 2020</t>
  </si>
  <si>
    <t>Aug. 2020</t>
  </si>
  <si>
    <t>Outlets</t>
  </si>
  <si>
    <t>Date</t>
  </si>
  <si>
    <t>Sales</t>
  </si>
  <si>
    <t>Period</t>
  </si>
  <si>
    <t>Period SQ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</si>
  <si>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</si>
  <si>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</si>
  <si>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</si>
  <si>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</si>
  <si>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</si>
  <si>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</si>
  <si>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</si>
  <si>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</si>
  <si>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</si>
  <si>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</si>
  <si>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</si>
  <si>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</si>
  <si>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</si>
  <si>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</si>
  <si>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</si>
  <si>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</si>
  <si>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</si>
  <si>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</si>
  <si>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</si>
  <si>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</si>
  <si>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</si>
  <si>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</si>
  <si>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</si>
  <si>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</si>
  <si>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</si>
  <si>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</si>
  <si>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</si>
  <si>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</si>
  <si>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</si>
  <si>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</si>
  <si>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</si>
  <si>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</si>
  <si>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</si>
  <si>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</si>
  <si>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</si>
  <si>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</si>
  <si>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</si>
  <si>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</si>
  <si>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</si>
  <si>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</si>
  <si>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Year²</t>
  </si>
  <si>
    <t>Linear</t>
  </si>
  <si>
    <t>Quadratic</t>
  </si>
  <si>
    <t>Exponential</t>
  </si>
  <si>
    <t>Linear with Dummies</t>
  </si>
  <si>
    <t>Quadratic with Dummies</t>
  </si>
  <si>
    <t>Exponential with Dummies</t>
  </si>
  <si>
    <t>Deseasonalizing Linear</t>
  </si>
  <si>
    <t>Deseasonalizing Quadratic</t>
  </si>
  <si>
    <t>Deseaosonalizing Exponential</t>
  </si>
  <si>
    <t>Adj. R-Square</t>
  </si>
  <si>
    <t>RMSE</t>
  </si>
  <si>
    <t>Total Forecast</t>
  </si>
  <si>
    <t>Ln sales</t>
  </si>
  <si>
    <t>Predicted Ln sales</t>
  </si>
  <si>
    <t>MA12</t>
  </si>
  <si>
    <t>Ratio to M12</t>
  </si>
  <si>
    <t>Seasonal factors</t>
  </si>
  <si>
    <t>Dec</t>
  </si>
  <si>
    <t>Seasonal Factors</t>
  </si>
  <si>
    <t>Deaseasonalized Sales</t>
  </si>
  <si>
    <t>Predicted Deaseasonalized Sales</t>
  </si>
  <si>
    <t>Deseas LN sales</t>
  </si>
  <si>
    <t>Predicted Deseas LN sales</t>
  </si>
  <si>
    <t>Deseasonalized Fcst</t>
  </si>
  <si>
    <t>Forecast</t>
  </si>
  <si>
    <t>Actuals</t>
  </si>
  <si>
    <t>Error</t>
  </si>
  <si>
    <t>Error ^ 2</t>
  </si>
  <si>
    <t>MSE</t>
  </si>
  <si>
    <t>Forecast Seasonalized</t>
  </si>
  <si>
    <t>Error²</t>
  </si>
  <si>
    <t>Linear with Dummies no 2020</t>
  </si>
  <si>
    <t>µ</t>
  </si>
  <si>
    <t>Exponential with Dummies no 2020</t>
  </si>
  <si>
    <t>Quadratic with Dummies no 2020</t>
  </si>
  <si>
    <t>Forecast ln</t>
  </si>
  <si>
    <t>forecast</t>
  </si>
  <si>
    <t>Exponential Dumm forecast</t>
  </si>
  <si>
    <t>Deseasonalized fcst</t>
  </si>
  <si>
    <t>Seasonal factor</t>
  </si>
  <si>
    <t>Deseas Quad forecast</t>
  </si>
  <si>
    <t>Forecast Log</t>
  </si>
  <si>
    <t>Exponential Dumm no 2020 forecast</t>
  </si>
  <si>
    <t>All patterns look similar</t>
  </si>
  <si>
    <t>Third prediction looks overly positive</t>
  </si>
  <si>
    <t>Low RMSE is more important as we want to be accuate</t>
  </si>
  <si>
    <t>Conclusion I am taking the deseasonalized quadratic forecast</t>
  </si>
  <si>
    <t>Refer to sheet 'Quad deseas reg' for the calculations (general and forecast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</si>
</sst>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"/>
    <numFmt numFmtId="165" formatCode="_(* #,##0_);_(* \(#,##0\);_(* &quot;-&quot;??_);_(@_)"/>
    <numFmt numFmtId="166" formatCode="_(* #,##0.000_);_(* \(#,##0.000\);_(* &quot;-&quot;??_);_(@_)"/>
    <numFmt numFmtId="167" formatCode="mmm\.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Gill Sans MT"/>
      <family val="2"/>
    </font>
    <font>
      <sz val="8"/>
      <name val="Calibri"/>
      <family val="2"/>
      <scheme val="minor"/>
    </font>
    <font>
      <sz val="10"/>
      <color theme="3"/>
      <name val="Arial"/>
      <family val="2"/>
    </font>
    <font>
      <sz val="1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2" borderId="0" xfId="0" applyNumberFormat="1" applyFill="1"/>
    <xf numFmtId="0" fontId="5" fillId="0" borderId="0" xfId="1" applyFont="1"/>
    <xf numFmtId="49" fontId="5" fillId="0" borderId="0" xfId="1" applyNumberFormat="1" applyFont="1"/>
    <xf numFmtId="3" fontId="5" fillId="2" borderId="0" xfId="1" applyNumberFormat="1" applyFont="1" applyFill="1"/>
    <xf numFmtId="0" fontId="1" fillId="0" borderId="0" xfId="1"/>
    <xf numFmtId="49" fontId="1" fillId="0" borderId="0" xfId="1" applyNumberFormat="1"/>
    <xf numFmtId="3" fontId="1" fillId="2" borderId="0" xfId="1" applyNumberFormat="1" applyFill="1"/>
    <xf numFmtId="0" fontId="6" fillId="3" borderId="1" xfId="0" applyFont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9" fillId="0" borderId="0" xfId="0" applyFont="1"/>
    <xf numFmtId="0" fontId="10" fillId="0" borderId="6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64" fontId="0" fillId="2" borderId="0" xfId="0" applyNumberFormat="1" applyFill="1"/>
    <xf numFmtId="164" fontId="5" fillId="2" borderId="0" xfId="1" applyNumberFormat="1" applyFont="1" applyFill="1"/>
    <xf numFmtId="164" fontId="1" fillId="2" borderId="0" xfId="1" applyNumberFormat="1" applyFill="1"/>
    <xf numFmtId="3" fontId="0" fillId="0" borderId="0" xfId="0" applyNumberFormat="1"/>
    <xf numFmtId="0" fontId="8" fillId="4" borderId="0" xfId="0" applyFont="1" applyFill="1"/>
    <xf numFmtId="0" fontId="12" fillId="0" borderId="0" xfId="0" applyFont="1"/>
    <xf numFmtId="0" fontId="13" fillId="0" borderId="0" xfId="0" applyFont="1"/>
    <xf numFmtId="3" fontId="0" fillId="2" borderId="1" xfId="0" applyNumberFormat="1" applyFill="1" applyBorder="1"/>
    <xf numFmtId="3" fontId="5" fillId="2" borderId="1" xfId="1" applyNumberFormat="1" applyFont="1" applyFill="1" applyBorder="1"/>
    <xf numFmtId="3" fontId="0" fillId="2" borderId="1" xfId="1" applyNumberFormat="1" applyFont="1" applyFill="1" applyBorder="1"/>
    <xf numFmtId="3" fontId="0" fillId="2" borderId="3" xfId="1" applyNumberFormat="1" applyFont="1" applyFill="1" applyBorder="1"/>
    <xf numFmtId="0" fontId="13" fillId="0" borderId="0" xfId="0" applyFont="1" applyAlignment="1">
      <alignment horizontal="right"/>
    </xf>
    <xf numFmtId="165" fontId="12" fillId="5" borderId="0" xfId="2" applyNumberFormat="1" applyFont="1" applyFill="1"/>
    <xf numFmtId="166" fontId="12" fillId="5" borderId="0" xfId="2" applyNumberFormat="1" applyFont="1" applyFill="1"/>
    <xf numFmtId="38" fontId="12" fillId="0" borderId="0" xfId="2" applyNumberFormat="1" applyFont="1"/>
    <xf numFmtId="0" fontId="7" fillId="0" borderId="0" xfId="0" applyFont="1" applyAlignment="1">
      <alignment horizontal="center"/>
    </xf>
    <xf numFmtId="0" fontId="4" fillId="0" borderId="0" xfId="0" applyFont="1"/>
    <xf numFmtId="0" fontId="0" fillId="4" borderId="0" xfId="0" applyFill="1"/>
    <xf numFmtId="0" fontId="10" fillId="0" borderId="0" xfId="0" applyFont="1" applyAlignment="1">
      <alignment horizontal="right"/>
    </xf>
    <xf numFmtId="0" fontId="8" fillId="6" borderId="0" xfId="0" applyFont="1" applyFill="1"/>
    <xf numFmtId="0" fontId="0" fillId="6" borderId="0" xfId="0" applyFill="1"/>
    <xf numFmtId="0" fontId="0" fillId="0" borderId="2" xfId="1" applyFont="1" applyBorder="1"/>
    <xf numFmtId="17" fontId="0" fillId="0" borderId="0" xfId="0" applyNumberFormat="1"/>
    <xf numFmtId="0" fontId="6" fillId="3" borderId="0" xfId="0" applyFont="1" applyFill="1"/>
    <xf numFmtId="17" fontId="0" fillId="0" borderId="9" xfId="0" applyNumberFormat="1" applyBorder="1"/>
    <xf numFmtId="0" fontId="0" fillId="0" borderId="10" xfId="0" applyBorder="1"/>
    <xf numFmtId="17" fontId="0" fillId="0" borderId="11" xfId="0" applyNumberFormat="1" applyBorder="1"/>
    <xf numFmtId="0" fontId="0" fillId="0" borderId="12" xfId="0" applyBorder="1"/>
    <xf numFmtId="17" fontId="0" fillId="0" borderId="13" xfId="0" applyNumberFormat="1" applyBorder="1"/>
    <xf numFmtId="0" fontId="0" fillId="0" borderId="14" xfId="0" applyBorder="1"/>
    <xf numFmtId="17" fontId="0" fillId="7" borderId="9" xfId="0" applyNumberFormat="1" applyFill="1" applyBorder="1"/>
    <xf numFmtId="0" fontId="0" fillId="7" borderId="10" xfId="0" applyFill="1" applyBorder="1"/>
    <xf numFmtId="3" fontId="0" fillId="7" borderId="12" xfId="0" applyNumberFormat="1" applyFill="1" applyBorder="1"/>
    <xf numFmtId="3" fontId="5" fillId="7" borderId="12" xfId="1" applyNumberFormat="1" applyFont="1" applyFill="1" applyBorder="1"/>
    <xf numFmtId="3" fontId="0" fillId="7" borderId="12" xfId="1" applyNumberFormat="1" applyFont="1" applyFill="1" applyBorder="1"/>
    <xf numFmtId="0" fontId="0" fillId="7" borderId="12" xfId="0" applyFill="1" applyBorder="1"/>
    <xf numFmtId="0" fontId="0" fillId="7" borderId="14" xfId="0" applyFill="1" applyBorder="1"/>
    <xf numFmtId="14" fontId="0" fillId="7" borderId="11" xfId="0" applyNumberFormat="1" applyFill="1" applyBorder="1"/>
    <xf numFmtId="14" fontId="5" fillId="7" borderId="11" xfId="1" applyNumberFormat="1" applyFont="1" applyFill="1" applyBorder="1"/>
    <xf numFmtId="14" fontId="0" fillId="7" borderId="11" xfId="1" applyNumberFormat="1" applyFont="1" applyFill="1" applyBorder="1"/>
    <xf numFmtId="167" fontId="0" fillId="7" borderId="11" xfId="0" applyNumberFormat="1" applyFill="1" applyBorder="1" applyAlignment="1">
      <alignment horizontal="left"/>
    </xf>
    <xf numFmtId="167" fontId="0" fillId="7" borderId="13" xfId="0" applyNumberFormat="1" applyFill="1" applyBorder="1" applyAlignment="1">
      <alignment horizontal="left"/>
    </xf>
    <xf numFmtId="17" fontId="0" fillId="4" borderId="9" xfId="0" applyNumberFormat="1" applyFill="1" applyBorder="1"/>
    <xf numFmtId="0" fontId="0" fillId="4" borderId="10" xfId="0" applyFill="1" applyBorder="1"/>
    <xf numFmtId="17" fontId="0" fillId="4" borderId="11" xfId="0" applyNumberFormat="1" applyFill="1" applyBorder="1"/>
    <xf numFmtId="0" fontId="0" fillId="4" borderId="12" xfId="0" applyFill="1" applyBorder="1"/>
    <xf numFmtId="17" fontId="0" fillId="4" borderId="13" xfId="0" applyNumberFormat="1" applyFill="1" applyBorder="1"/>
    <xf numFmtId="0" fontId="0" fillId="4" borderId="14" xfId="0" applyFill="1" applyBorder="1"/>
  </cellXfs>
  <cellStyles count="3">
    <cellStyle name="Comma" xfId="2" builtinId="3"/>
    <cellStyle name="Normal" xfId="0" builtinId="0"/>
    <cellStyle name="Normal 6" xfId="1" xr:uid="{00000000-0005-0000-0000-000001000000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00"/>
      <fill>
        <patternFill patternType="solid">
          <fgColor indexed="64"/>
          <bgColor theme="4" tint="0.79998168889431442"/>
        </patternFill>
      </fill>
    </dxf>
    <dxf>
      <numFmt numFmtId="3" formatCode="#,##0"/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 reg w dum'!$H$2:$H$13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'Exp reg w dum'!$W$2:$W$13</c:f>
              <c:numCache>
                <c:formatCode>General</c:formatCode>
                <c:ptCount val="12"/>
                <c:pt idx="0">
                  <c:v>6717.721436455724</c:v>
                </c:pt>
                <c:pt idx="1">
                  <c:v>7261.5071417695726</c:v>
                </c:pt>
                <c:pt idx="2">
                  <c:v>8985.1056937471749</c:v>
                </c:pt>
                <c:pt idx="3">
                  <c:v>12077.55605758974</c:v>
                </c:pt>
                <c:pt idx="4">
                  <c:v>6110.3240308738059</c:v>
                </c:pt>
                <c:pt idx="5">
                  <c:v>6299.3122971380044</c:v>
                </c:pt>
                <c:pt idx="6">
                  <c:v>7152.7957492621154</c:v>
                </c:pt>
                <c:pt idx="7">
                  <c:v>6749.5513764298894</c:v>
                </c:pt>
                <c:pt idx="8">
                  <c:v>7324.6770694830648</c:v>
                </c:pt>
                <c:pt idx="9">
                  <c:v>7163.5280480585434</c:v>
                </c:pt>
                <c:pt idx="10">
                  <c:v>7072.1543652333303</c:v>
                </c:pt>
                <c:pt idx="11">
                  <c:v>7697.8997619974834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E-488F-AB47-22AF5943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86912"/>
        <c:axId val="1659787392"/>
      </c:lineChart>
      <c:dateAx>
        <c:axId val="1659786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9787392"/>
        <c:crosses val="autoZero"/>
        <c:auto val="1"/>
        <c:lblOffset val="100"/>
        <c:baseTimeUnit val="months"/>
      </c:dateAx>
      <c:valAx>
        <c:axId val="16597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97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Forecast Quad deseas reg'!$H$3:$H$14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'Final Forecast Quad deseas reg'!$L$3:$L$14</c:f>
              <c:numCache>
                <c:formatCode>General</c:formatCode>
                <c:ptCount val="12"/>
                <c:pt idx="0">
                  <c:v>6667.4586822056981</c:v>
                </c:pt>
                <c:pt idx="1">
                  <c:v>7173.4379635302193</c:v>
                </c:pt>
                <c:pt idx="2">
                  <c:v>8900.6516862046828</c:v>
                </c:pt>
                <c:pt idx="3">
                  <c:v>11960.603881583849</c:v>
                </c:pt>
                <c:pt idx="4">
                  <c:v>6037.9472223608573</c:v>
                </c:pt>
                <c:pt idx="5">
                  <c:v>6228.0681674549669</c:v>
                </c:pt>
                <c:pt idx="6">
                  <c:v>7072.827882427192</c:v>
                </c:pt>
                <c:pt idx="7">
                  <c:v>6639.9133234955807</c:v>
                </c:pt>
                <c:pt idx="8">
                  <c:v>7237.7618884018693</c:v>
                </c:pt>
                <c:pt idx="9">
                  <c:v>7057.7060270230531</c:v>
                </c:pt>
                <c:pt idx="10">
                  <c:v>6971.3052299410192</c:v>
                </c:pt>
                <c:pt idx="11">
                  <c:v>7585.6637647185671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4CCB-9A69-21FE0338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2512"/>
        <c:axId val="2141710592"/>
      </c:lineChart>
      <c:dateAx>
        <c:axId val="21417125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41710592"/>
        <c:crosses val="autoZero"/>
        <c:auto val="1"/>
        <c:lblOffset val="100"/>
        <c:baseTimeUnit val="months"/>
      </c:dateAx>
      <c:valAx>
        <c:axId val="21417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417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3226191835694898"/>
                  <c:y val="0.198553694311047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-21.15x + 11324</a:t>
                    </a:r>
                    <a:br>
                      <a:rPr lang="en-US" baseline="0"/>
                    </a:br>
                    <a:r>
                      <a:rPr lang="en-US" baseline="0"/>
                      <a:t>R² = 0.2439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6369721619508595"/>
                  <c:y val="0.201099137631894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Exponential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11261e</a:t>
                    </a:r>
                    <a:r>
                      <a:rPr lang="en-US" baseline="30000"/>
                      <a:t>-0.002x</a:t>
                    </a:r>
                    <a:br>
                      <a:rPr lang="en-US" baseline="0"/>
                    </a:br>
                    <a:r>
                      <a:rPr lang="en-US" baseline="0"/>
                      <a:t>R² = 0.2437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113706439909696"/>
                  <c:y val="0.213429425009897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Quadratic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0.0084x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- 22.671x + 11370</a:t>
                    </a:r>
                    <a:br>
                      <a:rPr lang="en-US" baseline="0"/>
                    </a:br>
                    <a:r>
                      <a:rPr lang="en-US" baseline="0"/>
                      <a:t>R² = 0.2439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cat>
            <c:strRef>
              <c:f>'Raw data'!$A$2:$A$181</c:f>
              <c:strCache>
                <c:ptCount val="180"/>
                <c:pt idx="0">
                  <c:v>Sep.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</c:strCache>
            </c:strRef>
          </c:cat>
          <c:val>
            <c:numRef>
              <c:f>'Raw data'!$B$2:$B$181</c:f>
              <c:numCache>
                <c:formatCode>#,##0</c:formatCode>
                <c:ptCount val="180"/>
                <c:pt idx="0">
                  <c:v>9388</c:v>
                </c:pt>
                <c:pt idx="1">
                  <c:v>10744</c:v>
                </c:pt>
                <c:pt idx="2">
                  <c:v>12757</c:v>
                </c:pt>
                <c:pt idx="3">
                  <c:v>17450</c:v>
                </c:pt>
                <c:pt idx="4">
                  <c:v>8985</c:v>
                </c:pt>
                <c:pt idx="5">
                  <c:v>9083</c:v>
                </c:pt>
                <c:pt idx="6">
                  <c:v>10284</c:v>
                </c:pt>
                <c:pt idx="7">
                  <c:v>10617</c:v>
                </c:pt>
                <c:pt idx="8">
                  <c:v>10568</c:v>
                </c:pt>
                <c:pt idx="9">
                  <c:v>10648</c:v>
                </c:pt>
                <c:pt idx="10">
                  <c:v>10331</c:v>
                </c:pt>
                <c:pt idx="11">
                  <c:v>10761</c:v>
                </c:pt>
                <c:pt idx="12">
                  <c:v>9863</c:v>
                </c:pt>
                <c:pt idx="13">
                  <c:v>10517</c:v>
                </c:pt>
                <c:pt idx="14">
                  <c:v>13185</c:v>
                </c:pt>
                <c:pt idx="15">
                  <c:v>18016</c:v>
                </c:pt>
                <c:pt idx="16">
                  <c:v>9229</c:v>
                </c:pt>
                <c:pt idx="17">
                  <c:v>9136</c:v>
                </c:pt>
                <c:pt idx="18">
                  <c:v>10593</c:v>
                </c:pt>
                <c:pt idx="19">
                  <c:v>10126</c:v>
                </c:pt>
                <c:pt idx="20">
                  <c:v>10702</c:v>
                </c:pt>
                <c:pt idx="21">
                  <c:v>10487</c:v>
                </c:pt>
                <c:pt idx="22">
                  <c:v>10195</c:v>
                </c:pt>
                <c:pt idx="23">
                  <c:v>11128</c:v>
                </c:pt>
                <c:pt idx="24">
                  <c:v>9628</c:v>
                </c:pt>
                <c:pt idx="25">
                  <c:v>10425</c:v>
                </c:pt>
                <c:pt idx="26">
                  <c:v>13124</c:v>
                </c:pt>
                <c:pt idx="27">
                  <c:v>17732</c:v>
                </c:pt>
                <c:pt idx="28">
                  <c:v>8656</c:v>
                </c:pt>
                <c:pt idx="29">
                  <c:v>9141</c:v>
                </c:pt>
                <c:pt idx="30">
                  <c:v>10153</c:v>
                </c:pt>
                <c:pt idx="31">
                  <c:v>9460</c:v>
                </c:pt>
                <c:pt idx="32">
                  <c:v>10644</c:v>
                </c:pt>
                <c:pt idx="33">
                  <c:v>10414</c:v>
                </c:pt>
                <c:pt idx="34">
                  <c:v>9973</c:v>
                </c:pt>
                <c:pt idx="35">
                  <c:v>10756</c:v>
                </c:pt>
                <c:pt idx="36">
                  <c:v>8977</c:v>
                </c:pt>
                <c:pt idx="37">
                  <c:v>10010</c:v>
                </c:pt>
                <c:pt idx="38">
                  <c:v>12197</c:v>
                </c:pt>
                <c:pt idx="39">
                  <c:v>16706</c:v>
                </c:pt>
                <c:pt idx="40">
                  <c:v>8663</c:v>
                </c:pt>
                <c:pt idx="41">
                  <c:v>8556</c:v>
                </c:pt>
                <c:pt idx="42">
                  <c:v>9403</c:v>
                </c:pt>
                <c:pt idx="43">
                  <c:v>9599</c:v>
                </c:pt>
                <c:pt idx="44">
                  <c:v>10138</c:v>
                </c:pt>
                <c:pt idx="45">
                  <c:v>9555</c:v>
                </c:pt>
                <c:pt idx="46">
                  <c:v>9634</c:v>
                </c:pt>
                <c:pt idx="47">
                  <c:v>10344</c:v>
                </c:pt>
                <c:pt idx="48">
                  <c:v>8878</c:v>
                </c:pt>
                <c:pt idx="49">
                  <c:v>9873</c:v>
                </c:pt>
                <c:pt idx="50">
                  <c:v>11844</c:v>
                </c:pt>
                <c:pt idx="51">
                  <c:v>16756</c:v>
                </c:pt>
                <c:pt idx="52">
                  <c:v>8388</c:v>
                </c:pt>
                <c:pt idx="53">
                  <c:v>8421</c:v>
                </c:pt>
                <c:pt idx="54">
                  <c:v>9762</c:v>
                </c:pt>
                <c:pt idx="55">
                  <c:v>9030</c:v>
                </c:pt>
                <c:pt idx="56">
                  <c:v>9789</c:v>
                </c:pt>
                <c:pt idx="57">
                  <c:v>9415</c:v>
                </c:pt>
                <c:pt idx="58">
                  <c:v>9302</c:v>
                </c:pt>
                <c:pt idx="59">
                  <c:v>9782</c:v>
                </c:pt>
                <c:pt idx="60">
                  <c:v>8696</c:v>
                </c:pt>
                <c:pt idx="61">
                  <c:v>9355</c:v>
                </c:pt>
                <c:pt idx="62">
                  <c:v>11809</c:v>
                </c:pt>
                <c:pt idx="63">
                  <c:v>16105</c:v>
                </c:pt>
                <c:pt idx="64">
                  <c:v>7936</c:v>
                </c:pt>
                <c:pt idx="65">
                  <c:v>8350</c:v>
                </c:pt>
                <c:pt idx="66">
                  <c:v>9208</c:v>
                </c:pt>
                <c:pt idx="67">
                  <c:v>9280</c:v>
                </c:pt>
                <c:pt idx="68">
                  <c:v>9322</c:v>
                </c:pt>
                <c:pt idx="69">
                  <c:v>9545</c:v>
                </c:pt>
                <c:pt idx="70">
                  <c:v>9120</c:v>
                </c:pt>
                <c:pt idx="71">
                  <c:v>9699</c:v>
                </c:pt>
                <c:pt idx="72">
                  <c:v>8703</c:v>
                </c:pt>
                <c:pt idx="73">
                  <c:v>9270</c:v>
                </c:pt>
                <c:pt idx="74">
                  <c:v>11405</c:v>
                </c:pt>
                <c:pt idx="75">
                  <c:v>15785</c:v>
                </c:pt>
                <c:pt idx="76">
                  <c:v>7662</c:v>
                </c:pt>
                <c:pt idx="77">
                  <c:v>8618</c:v>
                </c:pt>
                <c:pt idx="78">
                  <c:v>9482</c:v>
                </c:pt>
                <c:pt idx="79">
                  <c:v>8673</c:v>
                </c:pt>
                <c:pt idx="80">
                  <c:v>9083</c:v>
                </c:pt>
                <c:pt idx="81">
                  <c:v>9102</c:v>
                </c:pt>
                <c:pt idx="82">
                  <c:v>8656</c:v>
                </c:pt>
                <c:pt idx="83">
                  <c:v>9824</c:v>
                </c:pt>
                <c:pt idx="84">
                  <c:v>8446</c:v>
                </c:pt>
                <c:pt idx="85">
                  <c:v>8820</c:v>
                </c:pt>
                <c:pt idx="86">
                  <c:v>11094</c:v>
                </c:pt>
                <c:pt idx="87">
                  <c:v>14892</c:v>
                </c:pt>
                <c:pt idx="88">
                  <c:v>7588</c:v>
                </c:pt>
                <c:pt idx="89">
                  <c:v>7941</c:v>
                </c:pt>
                <c:pt idx="90">
                  <c:v>9152</c:v>
                </c:pt>
                <c:pt idx="91">
                  <c:v>8049</c:v>
                </c:pt>
                <c:pt idx="92">
                  <c:v>9065</c:v>
                </c:pt>
                <c:pt idx="93">
                  <c:v>8819</c:v>
                </c:pt>
                <c:pt idx="94">
                  <c:v>8529</c:v>
                </c:pt>
                <c:pt idx="95">
                  <c:v>9518</c:v>
                </c:pt>
                <c:pt idx="96">
                  <c:v>8120</c:v>
                </c:pt>
                <c:pt idx="97">
                  <c:v>8698</c:v>
                </c:pt>
                <c:pt idx="98">
                  <c:v>10727</c:v>
                </c:pt>
                <c:pt idx="99">
                  <c:v>14325</c:v>
                </c:pt>
                <c:pt idx="100">
                  <c:v>7210</c:v>
                </c:pt>
                <c:pt idx="101">
                  <c:v>7612</c:v>
                </c:pt>
                <c:pt idx="102">
                  <c:v>8689</c:v>
                </c:pt>
                <c:pt idx="103">
                  <c:v>8524</c:v>
                </c:pt>
                <c:pt idx="104">
                  <c:v>9076</c:v>
                </c:pt>
                <c:pt idx="105">
                  <c:v>8580</c:v>
                </c:pt>
                <c:pt idx="106">
                  <c:v>8581</c:v>
                </c:pt>
                <c:pt idx="107">
                  <c:v>9554</c:v>
                </c:pt>
                <c:pt idx="108">
                  <c:v>7956</c:v>
                </c:pt>
                <c:pt idx="109">
                  <c:v>8660</c:v>
                </c:pt>
                <c:pt idx="110">
                  <c:v>10609</c:v>
                </c:pt>
                <c:pt idx="111">
                  <c:v>14308</c:v>
                </c:pt>
                <c:pt idx="112">
                  <c:v>7433</c:v>
                </c:pt>
                <c:pt idx="113">
                  <c:v>7426</c:v>
                </c:pt>
                <c:pt idx="114">
                  <c:v>8800</c:v>
                </c:pt>
                <c:pt idx="115">
                  <c:v>7929</c:v>
                </c:pt>
                <c:pt idx="116">
                  <c:v>8853</c:v>
                </c:pt>
                <c:pt idx="117">
                  <c:v>8435</c:v>
                </c:pt>
                <c:pt idx="118">
                  <c:v>8576</c:v>
                </c:pt>
                <c:pt idx="119">
                  <c:v>9396</c:v>
                </c:pt>
                <c:pt idx="120">
                  <c:v>7915</c:v>
                </c:pt>
                <c:pt idx="121">
                  <c:v>8624</c:v>
                </c:pt>
                <c:pt idx="122">
                  <c:v>10449</c:v>
                </c:pt>
                <c:pt idx="123">
                  <c:v>13939</c:v>
                </c:pt>
                <c:pt idx="124">
                  <c:v>7037</c:v>
                </c:pt>
                <c:pt idx="125">
                  <c:v>7346</c:v>
                </c:pt>
                <c:pt idx="126">
                  <c:v>8278</c:v>
                </c:pt>
                <c:pt idx="127">
                  <c:v>7571</c:v>
                </c:pt>
                <c:pt idx="128">
                  <c:v>8010</c:v>
                </c:pt>
                <c:pt idx="129">
                  <c:v>8211</c:v>
                </c:pt>
                <c:pt idx="130">
                  <c:v>7999</c:v>
                </c:pt>
                <c:pt idx="131">
                  <c:v>8815</c:v>
                </c:pt>
                <c:pt idx="132">
                  <c:v>7507</c:v>
                </c:pt>
                <c:pt idx="133">
                  <c:v>8013</c:v>
                </c:pt>
                <c:pt idx="134">
                  <c:v>9679</c:v>
                </c:pt>
                <c:pt idx="135">
                  <c:v>12823</c:v>
                </c:pt>
                <c:pt idx="136">
                  <c:v>6541</c:v>
                </c:pt>
                <c:pt idx="137">
                  <c:v>6645</c:v>
                </c:pt>
                <c:pt idx="138">
                  <c:v>7865</c:v>
                </c:pt>
                <c:pt idx="139">
                  <c:v>7673</c:v>
                </c:pt>
                <c:pt idx="140">
                  <c:v>7853</c:v>
                </c:pt>
                <c:pt idx="141">
                  <c:v>7924</c:v>
                </c:pt>
                <c:pt idx="142">
                  <c:v>7817</c:v>
                </c:pt>
                <c:pt idx="143">
                  <c:v>8562</c:v>
                </c:pt>
                <c:pt idx="144">
                  <c:v>7333</c:v>
                </c:pt>
                <c:pt idx="145">
                  <c:v>7587</c:v>
                </c:pt>
                <c:pt idx="146">
                  <c:v>9985</c:v>
                </c:pt>
                <c:pt idx="147">
                  <c:v>12434</c:v>
                </c:pt>
                <c:pt idx="148">
                  <c:v>6471</c:v>
                </c:pt>
                <c:pt idx="149">
                  <c:v>6609</c:v>
                </c:pt>
                <c:pt idx="150">
                  <c:v>7824</c:v>
                </c:pt>
                <c:pt idx="151">
                  <c:v>7004</c:v>
                </c:pt>
                <c:pt idx="152">
                  <c:v>8146</c:v>
                </c:pt>
                <c:pt idx="153">
                  <c:v>7735</c:v>
                </c:pt>
                <c:pt idx="154">
                  <c:v>7699</c:v>
                </c:pt>
                <c:pt idx="155">
                  <c:v>8655</c:v>
                </c:pt>
                <c:pt idx="156">
                  <c:v>7172</c:v>
                </c:pt>
                <c:pt idx="157">
                  <c:v>7667</c:v>
                </c:pt>
                <c:pt idx="158">
                  <c:v>9765</c:v>
                </c:pt>
                <c:pt idx="159">
                  <c:v>12760</c:v>
                </c:pt>
                <c:pt idx="160">
                  <c:v>6304</c:v>
                </c:pt>
                <c:pt idx="161">
                  <c:v>6448</c:v>
                </c:pt>
                <c:pt idx="162">
                  <c:v>7508</c:v>
                </c:pt>
                <c:pt idx="163">
                  <c:v>7291</c:v>
                </c:pt>
                <c:pt idx="164">
                  <c:v>7946</c:v>
                </c:pt>
                <c:pt idx="165">
                  <c:v>7551</c:v>
                </c:pt>
                <c:pt idx="166">
                  <c:v>7830</c:v>
                </c:pt>
                <c:pt idx="167">
                  <c:v>8672</c:v>
                </c:pt>
                <c:pt idx="168">
                  <c:v>6828</c:v>
                </c:pt>
                <c:pt idx="169">
                  <c:v>7463</c:v>
                </c:pt>
                <c:pt idx="170">
                  <c:v>9183</c:v>
                </c:pt>
                <c:pt idx="171">
                  <c:v>12083</c:v>
                </c:pt>
                <c:pt idx="172">
                  <c:v>6239</c:v>
                </c:pt>
                <c:pt idx="173">
                  <c:v>6497</c:v>
                </c:pt>
                <c:pt idx="174">
                  <c:v>6764</c:v>
                </c:pt>
                <c:pt idx="175">
                  <c:v>5869</c:v>
                </c:pt>
                <c:pt idx="176">
                  <c:v>7638</c:v>
                </c:pt>
                <c:pt idx="177">
                  <c:v>7445</c:v>
                </c:pt>
                <c:pt idx="178">
                  <c:v>7700</c:v>
                </c:pt>
                <c:pt idx="179">
                  <c:v>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3A9-A082-8C2E82CC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43904"/>
        <c:axId val="1750544384"/>
      </c:lineChart>
      <c:catAx>
        <c:axId val="17505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0544384"/>
        <c:crosses val="autoZero"/>
        <c:auto val="1"/>
        <c:lblAlgn val="ctr"/>
        <c:lblOffset val="100"/>
        <c:noMultiLvlLbl val="0"/>
      </c:catAx>
      <c:valAx>
        <c:axId val="1750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05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 reg w dum'!$H$2:$H$13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'Exp reg w dum'!$W$2:$W$13</c:f>
              <c:numCache>
                <c:formatCode>General</c:formatCode>
                <c:ptCount val="12"/>
                <c:pt idx="0">
                  <c:v>6717.721436455724</c:v>
                </c:pt>
                <c:pt idx="1">
                  <c:v>7261.5071417695726</c:v>
                </c:pt>
                <c:pt idx="2">
                  <c:v>8985.1056937471749</c:v>
                </c:pt>
                <c:pt idx="3">
                  <c:v>12077.55605758974</c:v>
                </c:pt>
                <c:pt idx="4">
                  <c:v>6110.3240308738059</c:v>
                </c:pt>
                <c:pt idx="5">
                  <c:v>6299.3122971380044</c:v>
                </c:pt>
                <c:pt idx="6">
                  <c:v>7152.7957492621154</c:v>
                </c:pt>
                <c:pt idx="7">
                  <c:v>6749.5513764298894</c:v>
                </c:pt>
                <c:pt idx="8">
                  <c:v>7324.6770694830648</c:v>
                </c:pt>
                <c:pt idx="9">
                  <c:v>7163.5280480585434</c:v>
                </c:pt>
                <c:pt idx="10">
                  <c:v>7072.1543652333303</c:v>
                </c:pt>
                <c:pt idx="11">
                  <c:v>7697.8997619974834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A14-A92C-72E20E3D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86912"/>
        <c:axId val="1659787392"/>
      </c:lineChart>
      <c:dateAx>
        <c:axId val="1659786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9787392"/>
        <c:crosses val="autoZero"/>
        <c:auto val="1"/>
        <c:lblOffset val="100"/>
        <c:baseTimeUnit val="months"/>
      </c:dateAx>
      <c:valAx>
        <c:axId val="16597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97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5C-4B76-8F0A-06C85F37FCCA}"/>
              </c:ext>
            </c:extLst>
          </c:dPt>
          <c:cat>
            <c:strRef>
              <c:f>'Final Decision'!$B$40:$B$231</c:f>
              <c:strCache>
                <c:ptCount val="192"/>
                <c:pt idx="0">
                  <c:v>Sep.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  <c:pt idx="180">
                  <c:v>Sep. 2020</c:v>
                </c:pt>
                <c:pt idx="181">
                  <c:v>Oct. 2020</c:v>
                </c:pt>
                <c:pt idx="182">
                  <c:v>Nov. 2020</c:v>
                </c:pt>
                <c:pt idx="183">
                  <c:v>Dec. 2020</c:v>
                </c:pt>
                <c:pt idx="184">
                  <c:v>Jan. 2021</c:v>
                </c:pt>
                <c:pt idx="185">
                  <c:v>Feb. 2021</c:v>
                </c:pt>
                <c:pt idx="186">
                  <c:v>Mar. 2021</c:v>
                </c:pt>
                <c:pt idx="187">
                  <c:v>Apr. 2021</c:v>
                </c:pt>
                <c:pt idx="188">
                  <c:v>May. 2021</c:v>
                </c:pt>
                <c:pt idx="189">
                  <c:v>Jun. 2021</c:v>
                </c:pt>
                <c:pt idx="190">
                  <c:v>Jul. 2021</c:v>
                </c:pt>
                <c:pt idx="191">
                  <c:v>Aug. 2021</c:v>
                </c:pt>
              </c:strCache>
            </c:strRef>
          </c:cat>
          <c:val>
            <c:numRef>
              <c:f>'Final Decision'!$C$40:$C$231</c:f>
              <c:numCache>
                <c:formatCode>#,##0</c:formatCode>
                <c:ptCount val="192"/>
                <c:pt idx="0">
                  <c:v>9388</c:v>
                </c:pt>
                <c:pt idx="1">
                  <c:v>10744</c:v>
                </c:pt>
                <c:pt idx="2">
                  <c:v>12757</c:v>
                </c:pt>
                <c:pt idx="3">
                  <c:v>17450</c:v>
                </c:pt>
                <c:pt idx="4">
                  <c:v>8985</c:v>
                </c:pt>
                <c:pt idx="5">
                  <c:v>9083</c:v>
                </c:pt>
                <c:pt idx="6">
                  <c:v>10284</c:v>
                </c:pt>
                <c:pt idx="7">
                  <c:v>10617</c:v>
                </c:pt>
                <c:pt idx="8">
                  <c:v>10568</c:v>
                </c:pt>
                <c:pt idx="9">
                  <c:v>10648</c:v>
                </c:pt>
                <c:pt idx="10">
                  <c:v>10331</c:v>
                </c:pt>
                <c:pt idx="11">
                  <c:v>10761</c:v>
                </c:pt>
                <c:pt idx="12">
                  <c:v>9863</c:v>
                </c:pt>
                <c:pt idx="13">
                  <c:v>10517</c:v>
                </c:pt>
                <c:pt idx="14">
                  <c:v>13185</c:v>
                </c:pt>
                <c:pt idx="15">
                  <c:v>18016</c:v>
                </c:pt>
                <c:pt idx="16">
                  <c:v>9229</c:v>
                </c:pt>
                <c:pt idx="17">
                  <c:v>9136</c:v>
                </c:pt>
                <c:pt idx="18">
                  <c:v>10593</c:v>
                </c:pt>
                <c:pt idx="19">
                  <c:v>10126</c:v>
                </c:pt>
                <c:pt idx="20">
                  <c:v>10702</c:v>
                </c:pt>
                <c:pt idx="21">
                  <c:v>10487</c:v>
                </c:pt>
                <c:pt idx="22">
                  <c:v>10195</c:v>
                </c:pt>
                <c:pt idx="23">
                  <c:v>11128</c:v>
                </c:pt>
                <c:pt idx="24">
                  <c:v>9628</c:v>
                </c:pt>
                <c:pt idx="25">
                  <c:v>10425</c:v>
                </c:pt>
                <c:pt idx="26">
                  <c:v>13124</c:v>
                </c:pt>
                <c:pt idx="27">
                  <c:v>17732</c:v>
                </c:pt>
                <c:pt idx="28">
                  <c:v>8656</c:v>
                </c:pt>
                <c:pt idx="29">
                  <c:v>9141</c:v>
                </c:pt>
                <c:pt idx="30">
                  <c:v>10153</c:v>
                </c:pt>
                <c:pt idx="31">
                  <c:v>9460</c:v>
                </c:pt>
                <c:pt idx="32">
                  <c:v>10644</c:v>
                </c:pt>
                <c:pt idx="33">
                  <c:v>10414</c:v>
                </c:pt>
                <c:pt idx="34">
                  <c:v>9973</c:v>
                </c:pt>
                <c:pt idx="35">
                  <c:v>10756</c:v>
                </c:pt>
                <c:pt idx="36">
                  <c:v>8977</c:v>
                </c:pt>
                <c:pt idx="37">
                  <c:v>10010</c:v>
                </c:pt>
                <c:pt idx="38">
                  <c:v>12197</c:v>
                </c:pt>
                <c:pt idx="39">
                  <c:v>16706</c:v>
                </c:pt>
                <c:pt idx="40">
                  <c:v>8663</c:v>
                </c:pt>
                <c:pt idx="41">
                  <c:v>8556</c:v>
                </c:pt>
                <c:pt idx="42">
                  <c:v>9403</c:v>
                </c:pt>
                <c:pt idx="43">
                  <c:v>9599</c:v>
                </c:pt>
                <c:pt idx="44">
                  <c:v>10138</c:v>
                </c:pt>
                <c:pt idx="45">
                  <c:v>9555</c:v>
                </c:pt>
                <c:pt idx="46">
                  <c:v>9634</c:v>
                </c:pt>
                <c:pt idx="47">
                  <c:v>10344</c:v>
                </c:pt>
                <c:pt idx="48">
                  <c:v>8878</c:v>
                </c:pt>
                <c:pt idx="49">
                  <c:v>9873</c:v>
                </c:pt>
                <c:pt idx="50">
                  <c:v>11844</c:v>
                </c:pt>
                <c:pt idx="51">
                  <c:v>16756</c:v>
                </c:pt>
                <c:pt idx="52">
                  <c:v>8388</c:v>
                </c:pt>
                <c:pt idx="53">
                  <c:v>8421</c:v>
                </c:pt>
                <c:pt idx="54">
                  <c:v>9762</c:v>
                </c:pt>
                <c:pt idx="55">
                  <c:v>9030</c:v>
                </c:pt>
                <c:pt idx="56">
                  <c:v>9789</c:v>
                </c:pt>
                <c:pt idx="57">
                  <c:v>9415</c:v>
                </c:pt>
                <c:pt idx="58">
                  <c:v>9302</c:v>
                </c:pt>
                <c:pt idx="59">
                  <c:v>9782</c:v>
                </c:pt>
                <c:pt idx="60">
                  <c:v>8696</c:v>
                </c:pt>
                <c:pt idx="61">
                  <c:v>9355</c:v>
                </c:pt>
                <c:pt idx="62">
                  <c:v>11809</c:v>
                </c:pt>
                <c:pt idx="63">
                  <c:v>16105</c:v>
                </c:pt>
                <c:pt idx="64">
                  <c:v>7936</c:v>
                </c:pt>
                <c:pt idx="65">
                  <c:v>8350</c:v>
                </c:pt>
                <c:pt idx="66">
                  <c:v>9208</c:v>
                </c:pt>
                <c:pt idx="67">
                  <c:v>9280</c:v>
                </c:pt>
                <c:pt idx="68">
                  <c:v>9322</c:v>
                </c:pt>
                <c:pt idx="69">
                  <c:v>9545</c:v>
                </c:pt>
                <c:pt idx="70">
                  <c:v>9120</c:v>
                </c:pt>
                <c:pt idx="71">
                  <c:v>9699</c:v>
                </c:pt>
                <c:pt idx="72">
                  <c:v>8703</c:v>
                </c:pt>
                <c:pt idx="73">
                  <c:v>9270</c:v>
                </c:pt>
                <c:pt idx="74">
                  <c:v>11405</c:v>
                </c:pt>
                <c:pt idx="75">
                  <c:v>15785</c:v>
                </c:pt>
                <c:pt idx="76">
                  <c:v>7662</c:v>
                </c:pt>
                <c:pt idx="77">
                  <c:v>8618</c:v>
                </c:pt>
                <c:pt idx="78">
                  <c:v>9482</c:v>
                </c:pt>
                <c:pt idx="79">
                  <c:v>8673</c:v>
                </c:pt>
                <c:pt idx="80">
                  <c:v>9083</c:v>
                </c:pt>
                <c:pt idx="81">
                  <c:v>9102</c:v>
                </c:pt>
                <c:pt idx="82">
                  <c:v>8656</c:v>
                </c:pt>
                <c:pt idx="83">
                  <c:v>9824</c:v>
                </c:pt>
                <c:pt idx="84">
                  <c:v>8446</c:v>
                </c:pt>
                <c:pt idx="85">
                  <c:v>8820</c:v>
                </c:pt>
                <c:pt idx="86">
                  <c:v>11094</c:v>
                </c:pt>
                <c:pt idx="87">
                  <c:v>14892</c:v>
                </c:pt>
                <c:pt idx="88">
                  <c:v>7588</c:v>
                </c:pt>
                <c:pt idx="89">
                  <c:v>7941</c:v>
                </c:pt>
                <c:pt idx="90">
                  <c:v>9152</c:v>
                </c:pt>
                <c:pt idx="91">
                  <c:v>8049</c:v>
                </c:pt>
                <c:pt idx="92">
                  <c:v>9065</c:v>
                </c:pt>
                <c:pt idx="93">
                  <c:v>8819</c:v>
                </c:pt>
                <c:pt idx="94">
                  <c:v>8529</c:v>
                </c:pt>
                <c:pt idx="95">
                  <c:v>9518</c:v>
                </c:pt>
                <c:pt idx="96">
                  <c:v>8120</c:v>
                </c:pt>
                <c:pt idx="97">
                  <c:v>8698</c:v>
                </c:pt>
                <c:pt idx="98">
                  <c:v>10727</c:v>
                </c:pt>
                <c:pt idx="99">
                  <c:v>14325</c:v>
                </c:pt>
                <c:pt idx="100">
                  <c:v>7210</c:v>
                </c:pt>
                <c:pt idx="101">
                  <c:v>7612</c:v>
                </c:pt>
                <c:pt idx="102">
                  <c:v>8689</c:v>
                </c:pt>
                <c:pt idx="103">
                  <c:v>8524</c:v>
                </c:pt>
                <c:pt idx="104">
                  <c:v>9076</c:v>
                </c:pt>
                <c:pt idx="105">
                  <c:v>8580</c:v>
                </c:pt>
                <c:pt idx="106">
                  <c:v>8581</c:v>
                </c:pt>
                <c:pt idx="107">
                  <c:v>9554</c:v>
                </c:pt>
                <c:pt idx="108">
                  <c:v>7956</c:v>
                </c:pt>
                <c:pt idx="109">
                  <c:v>8660</c:v>
                </c:pt>
                <c:pt idx="110">
                  <c:v>10609</c:v>
                </c:pt>
                <c:pt idx="111">
                  <c:v>14308</c:v>
                </c:pt>
                <c:pt idx="112">
                  <c:v>7433</c:v>
                </c:pt>
                <c:pt idx="113">
                  <c:v>7426</c:v>
                </c:pt>
                <c:pt idx="114">
                  <c:v>8800</c:v>
                </c:pt>
                <c:pt idx="115">
                  <c:v>7929</c:v>
                </c:pt>
                <c:pt idx="116">
                  <c:v>8853</c:v>
                </c:pt>
                <c:pt idx="117">
                  <c:v>8435</c:v>
                </c:pt>
                <c:pt idx="118">
                  <c:v>8576</c:v>
                </c:pt>
                <c:pt idx="119">
                  <c:v>9396</c:v>
                </c:pt>
                <c:pt idx="120">
                  <c:v>7915</c:v>
                </c:pt>
                <c:pt idx="121">
                  <c:v>8624</c:v>
                </c:pt>
                <c:pt idx="122">
                  <c:v>10449</c:v>
                </c:pt>
                <c:pt idx="123">
                  <c:v>13939</c:v>
                </c:pt>
                <c:pt idx="124">
                  <c:v>7037</c:v>
                </c:pt>
                <c:pt idx="125">
                  <c:v>7346</c:v>
                </c:pt>
                <c:pt idx="126">
                  <c:v>8278</c:v>
                </c:pt>
                <c:pt idx="127">
                  <c:v>7571</c:v>
                </c:pt>
                <c:pt idx="128">
                  <c:v>8010</c:v>
                </c:pt>
                <c:pt idx="129">
                  <c:v>8211</c:v>
                </c:pt>
                <c:pt idx="130">
                  <c:v>7999</c:v>
                </c:pt>
                <c:pt idx="131">
                  <c:v>8815</c:v>
                </c:pt>
                <c:pt idx="132">
                  <c:v>7507</c:v>
                </c:pt>
                <c:pt idx="133">
                  <c:v>8013</c:v>
                </c:pt>
                <c:pt idx="134">
                  <c:v>9679</c:v>
                </c:pt>
                <c:pt idx="135">
                  <c:v>12823</c:v>
                </c:pt>
                <c:pt idx="136">
                  <c:v>6541</c:v>
                </c:pt>
                <c:pt idx="137">
                  <c:v>6645</c:v>
                </c:pt>
                <c:pt idx="138">
                  <c:v>7865</c:v>
                </c:pt>
                <c:pt idx="139">
                  <c:v>7673</c:v>
                </c:pt>
                <c:pt idx="140">
                  <c:v>7853</c:v>
                </c:pt>
                <c:pt idx="141">
                  <c:v>7924</c:v>
                </c:pt>
                <c:pt idx="142">
                  <c:v>7817</c:v>
                </c:pt>
                <c:pt idx="143">
                  <c:v>8562</c:v>
                </c:pt>
                <c:pt idx="144">
                  <c:v>7333</c:v>
                </c:pt>
                <c:pt idx="145">
                  <c:v>7587</c:v>
                </c:pt>
                <c:pt idx="146">
                  <c:v>9985</c:v>
                </c:pt>
                <c:pt idx="147">
                  <c:v>12434</c:v>
                </c:pt>
                <c:pt idx="148">
                  <c:v>6471</c:v>
                </c:pt>
                <c:pt idx="149">
                  <c:v>6609</c:v>
                </c:pt>
                <c:pt idx="150">
                  <c:v>7824</c:v>
                </c:pt>
                <c:pt idx="151">
                  <c:v>7004</c:v>
                </c:pt>
                <c:pt idx="152">
                  <c:v>8146</c:v>
                </c:pt>
                <c:pt idx="153">
                  <c:v>7735</c:v>
                </c:pt>
                <c:pt idx="154">
                  <c:v>7699</c:v>
                </c:pt>
                <c:pt idx="155">
                  <c:v>8655</c:v>
                </c:pt>
                <c:pt idx="156">
                  <c:v>7172</c:v>
                </c:pt>
                <c:pt idx="157">
                  <c:v>7667</c:v>
                </c:pt>
                <c:pt idx="158">
                  <c:v>9765</c:v>
                </c:pt>
                <c:pt idx="159">
                  <c:v>12760</c:v>
                </c:pt>
                <c:pt idx="160">
                  <c:v>6304</c:v>
                </c:pt>
                <c:pt idx="161">
                  <c:v>6448</c:v>
                </c:pt>
                <c:pt idx="162">
                  <c:v>7508</c:v>
                </c:pt>
                <c:pt idx="163">
                  <c:v>7291</c:v>
                </c:pt>
                <c:pt idx="164">
                  <c:v>7946</c:v>
                </c:pt>
                <c:pt idx="165">
                  <c:v>7551</c:v>
                </c:pt>
                <c:pt idx="166">
                  <c:v>7830</c:v>
                </c:pt>
                <c:pt idx="167">
                  <c:v>8672</c:v>
                </c:pt>
                <c:pt idx="168">
                  <c:v>6828</c:v>
                </c:pt>
                <c:pt idx="169">
                  <c:v>7463</c:v>
                </c:pt>
                <c:pt idx="170">
                  <c:v>9183</c:v>
                </c:pt>
                <c:pt idx="171">
                  <c:v>12083</c:v>
                </c:pt>
                <c:pt idx="172">
                  <c:v>6239</c:v>
                </c:pt>
                <c:pt idx="173">
                  <c:v>6497</c:v>
                </c:pt>
                <c:pt idx="174">
                  <c:v>6764</c:v>
                </c:pt>
                <c:pt idx="175">
                  <c:v>5869</c:v>
                </c:pt>
                <c:pt idx="176">
                  <c:v>7638</c:v>
                </c:pt>
                <c:pt idx="177">
                  <c:v>7445</c:v>
                </c:pt>
                <c:pt idx="178">
                  <c:v>7700</c:v>
                </c:pt>
                <c:pt idx="179">
                  <c:v>8034</c:v>
                </c:pt>
                <c:pt idx="180" formatCode="General">
                  <c:v>6717.721436455724</c:v>
                </c:pt>
                <c:pt idx="181" formatCode="General">
                  <c:v>7261.5071417695726</c:v>
                </c:pt>
                <c:pt idx="182" formatCode="General">
                  <c:v>8985.1056937471749</c:v>
                </c:pt>
                <c:pt idx="183" formatCode="General">
                  <c:v>12077.55605758974</c:v>
                </c:pt>
                <c:pt idx="184" formatCode="General">
                  <c:v>6110.3240308738059</c:v>
                </c:pt>
                <c:pt idx="185" formatCode="General">
                  <c:v>6299.3122971380044</c:v>
                </c:pt>
                <c:pt idx="186" formatCode="General">
                  <c:v>7152.7957492621154</c:v>
                </c:pt>
                <c:pt idx="187" formatCode="General">
                  <c:v>6749.5513764298894</c:v>
                </c:pt>
                <c:pt idx="188" formatCode="General">
                  <c:v>7324.6770694830648</c:v>
                </c:pt>
                <c:pt idx="189" formatCode="General">
                  <c:v>7163.5280480585434</c:v>
                </c:pt>
                <c:pt idx="190" formatCode="General">
                  <c:v>7072.1543652333303</c:v>
                </c:pt>
                <c:pt idx="191" formatCode="General">
                  <c:v>7697.8997619974834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B76-8F0A-06C85F37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15648"/>
        <c:axId val="1742914688"/>
      </c:lineChart>
      <c:catAx>
        <c:axId val="17429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914688"/>
        <c:crosses val="autoZero"/>
        <c:auto val="1"/>
        <c:lblAlgn val="ctr"/>
        <c:lblOffset val="100"/>
        <c:noMultiLvlLbl val="0"/>
      </c:catAx>
      <c:valAx>
        <c:axId val="1742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9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Decision'!$H$8:$H$19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'Final Decision'!$I$8:$I$19</c:f>
              <c:numCache>
                <c:formatCode>General</c:formatCode>
                <c:ptCount val="12"/>
                <c:pt idx="0">
                  <c:v>6667.4586822056981</c:v>
                </c:pt>
                <c:pt idx="1">
                  <c:v>7173.4379635302193</c:v>
                </c:pt>
                <c:pt idx="2">
                  <c:v>8900.6516862046828</c:v>
                </c:pt>
                <c:pt idx="3">
                  <c:v>11960.603881583849</c:v>
                </c:pt>
                <c:pt idx="4">
                  <c:v>6037.9472223608573</c:v>
                </c:pt>
                <c:pt idx="5">
                  <c:v>6228.0681674549669</c:v>
                </c:pt>
                <c:pt idx="6">
                  <c:v>7072.827882427192</c:v>
                </c:pt>
                <c:pt idx="7">
                  <c:v>6639.9133234955807</c:v>
                </c:pt>
                <c:pt idx="8">
                  <c:v>7237.7618884018693</c:v>
                </c:pt>
                <c:pt idx="9">
                  <c:v>7057.7060270230531</c:v>
                </c:pt>
                <c:pt idx="10">
                  <c:v>6971.3052299410192</c:v>
                </c:pt>
                <c:pt idx="11">
                  <c:v>7585.6637647185671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4E58-9084-5FA4424E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08192"/>
        <c:axId val="2064409632"/>
      </c:lineChart>
      <c:dateAx>
        <c:axId val="206440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4409632"/>
        <c:crosses val="autoZero"/>
        <c:auto val="1"/>
        <c:lblOffset val="100"/>
        <c:baseTimeUnit val="months"/>
      </c:dateAx>
      <c:valAx>
        <c:axId val="20644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44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Decision'!$H$40:$H$231</c:f>
              <c:strCache>
                <c:ptCount val="192"/>
                <c:pt idx="0">
                  <c:v>Sep.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  <c:pt idx="180">
                  <c:v>Sep-20</c:v>
                </c:pt>
                <c:pt idx="181">
                  <c:v>Oct-20</c:v>
                </c:pt>
                <c:pt idx="182">
                  <c:v>Nov-20</c:v>
                </c:pt>
                <c:pt idx="183">
                  <c:v>Dec-20</c:v>
                </c:pt>
                <c:pt idx="184">
                  <c:v>Jan-21</c:v>
                </c:pt>
                <c:pt idx="185">
                  <c:v>Feb-21</c:v>
                </c:pt>
                <c:pt idx="186">
                  <c:v>Mar-21</c:v>
                </c:pt>
                <c:pt idx="187">
                  <c:v>Apr-21</c:v>
                </c:pt>
                <c:pt idx="188">
                  <c:v>May-21</c:v>
                </c:pt>
                <c:pt idx="189">
                  <c:v>Jun-21</c:v>
                </c:pt>
                <c:pt idx="190">
                  <c:v>Jul-21</c:v>
                </c:pt>
                <c:pt idx="191">
                  <c:v>Aug-21</c:v>
                </c:pt>
              </c:strCache>
            </c:strRef>
          </c:cat>
          <c:val>
            <c:numRef>
              <c:f>'Final Decision'!$I$40:$I$231</c:f>
              <c:numCache>
                <c:formatCode>#,##0</c:formatCode>
                <c:ptCount val="192"/>
                <c:pt idx="0">
                  <c:v>9388</c:v>
                </c:pt>
                <c:pt idx="1">
                  <c:v>10744</c:v>
                </c:pt>
                <c:pt idx="2">
                  <c:v>12757</c:v>
                </c:pt>
                <c:pt idx="3">
                  <c:v>17450</c:v>
                </c:pt>
                <c:pt idx="4">
                  <c:v>8985</c:v>
                </c:pt>
                <c:pt idx="5">
                  <c:v>9083</c:v>
                </c:pt>
                <c:pt idx="6">
                  <c:v>10284</c:v>
                </c:pt>
                <c:pt idx="7">
                  <c:v>10617</c:v>
                </c:pt>
                <c:pt idx="8">
                  <c:v>10568</c:v>
                </c:pt>
                <c:pt idx="9">
                  <c:v>10648</c:v>
                </c:pt>
                <c:pt idx="10">
                  <c:v>10331</c:v>
                </c:pt>
                <c:pt idx="11">
                  <c:v>10761</c:v>
                </c:pt>
                <c:pt idx="12">
                  <c:v>9863</c:v>
                </c:pt>
                <c:pt idx="13">
                  <c:v>10517</c:v>
                </c:pt>
                <c:pt idx="14">
                  <c:v>13185</c:v>
                </c:pt>
                <c:pt idx="15">
                  <c:v>18016</c:v>
                </c:pt>
                <c:pt idx="16">
                  <c:v>9229</c:v>
                </c:pt>
                <c:pt idx="17">
                  <c:v>9136</c:v>
                </c:pt>
                <c:pt idx="18">
                  <c:v>10593</c:v>
                </c:pt>
                <c:pt idx="19">
                  <c:v>10126</c:v>
                </c:pt>
                <c:pt idx="20">
                  <c:v>10702</c:v>
                </c:pt>
                <c:pt idx="21">
                  <c:v>10487</c:v>
                </c:pt>
                <c:pt idx="22">
                  <c:v>10195</c:v>
                </c:pt>
                <c:pt idx="23">
                  <c:v>11128</c:v>
                </c:pt>
                <c:pt idx="24">
                  <c:v>9628</c:v>
                </c:pt>
                <c:pt idx="25">
                  <c:v>10425</c:v>
                </c:pt>
                <c:pt idx="26">
                  <c:v>13124</c:v>
                </c:pt>
                <c:pt idx="27">
                  <c:v>17732</c:v>
                </c:pt>
                <c:pt idx="28">
                  <c:v>8656</c:v>
                </c:pt>
                <c:pt idx="29">
                  <c:v>9141</c:v>
                </c:pt>
                <c:pt idx="30">
                  <c:v>10153</c:v>
                </c:pt>
                <c:pt idx="31">
                  <c:v>9460</c:v>
                </c:pt>
                <c:pt idx="32">
                  <c:v>10644</c:v>
                </c:pt>
                <c:pt idx="33">
                  <c:v>10414</c:v>
                </c:pt>
                <c:pt idx="34">
                  <c:v>9973</c:v>
                </c:pt>
                <c:pt idx="35">
                  <c:v>10756</c:v>
                </c:pt>
                <c:pt idx="36">
                  <c:v>8977</c:v>
                </c:pt>
                <c:pt idx="37">
                  <c:v>10010</c:v>
                </c:pt>
                <c:pt idx="38">
                  <c:v>12197</c:v>
                </c:pt>
                <c:pt idx="39">
                  <c:v>16706</c:v>
                </c:pt>
                <c:pt idx="40">
                  <c:v>8663</c:v>
                </c:pt>
                <c:pt idx="41">
                  <c:v>8556</c:v>
                </c:pt>
                <c:pt idx="42">
                  <c:v>9403</c:v>
                </c:pt>
                <c:pt idx="43">
                  <c:v>9599</c:v>
                </c:pt>
                <c:pt idx="44">
                  <c:v>10138</c:v>
                </c:pt>
                <c:pt idx="45">
                  <c:v>9555</c:v>
                </c:pt>
                <c:pt idx="46">
                  <c:v>9634</c:v>
                </c:pt>
                <c:pt idx="47">
                  <c:v>10344</c:v>
                </c:pt>
                <c:pt idx="48">
                  <c:v>8878</c:v>
                </c:pt>
                <c:pt idx="49">
                  <c:v>9873</c:v>
                </c:pt>
                <c:pt idx="50">
                  <c:v>11844</c:v>
                </c:pt>
                <c:pt idx="51">
                  <c:v>16756</c:v>
                </c:pt>
                <c:pt idx="52">
                  <c:v>8388</c:v>
                </c:pt>
                <c:pt idx="53">
                  <c:v>8421</c:v>
                </c:pt>
                <c:pt idx="54">
                  <c:v>9762</c:v>
                </c:pt>
                <c:pt idx="55">
                  <c:v>9030</c:v>
                </c:pt>
                <c:pt idx="56">
                  <c:v>9789</c:v>
                </c:pt>
                <c:pt idx="57">
                  <c:v>9415</c:v>
                </c:pt>
                <c:pt idx="58">
                  <c:v>9302</c:v>
                </c:pt>
                <c:pt idx="59">
                  <c:v>9782</c:v>
                </c:pt>
                <c:pt idx="60">
                  <c:v>8696</c:v>
                </c:pt>
                <c:pt idx="61">
                  <c:v>9355</c:v>
                </c:pt>
                <c:pt idx="62">
                  <c:v>11809</c:v>
                </c:pt>
                <c:pt idx="63">
                  <c:v>16105</c:v>
                </c:pt>
                <c:pt idx="64">
                  <c:v>7936</c:v>
                </c:pt>
                <c:pt idx="65">
                  <c:v>8350</c:v>
                </c:pt>
                <c:pt idx="66">
                  <c:v>9208</c:v>
                </c:pt>
                <c:pt idx="67">
                  <c:v>9280</c:v>
                </c:pt>
                <c:pt idx="68">
                  <c:v>9322</c:v>
                </c:pt>
                <c:pt idx="69">
                  <c:v>9545</c:v>
                </c:pt>
                <c:pt idx="70">
                  <c:v>9120</c:v>
                </c:pt>
                <c:pt idx="71">
                  <c:v>9699</c:v>
                </c:pt>
                <c:pt idx="72">
                  <c:v>8703</c:v>
                </c:pt>
                <c:pt idx="73">
                  <c:v>9270</c:v>
                </c:pt>
                <c:pt idx="74">
                  <c:v>11405</c:v>
                </c:pt>
                <c:pt idx="75">
                  <c:v>15785</c:v>
                </c:pt>
                <c:pt idx="76">
                  <c:v>7662</c:v>
                </c:pt>
                <c:pt idx="77">
                  <c:v>8618</c:v>
                </c:pt>
                <c:pt idx="78">
                  <c:v>9482</c:v>
                </c:pt>
                <c:pt idx="79">
                  <c:v>8673</c:v>
                </c:pt>
                <c:pt idx="80">
                  <c:v>9083</c:v>
                </c:pt>
                <c:pt idx="81">
                  <c:v>9102</c:v>
                </c:pt>
                <c:pt idx="82">
                  <c:v>8656</c:v>
                </c:pt>
                <c:pt idx="83">
                  <c:v>9824</c:v>
                </c:pt>
                <c:pt idx="84">
                  <c:v>8446</c:v>
                </c:pt>
                <c:pt idx="85">
                  <c:v>8820</c:v>
                </c:pt>
                <c:pt idx="86">
                  <c:v>11094</c:v>
                </c:pt>
                <c:pt idx="87">
                  <c:v>14892</c:v>
                </c:pt>
                <c:pt idx="88">
                  <c:v>7588</c:v>
                </c:pt>
                <c:pt idx="89">
                  <c:v>7941</c:v>
                </c:pt>
                <c:pt idx="90">
                  <c:v>9152</c:v>
                </c:pt>
                <c:pt idx="91">
                  <c:v>8049</c:v>
                </c:pt>
                <c:pt idx="92">
                  <c:v>9065</c:v>
                </c:pt>
                <c:pt idx="93">
                  <c:v>8819</c:v>
                </c:pt>
                <c:pt idx="94">
                  <c:v>8529</c:v>
                </c:pt>
                <c:pt idx="95">
                  <c:v>9518</c:v>
                </c:pt>
                <c:pt idx="96">
                  <c:v>8120</c:v>
                </c:pt>
                <c:pt idx="97">
                  <c:v>8698</c:v>
                </c:pt>
                <c:pt idx="98">
                  <c:v>10727</c:v>
                </c:pt>
                <c:pt idx="99">
                  <c:v>14325</c:v>
                </c:pt>
                <c:pt idx="100">
                  <c:v>7210</c:v>
                </c:pt>
                <c:pt idx="101">
                  <c:v>7612</c:v>
                </c:pt>
                <c:pt idx="102">
                  <c:v>8689</c:v>
                </c:pt>
                <c:pt idx="103">
                  <c:v>8524</c:v>
                </c:pt>
                <c:pt idx="104">
                  <c:v>9076</c:v>
                </c:pt>
                <c:pt idx="105">
                  <c:v>8580</c:v>
                </c:pt>
                <c:pt idx="106">
                  <c:v>8581</c:v>
                </c:pt>
                <c:pt idx="107">
                  <c:v>9554</c:v>
                </c:pt>
                <c:pt idx="108">
                  <c:v>7956</c:v>
                </c:pt>
                <c:pt idx="109">
                  <c:v>8660</c:v>
                </c:pt>
                <c:pt idx="110">
                  <c:v>10609</c:v>
                </c:pt>
                <c:pt idx="111">
                  <c:v>14308</c:v>
                </c:pt>
                <c:pt idx="112">
                  <c:v>7433</c:v>
                </c:pt>
                <c:pt idx="113">
                  <c:v>7426</c:v>
                </c:pt>
                <c:pt idx="114">
                  <c:v>8800</c:v>
                </c:pt>
                <c:pt idx="115">
                  <c:v>7929</c:v>
                </c:pt>
                <c:pt idx="116">
                  <c:v>8853</c:v>
                </c:pt>
                <c:pt idx="117">
                  <c:v>8435</c:v>
                </c:pt>
                <c:pt idx="118">
                  <c:v>8576</c:v>
                </c:pt>
                <c:pt idx="119">
                  <c:v>9396</c:v>
                </c:pt>
                <c:pt idx="120">
                  <c:v>7915</c:v>
                </c:pt>
                <c:pt idx="121">
                  <c:v>8624</c:v>
                </c:pt>
                <c:pt idx="122">
                  <c:v>10449</c:v>
                </c:pt>
                <c:pt idx="123">
                  <c:v>13939</c:v>
                </c:pt>
                <c:pt idx="124">
                  <c:v>7037</c:v>
                </c:pt>
                <c:pt idx="125">
                  <c:v>7346</c:v>
                </c:pt>
                <c:pt idx="126">
                  <c:v>8278</c:v>
                </c:pt>
                <c:pt idx="127">
                  <c:v>7571</c:v>
                </c:pt>
                <c:pt idx="128">
                  <c:v>8010</c:v>
                </c:pt>
                <c:pt idx="129">
                  <c:v>8211</c:v>
                </c:pt>
                <c:pt idx="130">
                  <c:v>7999</c:v>
                </c:pt>
                <c:pt idx="131">
                  <c:v>8815</c:v>
                </c:pt>
                <c:pt idx="132">
                  <c:v>7507</c:v>
                </c:pt>
                <c:pt idx="133">
                  <c:v>8013</c:v>
                </c:pt>
                <c:pt idx="134">
                  <c:v>9679</c:v>
                </c:pt>
                <c:pt idx="135">
                  <c:v>12823</c:v>
                </c:pt>
                <c:pt idx="136">
                  <c:v>6541</c:v>
                </c:pt>
                <c:pt idx="137">
                  <c:v>6645</c:v>
                </c:pt>
                <c:pt idx="138">
                  <c:v>7865</c:v>
                </c:pt>
                <c:pt idx="139">
                  <c:v>7673</c:v>
                </c:pt>
                <c:pt idx="140">
                  <c:v>7853</c:v>
                </c:pt>
                <c:pt idx="141">
                  <c:v>7924</c:v>
                </c:pt>
                <c:pt idx="142">
                  <c:v>7817</c:v>
                </c:pt>
                <c:pt idx="143">
                  <c:v>8562</c:v>
                </c:pt>
                <c:pt idx="144">
                  <c:v>7333</c:v>
                </c:pt>
                <c:pt idx="145">
                  <c:v>7587</c:v>
                </c:pt>
                <c:pt idx="146">
                  <c:v>9985</c:v>
                </c:pt>
                <c:pt idx="147">
                  <c:v>12434</c:v>
                </c:pt>
                <c:pt idx="148">
                  <c:v>6471</c:v>
                </c:pt>
                <c:pt idx="149">
                  <c:v>6609</c:v>
                </c:pt>
                <c:pt idx="150">
                  <c:v>7824</c:v>
                </c:pt>
                <c:pt idx="151">
                  <c:v>7004</c:v>
                </c:pt>
                <c:pt idx="152">
                  <c:v>8146</c:v>
                </c:pt>
                <c:pt idx="153">
                  <c:v>7735</c:v>
                </c:pt>
                <c:pt idx="154">
                  <c:v>7699</c:v>
                </c:pt>
                <c:pt idx="155">
                  <c:v>8655</c:v>
                </c:pt>
                <c:pt idx="156">
                  <c:v>7172</c:v>
                </c:pt>
                <c:pt idx="157">
                  <c:v>7667</c:v>
                </c:pt>
                <c:pt idx="158">
                  <c:v>9765</c:v>
                </c:pt>
                <c:pt idx="159">
                  <c:v>12760</c:v>
                </c:pt>
                <c:pt idx="160">
                  <c:v>6304</c:v>
                </c:pt>
                <c:pt idx="161">
                  <c:v>6448</c:v>
                </c:pt>
                <c:pt idx="162">
                  <c:v>7508</c:v>
                </c:pt>
                <c:pt idx="163">
                  <c:v>7291</c:v>
                </c:pt>
                <c:pt idx="164">
                  <c:v>7946</c:v>
                </c:pt>
                <c:pt idx="165">
                  <c:v>7551</c:v>
                </c:pt>
                <c:pt idx="166">
                  <c:v>7830</c:v>
                </c:pt>
                <c:pt idx="167">
                  <c:v>8672</c:v>
                </c:pt>
                <c:pt idx="168">
                  <c:v>6828</c:v>
                </c:pt>
                <c:pt idx="169">
                  <c:v>7463</c:v>
                </c:pt>
                <c:pt idx="170">
                  <c:v>9183</c:v>
                </c:pt>
                <c:pt idx="171">
                  <c:v>12083</c:v>
                </c:pt>
                <c:pt idx="172">
                  <c:v>6239</c:v>
                </c:pt>
                <c:pt idx="173">
                  <c:v>6497</c:v>
                </c:pt>
                <c:pt idx="174">
                  <c:v>6764</c:v>
                </c:pt>
                <c:pt idx="175">
                  <c:v>5869</c:v>
                </c:pt>
                <c:pt idx="176">
                  <c:v>7638</c:v>
                </c:pt>
                <c:pt idx="177">
                  <c:v>7445</c:v>
                </c:pt>
                <c:pt idx="178">
                  <c:v>7700</c:v>
                </c:pt>
                <c:pt idx="179">
                  <c:v>8034</c:v>
                </c:pt>
                <c:pt idx="180" formatCode="General">
                  <c:v>6667.4586822056981</c:v>
                </c:pt>
                <c:pt idx="181" formatCode="General">
                  <c:v>7173.4379635302193</c:v>
                </c:pt>
                <c:pt idx="182" formatCode="General">
                  <c:v>8900.6516862046828</c:v>
                </c:pt>
                <c:pt idx="183" formatCode="General">
                  <c:v>11960.603881583849</c:v>
                </c:pt>
                <c:pt idx="184" formatCode="General">
                  <c:v>6037.9472223608573</c:v>
                </c:pt>
                <c:pt idx="185" formatCode="General">
                  <c:v>6228.0681674549669</c:v>
                </c:pt>
                <c:pt idx="186" formatCode="General">
                  <c:v>7072.827882427192</c:v>
                </c:pt>
                <c:pt idx="187" formatCode="General">
                  <c:v>6639.9133234955807</c:v>
                </c:pt>
                <c:pt idx="188" formatCode="General">
                  <c:v>7237.7618884018693</c:v>
                </c:pt>
                <c:pt idx="189" formatCode="General">
                  <c:v>7057.7060270230531</c:v>
                </c:pt>
                <c:pt idx="190" formatCode="General">
                  <c:v>6971.3052299410192</c:v>
                </c:pt>
                <c:pt idx="191" formatCode="General">
                  <c:v>7585.6637647185671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F-42D1-B661-18B39A25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60352"/>
        <c:axId val="1215760832"/>
      </c:lineChart>
      <c:catAx>
        <c:axId val="1215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5760832"/>
        <c:crosses val="autoZero"/>
        <c:auto val="1"/>
        <c:lblAlgn val="ctr"/>
        <c:lblOffset val="100"/>
        <c:noMultiLvlLbl val="0"/>
      </c:catAx>
      <c:valAx>
        <c:axId val="1215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5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Decision'!$P$8:$P$19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'Final Decision'!$Q$8:$Q$19</c:f>
              <c:numCache>
                <c:formatCode>General</c:formatCode>
                <c:ptCount val="12"/>
                <c:pt idx="0">
                  <c:v>6738.1563641259445</c:v>
                </c:pt>
                <c:pt idx="1">
                  <c:v>7283.5962347190798</c:v>
                </c:pt>
                <c:pt idx="2">
                  <c:v>9012.4378757522936</c:v>
                </c:pt>
                <c:pt idx="3">
                  <c:v>12114.295298239163</c:v>
                </c:pt>
                <c:pt idx="4">
                  <c:v>6132.6141544775201</c:v>
                </c:pt>
                <c:pt idx="5">
                  <c:v>6317.7504732714251</c:v>
                </c:pt>
                <c:pt idx="6">
                  <c:v>7218.3416776511558</c:v>
                </c:pt>
                <c:pt idx="7">
                  <c:v>6852.3458473963492</c:v>
                </c:pt>
                <c:pt idx="8">
                  <c:v>7340.3538167930747</c:v>
                </c:pt>
                <c:pt idx="9">
                  <c:v>7180.5761841587564</c:v>
                </c:pt>
                <c:pt idx="10">
                  <c:v>7065.4709196693129</c:v>
                </c:pt>
                <c:pt idx="11">
                  <c:v>7713.9078929434654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7-43E4-8CB2-D7ED9A8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320640"/>
        <c:axId val="1751321600"/>
      </c:lineChart>
      <c:dateAx>
        <c:axId val="175132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321600"/>
        <c:crosses val="autoZero"/>
        <c:auto val="1"/>
        <c:lblOffset val="100"/>
        <c:baseTimeUnit val="months"/>
      </c:dateAx>
      <c:valAx>
        <c:axId val="17513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13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Decision'!$P$40:$P$231</c:f>
              <c:strCache>
                <c:ptCount val="192"/>
                <c:pt idx="0">
                  <c:v>Sep.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  <c:pt idx="180">
                  <c:v>Sep-20</c:v>
                </c:pt>
                <c:pt idx="181">
                  <c:v>Oct-20</c:v>
                </c:pt>
                <c:pt idx="182">
                  <c:v>Nov-20</c:v>
                </c:pt>
                <c:pt idx="183">
                  <c:v>Dec-20</c:v>
                </c:pt>
                <c:pt idx="184">
                  <c:v>Jan-21</c:v>
                </c:pt>
                <c:pt idx="185">
                  <c:v>Feb-21</c:v>
                </c:pt>
                <c:pt idx="186">
                  <c:v>Mar-21</c:v>
                </c:pt>
                <c:pt idx="187">
                  <c:v>Apr-21</c:v>
                </c:pt>
                <c:pt idx="188">
                  <c:v>May-21</c:v>
                </c:pt>
                <c:pt idx="189">
                  <c:v>Jun-21</c:v>
                </c:pt>
                <c:pt idx="190">
                  <c:v>Jul-21</c:v>
                </c:pt>
                <c:pt idx="191">
                  <c:v>Aug-21</c:v>
                </c:pt>
              </c:strCache>
            </c:strRef>
          </c:cat>
          <c:val>
            <c:numRef>
              <c:f>'Final Decision'!$Q$40:$Q$231</c:f>
              <c:numCache>
                <c:formatCode>#,##0</c:formatCode>
                <c:ptCount val="192"/>
                <c:pt idx="0">
                  <c:v>9388</c:v>
                </c:pt>
                <c:pt idx="1">
                  <c:v>10744</c:v>
                </c:pt>
                <c:pt idx="2">
                  <c:v>12757</c:v>
                </c:pt>
                <c:pt idx="3">
                  <c:v>17450</c:v>
                </c:pt>
                <c:pt idx="4">
                  <c:v>8985</c:v>
                </c:pt>
                <c:pt idx="5">
                  <c:v>9083</c:v>
                </c:pt>
                <c:pt idx="6">
                  <c:v>10284</c:v>
                </c:pt>
                <c:pt idx="7">
                  <c:v>10617</c:v>
                </c:pt>
                <c:pt idx="8">
                  <c:v>10568</c:v>
                </c:pt>
                <c:pt idx="9">
                  <c:v>10648</c:v>
                </c:pt>
                <c:pt idx="10">
                  <c:v>10331</c:v>
                </c:pt>
                <c:pt idx="11">
                  <c:v>10761</c:v>
                </c:pt>
                <c:pt idx="12">
                  <c:v>9863</c:v>
                </c:pt>
                <c:pt idx="13">
                  <c:v>10517</c:v>
                </c:pt>
                <c:pt idx="14">
                  <c:v>13185</c:v>
                </c:pt>
                <c:pt idx="15">
                  <c:v>18016</c:v>
                </c:pt>
                <c:pt idx="16">
                  <c:v>9229</c:v>
                </c:pt>
                <c:pt idx="17">
                  <c:v>9136</c:v>
                </c:pt>
                <c:pt idx="18">
                  <c:v>10593</c:v>
                </c:pt>
                <c:pt idx="19">
                  <c:v>10126</c:v>
                </c:pt>
                <c:pt idx="20">
                  <c:v>10702</c:v>
                </c:pt>
                <c:pt idx="21">
                  <c:v>10487</c:v>
                </c:pt>
                <c:pt idx="22">
                  <c:v>10195</c:v>
                </c:pt>
                <c:pt idx="23">
                  <c:v>11128</c:v>
                </c:pt>
                <c:pt idx="24">
                  <c:v>9628</c:v>
                </c:pt>
                <c:pt idx="25">
                  <c:v>10425</c:v>
                </c:pt>
                <c:pt idx="26">
                  <c:v>13124</c:v>
                </c:pt>
                <c:pt idx="27">
                  <c:v>17732</c:v>
                </c:pt>
                <c:pt idx="28">
                  <c:v>8656</c:v>
                </c:pt>
                <c:pt idx="29">
                  <c:v>9141</c:v>
                </c:pt>
                <c:pt idx="30">
                  <c:v>10153</c:v>
                </c:pt>
                <c:pt idx="31">
                  <c:v>9460</c:v>
                </c:pt>
                <c:pt idx="32">
                  <c:v>10644</c:v>
                </c:pt>
                <c:pt idx="33">
                  <c:v>10414</c:v>
                </c:pt>
                <c:pt idx="34">
                  <c:v>9973</c:v>
                </c:pt>
                <c:pt idx="35">
                  <c:v>10756</c:v>
                </c:pt>
                <c:pt idx="36">
                  <c:v>8977</c:v>
                </c:pt>
                <c:pt idx="37">
                  <c:v>10010</c:v>
                </c:pt>
                <c:pt idx="38">
                  <c:v>12197</c:v>
                </c:pt>
                <c:pt idx="39">
                  <c:v>16706</c:v>
                </c:pt>
                <c:pt idx="40">
                  <c:v>8663</c:v>
                </c:pt>
                <c:pt idx="41">
                  <c:v>8556</c:v>
                </c:pt>
                <c:pt idx="42">
                  <c:v>9403</c:v>
                </c:pt>
                <c:pt idx="43">
                  <c:v>9599</c:v>
                </c:pt>
                <c:pt idx="44">
                  <c:v>10138</c:v>
                </c:pt>
                <c:pt idx="45">
                  <c:v>9555</c:v>
                </c:pt>
                <c:pt idx="46">
                  <c:v>9634</c:v>
                </c:pt>
                <c:pt idx="47">
                  <c:v>10344</c:v>
                </c:pt>
                <c:pt idx="48">
                  <c:v>8878</c:v>
                </c:pt>
                <c:pt idx="49">
                  <c:v>9873</c:v>
                </c:pt>
                <c:pt idx="50">
                  <c:v>11844</c:v>
                </c:pt>
                <c:pt idx="51">
                  <c:v>16756</c:v>
                </c:pt>
                <c:pt idx="52">
                  <c:v>8388</c:v>
                </c:pt>
                <c:pt idx="53">
                  <c:v>8421</c:v>
                </c:pt>
                <c:pt idx="54">
                  <c:v>9762</c:v>
                </c:pt>
                <c:pt idx="55">
                  <c:v>9030</c:v>
                </c:pt>
                <c:pt idx="56">
                  <c:v>9789</c:v>
                </c:pt>
                <c:pt idx="57">
                  <c:v>9415</c:v>
                </c:pt>
                <c:pt idx="58">
                  <c:v>9302</c:v>
                </c:pt>
                <c:pt idx="59">
                  <c:v>9782</c:v>
                </c:pt>
                <c:pt idx="60">
                  <c:v>8696</c:v>
                </c:pt>
                <c:pt idx="61">
                  <c:v>9355</c:v>
                </c:pt>
                <c:pt idx="62">
                  <c:v>11809</c:v>
                </c:pt>
                <c:pt idx="63">
                  <c:v>16105</c:v>
                </c:pt>
                <c:pt idx="64">
                  <c:v>7936</c:v>
                </c:pt>
                <c:pt idx="65">
                  <c:v>8350</c:v>
                </c:pt>
                <c:pt idx="66">
                  <c:v>9208</c:v>
                </c:pt>
                <c:pt idx="67">
                  <c:v>9280</c:v>
                </c:pt>
                <c:pt idx="68">
                  <c:v>9322</c:v>
                </c:pt>
                <c:pt idx="69">
                  <c:v>9545</c:v>
                </c:pt>
                <c:pt idx="70">
                  <c:v>9120</c:v>
                </c:pt>
                <c:pt idx="71">
                  <c:v>9699</c:v>
                </c:pt>
                <c:pt idx="72">
                  <c:v>8703</c:v>
                </c:pt>
                <c:pt idx="73">
                  <c:v>9270</c:v>
                </c:pt>
                <c:pt idx="74">
                  <c:v>11405</c:v>
                </c:pt>
                <c:pt idx="75">
                  <c:v>15785</c:v>
                </c:pt>
                <c:pt idx="76">
                  <c:v>7662</c:v>
                </c:pt>
                <c:pt idx="77">
                  <c:v>8618</c:v>
                </c:pt>
                <c:pt idx="78">
                  <c:v>9482</c:v>
                </c:pt>
                <c:pt idx="79">
                  <c:v>8673</c:v>
                </c:pt>
                <c:pt idx="80">
                  <c:v>9083</c:v>
                </c:pt>
                <c:pt idx="81">
                  <c:v>9102</c:v>
                </c:pt>
                <c:pt idx="82">
                  <c:v>8656</c:v>
                </c:pt>
                <c:pt idx="83">
                  <c:v>9824</c:v>
                </c:pt>
                <c:pt idx="84">
                  <c:v>8446</c:v>
                </c:pt>
                <c:pt idx="85">
                  <c:v>8820</c:v>
                </c:pt>
                <c:pt idx="86">
                  <c:v>11094</c:v>
                </c:pt>
                <c:pt idx="87">
                  <c:v>14892</c:v>
                </c:pt>
                <c:pt idx="88">
                  <c:v>7588</c:v>
                </c:pt>
                <c:pt idx="89">
                  <c:v>7941</c:v>
                </c:pt>
                <c:pt idx="90">
                  <c:v>9152</c:v>
                </c:pt>
                <c:pt idx="91">
                  <c:v>8049</c:v>
                </c:pt>
                <c:pt idx="92">
                  <c:v>9065</c:v>
                </c:pt>
                <c:pt idx="93">
                  <c:v>8819</c:v>
                </c:pt>
                <c:pt idx="94">
                  <c:v>8529</c:v>
                </c:pt>
                <c:pt idx="95">
                  <c:v>9518</c:v>
                </c:pt>
                <c:pt idx="96">
                  <c:v>8120</c:v>
                </c:pt>
                <c:pt idx="97">
                  <c:v>8698</c:v>
                </c:pt>
                <c:pt idx="98">
                  <c:v>10727</c:v>
                </c:pt>
                <c:pt idx="99">
                  <c:v>14325</c:v>
                </c:pt>
                <c:pt idx="100">
                  <c:v>7210</c:v>
                </c:pt>
                <c:pt idx="101">
                  <c:v>7612</c:v>
                </c:pt>
                <c:pt idx="102">
                  <c:v>8689</c:v>
                </c:pt>
                <c:pt idx="103">
                  <c:v>8524</c:v>
                </c:pt>
                <c:pt idx="104">
                  <c:v>9076</c:v>
                </c:pt>
                <c:pt idx="105">
                  <c:v>8580</c:v>
                </c:pt>
                <c:pt idx="106">
                  <c:v>8581</c:v>
                </c:pt>
                <c:pt idx="107">
                  <c:v>9554</c:v>
                </c:pt>
                <c:pt idx="108">
                  <c:v>7956</c:v>
                </c:pt>
                <c:pt idx="109">
                  <c:v>8660</c:v>
                </c:pt>
                <c:pt idx="110">
                  <c:v>10609</c:v>
                </c:pt>
                <c:pt idx="111">
                  <c:v>14308</c:v>
                </c:pt>
                <c:pt idx="112">
                  <c:v>7433</c:v>
                </c:pt>
                <c:pt idx="113">
                  <c:v>7426</c:v>
                </c:pt>
                <c:pt idx="114">
                  <c:v>8800</c:v>
                </c:pt>
                <c:pt idx="115">
                  <c:v>7929</c:v>
                </c:pt>
                <c:pt idx="116">
                  <c:v>8853</c:v>
                </c:pt>
                <c:pt idx="117">
                  <c:v>8435</c:v>
                </c:pt>
                <c:pt idx="118">
                  <c:v>8576</c:v>
                </c:pt>
                <c:pt idx="119">
                  <c:v>9396</c:v>
                </c:pt>
                <c:pt idx="120">
                  <c:v>7915</c:v>
                </c:pt>
                <c:pt idx="121">
                  <c:v>8624</c:v>
                </c:pt>
                <c:pt idx="122">
                  <c:v>10449</c:v>
                </c:pt>
                <c:pt idx="123">
                  <c:v>13939</c:v>
                </c:pt>
                <c:pt idx="124">
                  <c:v>7037</c:v>
                </c:pt>
                <c:pt idx="125">
                  <c:v>7346</c:v>
                </c:pt>
                <c:pt idx="126">
                  <c:v>8278</c:v>
                </c:pt>
                <c:pt idx="127">
                  <c:v>7571</c:v>
                </c:pt>
                <c:pt idx="128">
                  <c:v>8010</c:v>
                </c:pt>
                <c:pt idx="129">
                  <c:v>8211</c:v>
                </c:pt>
                <c:pt idx="130">
                  <c:v>7999</c:v>
                </c:pt>
                <c:pt idx="131">
                  <c:v>8815</c:v>
                </c:pt>
                <c:pt idx="132">
                  <c:v>7507</c:v>
                </c:pt>
                <c:pt idx="133">
                  <c:v>8013</c:v>
                </c:pt>
                <c:pt idx="134">
                  <c:v>9679</c:v>
                </c:pt>
                <c:pt idx="135">
                  <c:v>12823</c:v>
                </c:pt>
                <c:pt idx="136">
                  <c:v>6541</c:v>
                </c:pt>
                <c:pt idx="137">
                  <c:v>6645</c:v>
                </c:pt>
                <c:pt idx="138">
                  <c:v>7865</c:v>
                </c:pt>
                <c:pt idx="139">
                  <c:v>7673</c:v>
                </c:pt>
                <c:pt idx="140">
                  <c:v>7853</c:v>
                </c:pt>
                <c:pt idx="141">
                  <c:v>7924</c:v>
                </c:pt>
                <c:pt idx="142">
                  <c:v>7817</c:v>
                </c:pt>
                <c:pt idx="143">
                  <c:v>8562</c:v>
                </c:pt>
                <c:pt idx="144">
                  <c:v>7333</c:v>
                </c:pt>
                <c:pt idx="145">
                  <c:v>7587</c:v>
                </c:pt>
                <c:pt idx="146">
                  <c:v>9985</c:v>
                </c:pt>
                <c:pt idx="147">
                  <c:v>12434</c:v>
                </c:pt>
                <c:pt idx="148">
                  <c:v>6471</c:v>
                </c:pt>
                <c:pt idx="149">
                  <c:v>6609</c:v>
                </c:pt>
                <c:pt idx="150">
                  <c:v>7824</c:v>
                </c:pt>
                <c:pt idx="151">
                  <c:v>7004</c:v>
                </c:pt>
                <c:pt idx="152">
                  <c:v>8146</c:v>
                </c:pt>
                <c:pt idx="153">
                  <c:v>7735</c:v>
                </c:pt>
                <c:pt idx="154">
                  <c:v>7699</c:v>
                </c:pt>
                <c:pt idx="155">
                  <c:v>8655</c:v>
                </c:pt>
                <c:pt idx="156">
                  <c:v>7172</c:v>
                </c:pt>
                <c:pt idx="157">
                  <c:v>7667</c:v>
                </c:pt>
                <c:pt idx="158">
                  <c:v>9765</c:v>
                </c:pt>
                <c:pt idx="159">
                  <c:v>12760</c:v>
                </c:pt>
                <c:pt idx="160">
                  <c:v>6304</c:v>
                </c:pt>
                <c:pt idx="161">
                  <c:v>6448</c:v>
                </c:pt>
                <c:pt idx="162">
                  <c:v>7508</c:v>
                </c:pt>
                <c:pt idx="163">
                  <c:v>7291</c:v>
                </c:pt>
                <c:pt idx="164">
                  <c:v>7946</c:v>
                </c:pt>
                <c:pt idx="165">
                  <c:v>7551</c:v>
                </c:pt>
                <c:pt idx="166">
                  <c:v>7830</c:v>
                </c:pt>
                <c:pt idx="167">
                  <c:v>8672</c:v>
                </c:pt>
                <c:pt idx="168">
                  <c:v>6828</c:v>
                </c:pt>
                <c:pt idx="169">
                  <c:v>7463</c:v>
                </c:pt>
                <c:pt idx="170">
                  <c:v>9183</c:v>
                </c:pt>
                <c:pt idx="171">
                  <c:v>12083</c:v>
                </c:pt>
                <c:pt idx="172">
                  <c:v>6239</c:v>
                </c:pt>
                <c:pt idx="173">
                  <c:v>6497</c:v>
                </c:pt>
                <c:pt idx="174">
                  <c:v>6764</c:v>
                </c:pt>
                <c:pt idx="175">
                  <c:v>5869</c:v>
                </c:pt>
                <c:pt idx="176">
                  <c:v>7638</c:v>
                </c:pt>
                <c:pt idx="177">
                  <c:v>7445</c:v>
                </c:pt>
                <c:pt idx="178">
                  <c:v>7700</c:v>
                </c:pt>
                <c:pt idx="179">
                  <c:v>8034</c:v>
                </c:pt>
                <c:pt idx="180" formatCode="General">
                  <c:v>6738.1563641259445</c:v>
                </c:pt>
                <c:pt idx="181" formatCode="General">
                  <c:v>7283.5962347190798</c:v>
                </c:pt>
                <c:pt idx="182" formatCode="General">
                  <c:v>9012.4378757522936</c:v>
                </c:pt>
                <c:pt idx="183" formatCode="General">
                  <c:v>12114.295298239163</c:v>
                </c:pt>
                <c:pt idx="184" formatCode="General">
                  <c:v>6132.6141544775201</c:v>
                </c:pt>
                <c:pt idx="185" formatCode="General">
                  <c:v>6317.7504732714251</c:v>
                </c:pt>
                <c:pt idx="186" formatCode="General">
                  <c:v>7218.3416776511558</c:v>
                </c:pt>
                <c:pt idx="187" formatCode="General">
                  <c:v>6852.3458473963492</c:v>
                </c:pt>
                <c:pt idx="188" formatCode="General">
                  <c:v>7340.3538167930747</c:v>
                </c:pt>
                <c:pt idx="189" formatCode="General">
                  <c:v>7180.5761841587564</c:v>
                </c:pt>
                <c:pt idx="190" formatCode="General">
                  <c:v>7065.4709196693129</c:v>
                </c:pt>
                <c:pt idx="191" formatCode="General">
                  <c:v>7713.9078929434654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7-4D59-85F1-B25D59D0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839"/>
        <c:axId val="2860559"/>
      </c:lineChart>
      <c:catAx>
        <c:axId val="28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60559"/>
        <c:crosses val="autoZero"/>
        <c:auto val="1"/>
        <c:lblAlgn val="ctr"/>
        <c:lblOffset val="100"/>
        <c:noMultiLvlLbl val="0"/>
      </c:catAx>
      <c:valAx>
        <c:axId val="28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6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163982</xdr:colOff>
      <xdr:row>15</xdr:row>
      <xdr:rowOff>89276</xdr:rowOff>
    </xdr:from>
    <xdr:to>
      <xdr:col>18</xdr:col>
      <xdr:colOff>202082</xdr:colOff>
      <xdr:row>30</xdr:row>
      <xdr:rowOff>116399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70494-6A5F-7520-768E-80B7A25F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277345</xdr:colOff>
      <xdr:row>15</xdr:row>
      <xdr:rowOff>3921</xdr:rowOff>
    </xdr:from>
    <xdr:to>
      <xdr:col>15</xdr:col>
      <xdr:colOff>131669</xdr:colOff>
      <xdr:row>30</xdr:row>
      <xdr:rowOff>46503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47FE1-994F-1718-6000-DF50D34EB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172699</xdr:colOff>
      <xdr:row>123</xdr:row>
      <xdr:rowOff>137582</xdr:rowOff>
    </xdr:from>
    <xdr:to>
      <xdr:col>27</xdr:col>
      <xdr:colOff>524354</xdr:colOff>
      <xdr:row>150</xdr:row>
      <xdr:rowOff>106890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9642C-CCA0-A154-A58A-9C992A12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20</xdr:row>
      <xdr:rowOff>66146</xdr:rowOff>
    </xdr:from>
    <xdr:to>
      <xdr:col>5</xdr:col>
      <xdr:colOff>635001</xdr:colOff>
      <xdr:row>35</xdr:row>
      <xdr:rowOff>52867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E321A-E2D5-4926-B91B-69FDBF95F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352355</xdr:colOff>
      <xdr:row>35</xdr:row>
      <xdr:rowOff>86481</xdr:rowOff>
    </xdr:from>
    <xdr:to>
      <xdr:col>5</xdr:col>
      <xdr:colOff>626602</xdr:colOff>
      <xdr:row>50</xdr:row>
      <xdr:rowOff>131218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4CCDE-CA7B-3B41-606A-6749EF673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45640</xdr:colOff>
      <xdr:row>20</xdr:row>
      <xdr:rowOff>17462</xdr:rowOff>
    </xdr:from>
    <xdr:to>
      <xdr:col>12</xdr:col>
      <xdr:colOff>93265</xdr:colOff>
      <xdr:row>35</xdr:row>
      <xdr:rowOff>81755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569FDB-4AA9-FAA0-1DA2-A447AB60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72098</xdr:colOff>
      <xdr:row>35</xdr:row>
      <xdr:rowOff>110064</xdr:rowOff>
    </xdr:from>
    <xdr:to>
      <xdr:col>12</xdr:col>
      <xdr:colOff>119723</xdr:colOff>
      <xdr:row>50</xdr:row>
      <xdr:rowOff>167743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6DE87E-DB69-25DF-F6DB-54D5ECA8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303609</xdr:colOff>
      <xdr:row>20</xdr:row>
      <xdr:rowOff>37306</xdr:rowOff>
    </xdr:from>
    <xdr:to>
      <xdr:col>17</xdr:col>
      <xdr:colOff>132952</xdr:colOff>
      <xdr:row>35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507571-B3ED-8CB5-9F8D-7599E237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310223</xdr:colOff>
      <xdr:row>36</xdr:row>
      <xdr:rowOff>10846</xdr:rowOff>
    </xdr:from>
    <xdr:to>
      <xdr:col>17</xdr:col>
      <xdr:colOff>139566</xdr:colOff>
      <xdr:row>51</xdr:row>
      <xdr:rowOff>68525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2B4C9-7C27-6B66-1010-42CC7BF8E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2FC79A-B9AE-4381-91B7-E0A0F2662436}" name="Table2" displayName="Table2" ref="A1:W181" totalsRowShown="0">
  <autoFilter ref="A1:W181" xr:uid="{442FC79A-B9AE-4381-91B7-E0A0F2662436}"/>
  <tableColumns count="23">
    <tableColumn id="1" xr3:uid="{FA125266-2753-4733-9C8C-B37507310DF6}" name="Date" dataCellStyle="Normal 6"/>
    <tableColumn id="2" xr3:uid="{64C398A8-7F57-4177-B3B5-11DB44E1D69E}" name="Sales" dataDxfId="6" dataCellStyle="Normal 6"/>
    <tableColumn id="18" xr3:uid="{42AA9797-7BAF-4DF4-9F33-B6750FA4735A}" name="Ln sales" dataDxfId="5" dataCellStyle="Normal 6">
      <calculatedColumnFormula>LN(Table2[[#This Row],[Sales]])</calculatedColumnFormula>
    </tableColumn>
    <tableColumn id="3" xr3:uid="{661D8632-DC5C-4777-8DCA-C9A0A3D4C492}" name="Period"/>
    <tableColumn id="4" xr3:uid="{D6ECF97A-128E-4234-B55F-DBA0EC86AB4E}" name="Period SQ" dataDxfId="4">
      <calculatedColumnFormula>Table2[[#This Row],[Period]]*Table2[[#This Row],[Period]]</calculatedColumnFormula>
    </tableColumn>
    <tableColumn id="5" xr3:uid="{155B18D6-8789-41A3-A945-52C78B57C4EF}" name="Year"/>
    <tableColumn id="17" xr3:uid="{9B4C63DB-2C25-451E-B210-4E586519F52A}" name="Year²" dataDxfId="3">
      <calculatedColumnFormula>Table2[[#This Row],[Year]]*Table2[[#This Row],[Year]]</calculatedColumnFormula>
    </tableColumn>
    <tableColumn id="6" xr3:uid="{EAA8A886-F6EE-43B0-AA2D-865F306C327A}" name="Jan"/>
    <tableColumn id="7" xr3:uid="{967C9F60-06C8-4605-A8F9-AD0E6152D6B7}" name="Feb"/>
    <tableColumn id="8" xr3:uid="{B7EF35A7-6E7D-479B-A8A1-3943435E2E14}" name="Mar"/>
    <tableColumn id="9" xr3:uid="{1A405C7A-1967-4787-B4F6-864B55D8032D}" name="Apr"/>
    <tableColumn id="10" xr3:uid="{31EC2531-1446-489E-9733-D4525767CAE9}" name="May"/>
    <tableColumn id="11" xr3:uid="{671E1E1B-8039-413F-8B16-C9B0325D21CF}" name="Jun"/>
    <tableColumn id="12" xr3:uid="{FA516AF4-0713-40C4-B9D2-F79DA92B4A89}" name="Jul"/>
    <tableColumn id="13" xr3:uid="{721BC560-3A6C-4BF9-A760-80E5A51EA90E}" name="Aug"/>
    <tableColumn id="14" xr3:uid="{A463ED1D-5693-45B6-B326-FDAD98856397}" name="Sep"/>
    <tableColumn id="15" xr3:uid="{E1B8145B-2B4F-4EC2-A0CE-03C56FB8AE6D}" name="Oct"/>
    <tableColumn id="16" xr3:uid="{A25A42DF-4FAB-4E98-8A1E-C1364099F8B2}" name="Nov"/>
    <tableColumn id="19" xr3:uid="{7906D1D1-2378-4F78-8351-30CB5408572A}" name="MA12"/>
    <tableColumn id="20" xr3:uid="{E402E600-9AFE-4735-9038-321DD08F2E76}" name="Ratio to M12" dataDxfId="2">
      <calculatedColumnFormula>Table2[[#This Row],[Sales]]/Table2[[#This Row],[MA12]]</calculatedColumnFormula>
    </tableColumn>
    <tableColumn id="21" xr3:uid="{CE7BB24A-4B4B-40C2-8004-5A8B7BAFC93C}" name="Seasonal Factors"/>
    <tableColumn id="22" xr3:uid="{7EA6A626-0AAA-4714-B097-F13CE81074C5}" name="Deaseasonalized Sales" dataDxfId="1">
      <calculatedColumnFormula>Table2[[#This Row],[Sales]]/Table2[[#This Row],[Seasonal Factors]]</calculatedColumnFormula>
    </tableColumn>
    <tableColumn id="23" xr3:uid="{1199DFBF-ACD5-4353-B66C-926CF65306E5}" name="Deseas LN sales" dataDxfId="0">
      <calculatedColumnFormula>LN(Table2[[#This Row],[Deaseasonalized Sales]])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6D6-5091-4C9D-8936-44838A8119ED}">
  <dimension ref="A1:J5"/>
  <sheetViews>
    <sheetView workbookViewId="0">
      <selection activeCell="C4" sqref="C4:J5"/>
    </sheetView>
  </sheetViews>
  <sheetFormatPr defaultRowHeight="14.25" x14ac:dyDescent="0.45"/>
  <cols>
    <col min="2" max="2" width="18.86328125" bestFit="1" customWidth="1"/>
  </cols>
  <sheetData>
    <row r="1" spans="1:10" ht="15.4" x14ac:dyDescent="0.45">
      <c r="A1" s="3" t="s">
        <v>104</v>
      </c>
    </row>
    <row r="2" spans="1:10" x14ac:dyDescent="0.45">
      <c r="A2" s="4" t="s">
        <v>105</v>
      </c>
    </row>
    <row r="3" spans="1:10" x14ac:dyDescent="0.45">
      <c r="A3" s="2" t="s">
        <v>0</v>
      </c>
    </row>
    <row r="4" spans="1:10" x14ac:dyDescent="0.45">
      <c r="C4" s="9" t="s">
        <v>177</v>
      </c>
      <c r="D4" s="9" t="s">
        <v>178</v>
      </c>
      <c r="E4" s="9" t="s">
        <v>179</v>
      </c>
      <c r="F4" s="9" t="s">
        <v>180</v>
      </c>
      <c r="G4" s="10" t="s">
        <v>181</v>
      </c>
      <c r="H4" s="9" t="s">
        <v>182</v>
      </c>
      <c r="I4" s="9" t="s">
        <v>183</v>
      </c>
      <c r="J4" s="9" t="s">
        <v>184</v>
      </c>
    </row>
    <row r="5" spans="1:10" x14ac:dyDescent="0.45">
      <c r="B5" t="s">
        <v>185</v>
      </c>
      <c r="C5" s="11">
        <v>6239</v>
      </c>
      <c r="D5" s="11">
        <v>6497</v>
      </c>
      <c r="E5" s="11">
        <v>6764</v>
      </c>
      <c r="F5" s="11">
        <v>5869</v>
      </c>
      <c r="G5" s="11">
        <v>7638</v>
      </c>
      <c r="H5" s="11">
        <v>7445</v>
      </c>
      <c r="I5" s="11">
        <v>7700</v>
      </c>
      <c r="J5" s="11">
        <v>8034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9EDE-F8B6-4D56-8E04-085EC111D619}">
  <dimension ref="A1:I204"/>
  <sheetViews>
    <sheetView topLeftCell="A6" workbookViewId="0">
      <selection activeCell="H21" sqref="H21:I22"/>
    </sheetView>
  </sheetViews>
  <sheetFormatPr defaultRowHeight="14.25" x14ac:dyDescent="0.45"/>
  <cols>
    <col min="2" max="2" width="21.9296875" bestFit="1" customWidth="1"/>
  </cols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0.96975279134708869</v>
      </c>
    </row>
    <row r="5" spans="1:9" x14ac:dyDescent="0.45">
      <c r="A5" t="s">
        <v>205</v>
      </c>
      <c r="B5">
        <v>0.94042047632547021</v>
      </c>
    </row>
    <row r="6" spans="1:9" ht="18" x14ac:dyDescent="0.55000000000000004">
      <c r="A6" t="s">
        <v>206</v>
      </c>
      <c r="B6" s="18">
        <v>0.94008575990033239</v>
      </c>
    </row>
    <row r="7" spans="1:9" x14ac:dyDescent="0.45">
      <c r="A7" t="s">
        <v>207</v>
      </c>
      <c r="B7">
        <v>2.9185975293215528E-2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</v>
      </c>
      <c r="C12">
        <v>2.3932797886632504</v>
      </c>
      <c r="D12">
        <v>2.3932797886632504</v>
      </c>
      <c r="E12">
        <v>2809.6036097968181</v>
      </c>
      <c r="F12">
        <v>5.9284576442610906E-111</v>
      </c>
    </row>
    <row r="13" spans="1:9" x14ac:dyDescent="0.45">
      <c r="A13" t="s">
        <v>211</v>
      </c>
      <c r="B13">
        <v>178</v>
      </c>
      <c r="C13">
        <v>0.15162416537928133</v>
      </c>
      <c r="D13">
        <v>8.5182115381618722E-4</v>
      </c>
    </row>
    <row r="14" spans="1:9" ht="14.65" thickBot="1" x14ac:dyDescent="0.5">
      <c r="A14" s="15" t="s">
        <v>212</v>
      </c>
      <c r="B14" s="15">
        <v>179</v>
      </c>
      <c r="C14" s="15">
        <v>2.5449039540425318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9.355163581678525</v>
      </c>
      <c r="C17">
        <v>4.3689798450989017E-3</v>
      </c>
      <c r="D17">
        <v>2141.2695671217384</v>
      </c>
      <c r="E17">
        <v>0</v>
      </c>
      <c r="F17">
        <v>9.3465419203497522</v>
      </c>
      <c r="G17">
        <v>9.3637852430072979</v>
      </c>
      <c r="H17">
        <v>9.3465419203497522</v>
      </c>
      <c r="I17">
        <v>9.3637852430072979</v>
      </c>
    </row>
    <row r="18" spans="1:9" ht="14.65" thickBot="1" x14ac:dyDescent="0.5">
      <c r="A18" s="15" t="s">
        <v>188</v>
      </c>
      <c r="B18" s="15">
        <v>-2.2191430786001553E-3</v>
      </c>
      <c r="C18" s="15">
        <v>4.1866126181047905E-5</v>
      </c>
      <c r="D18" s="15">
        <v>-53.005694126167427</v>
      </c>
      <c r="E18" s="15">
        <v>5.9284576442605846E-111</v>
      </c>
      <c r="F18" s="15">
        <v>-2.3017608918834086E-3</v>
      </c>
      <c r="G18" s="15">
        <v>-2.1365252653169019E-3</v>
      </c>
      <c r="H18" s="15">
        <v>-2.3017608918834086E-3</v>
      </c>
      <c r="I18" s="15">
        <v>-2.1365252653169019E-3</v>
      </c>
    </row>
    <row r="21" spans="1:9" x14ac:dyDescent="0.45">
      <c r="H21" s="36" t="s">
        <v>241</v>
      </c>
      <c r="I21" s="38">
        <f>SQRT(I22)</f>
        <v>266.46816274304638</v>
      </c>
    </row>
    <row r="22" spans="1:9" x14ac:dyDescent="0.45">
      <c r="A22" t="s">
        <v>226</v>
      </c>
      <c r="H22" s="36" t="s">
        <v>259</v>
      </c>
      <c r="I22" s="37">
        <f>AVERAGE(I25:I204)</f>
        <v>71005.281755654651</v>
      </c>
    </row>
    <row r="23" spans="1:9" ht="14.65" thickBot="1" x14ac:dyDescent="0.5"/>
    <row r="24" spans="1:9" x14ac:dyDescent="0.45">
      <c r="A24" s="16" t="s">
        <v>227</v>
      </c>
      <c r="B24" s="16" t="s">
        <v>253</v>
      </c>
      <c r="C24" s="16" t="s">
        <v>229</v>
      </c>
      <c r="D24" s="30" t="s">
        <v>254</v>
      </c>
      <c r="E24" s="31" t="s">
        <v>249</v>
      </c>
      <c r="F24" s="31" t="s">
        <v>255</v>
      </c>
      <c r="G24" s="31" t="s">
        <v>256</v>
      </c>
      <c r="H24" s="31" t="s">
        <v>257</v>
      </c>
      <c r="I24" s="31" t="s">
        <v>258</v>
      </c>
    </row>
    <row r="25" spans="1:9" x14ac:dyDescent="0.45">
      <c r="A25">
        <v>1</v>
      </c>
      <c r="B25">
        <v>9.3529444385999252</v>
      </c>
      <c r="C25">
        <v>-6.7290737838463954E-2</v>
      </c>
      <c r="D25">
        <f>EXP(B25)</f>
        <v>11532.730919496242</v>
      </c>
      <c r="E25" s="13">
        <v>0.87069272912551587</v>
      </c>
      <c r="F25">
        <f>D25*E25</f>
        <v>10041.464958566403</v>
      </c>
      <c r="G25" s="32">
        <v>9388</v>
      </c>
      <c r="H25" s="28">
        <f>G25-F25</f>
        <v>-653.46495856640286</v>
      </c>
      <c r="I25">
        <f>H25*H25</f>
        <v>427016.4520741906</v>
      </c>
    </row>
    <row r="26" spans="1:9" x14ac:dyDescent="0.45">
      <c r="A26">
        <v>2</v>
      </c>
      <c r="B26">
        <v>9.3507252955213254</v>
      </c>
      <c r="C26">
        <v>-5.8986989168179349E-3</v>
      </c>
      <c r="D26">
        <f t="shared" ref="D26:D89" si="0">EXP(B26)</f>
        <v>11507.166515525148</v>
      </c>
      <c r="E26" s="13">
        <v>0.93920279084339942</v>
      </c>
      <c r="F26">
        <f t="shared" ref="F26:F89" si="1">D26*E26</f>
        <v>10807.562906080935</v>
      </c>
      <c r="G26" s="32">
        <v>10744</v>
      </c>
      <c r="H26" s="28">
        <f t="shared" ref="H26:H89" si="2">G26-F26</f>
        <v>-63.562906080935136</v>
      </c>
      <c r="I26">
        <f t="shared" ref="I26:I89" si="3">H26*H26</f>
        <v>4040.2430294537808</v>
      </c>
    </row>
    <row r="27" spans="1:9" x14ac:dyDescent="0.45">
      <c r="A27">
        <v>3</v>
      </c>
      <c r="B27">
        <v>9.3485061524427238</v>
      </c>
      <c r="C27">
        <v>-5.0287515954366313E-2</v>
      </c>
      <c r="D27">
        <f t="shared" si="0"/>
        <v>11481.658779723522</v>
      </c>
      <c r="E27" s="13">
        <v>1.1683783748903205</v>
      </c>
      <c r="F27">
        <f t="shared" si="1"/>
        <v>13414.921826098549</v>
      </c>
      <c r="G27" s="32">
        <v>12757</v>
      </c>
      <c r="H27" s="28">
        <f t="shared" si="2"/>
        <v>-657.92182609854899</v>
      </c>
      <c r="I27">
        <f t="shared" si="3"/>
        <v>432861.12925684935</v>
      </c>
    </row>
    <row r="28" spans="1:9" x14ac:dyDescent="0.45">
      <c r="A28">
        <v>4</v>
      </c>
      <c r="B28">
        <v>9.3462870093641239</v>
      </c>
      <c r="C28">
        <v>-3.2908949643065455E-2</v>
      </c>
      <c r="D28">
        <f t="shared" si="0"/>
        <v>11456.207586476059</v>
      </c>
      <c r="E28" s="13">
        <v>1.5741522413592282</v>
      </c>
      <c r="F28">
        <f t="shared" si="1"/>
        <v>18033.814849727882</v>
      </c>
      <c r="G28" s="32">
        <v>17450</v>
      </c>
      <c r="H28" s="28">
        <f t="shared" si="2"/>
        <v>-583.81484972788166</v>
      </c>
      <c r="I28">
        <f t="shared" si="3"/>
        <v>340839.77876278904</v>
      </c>
    </row>
    <row r="29" spans="1:9" x14ac:dyDescent="0.45">
      <c r="A29">
        <v>5</v>
      </c>
      <c r="B29">
        <v>9.3440678662855241</v>
      </c>
      <c r="C29">
        <v>-1.3530318466466795E-2</v>
      </c>
      <c r="D29">
        <f t="shared" si="0"/>
        <v>11430.812810445841</v>
      </c>
      <c r="E29" s="13">
        <v>0.79674089884309551</v>
      </c>
      <c r="F29">
        <f t="shared" si="1"/>
        <v>9107.3960731017905</v>
      </c>
      <c r="G29" s="32">
        <v>8985</v>
      </c>
      <c r="H29" s="28">
        <f t="shared" si="2"/>
        <v>-122.39607310179053</v>
      </c>
      <c r="I29">
        <f t="shared" si="3"/>
        <v>14980.798710738853</v>
      </c>
    </row>
    <row r="30" spans="1:9" x14ac:dyDescent="0.45">
      <c r="A30">
        <v>6</v>
      </c>
      <c r="B30">
        <v>9.3418487232069243</v>
      </c>
      <c r="C30">
        <v>-3.4082014221032964E-2</v>
      </c>
      <c r="D30">
        <f t="shared" si="0"/>
        <v>11405.474326573805</v>
      </c>
      <c r="E30" s="13">
        <v>0.82398175155939557</v>
      </c>
      <c r="F30">
        <f t="shared" si="1"/>
        <v>9397.9027129760016</v>
      </c>
      <c r="G30" s="32">
        <v>9083</v>
      </c>
      <c r="H30" s="28">
        <f t="shared" si="2"/>
        <v>-314.90271297600157</v>
      </c>
      <c r="I30">
        <f t="shared" si="3"/>
        <v>99163.718639646031</v>
      </c>
    </row>
    <row r="31" spans="1:9" x14ac:dyDescent="0.45">
      <c r="A31">
        <v>7</v>
      </c>
      <c r="B31">
        <v>9.3396295801283244</v>
      </c>
      <c r="C31">
        <v>-3.7494279681952847E-2</v>
      </c>
      <c r="D31">
        <f t="shared" si="0"/>
        <v>11380.192010078104</v>
      </c>
      <c r="E31" s="13">
        <v>0.93820131444462818</v>
      </c>
      <c r="F31">
        <f t="shared" si="1"/>
        <v>10676.911102487533</v>
      </c>
      <c r="G31" s="32">
        <v>10284</v>
      </c>
      <c r="H31" s="28">
        <f t="shared" si="2"/>
        <v>-392.91110248753284</v>
      </c>
      <c r="I31">
        <f t="shared" si="3"/>
        <v>154379.13445796852</v>
      </c>
    </row>
    <row r="32" spans="1:9" x14ac:dyDescent="0.45">
      <c r="A32">
        <v>8</v>
      </c>
      <c r="B32">
        <v>9.3374104370497246</v>
      </c>
      <c r="C32">
        <v>5.7126299894004973E-2</v>
      </c>
      <c r="D32">
        <f t="shared" si="0"/>
        <v>11354.965736453492</v>
      </c>
      <c r="E32" s="13">
        <v>0.88309281740355627</v>
      </c>
      <c r="F32">
        <f t="shared" si="1"/>
        <v>10027.488683725562</v>
      </c>
      <c r="G32" s="32">
        <v>10617</v>
      </c>
      <c r="H32" s="28">
        <f t="shared" si="2"/>
        <v>589.51131627443829</v>
      </c>
      <c r="I32">
        <f t="shared" si="3"/>
        <v>347523.59201562079</v>
      </c>
    </row>
    <row r="33" spans="1:9" x14ac:dyDescent="0.45">
      <c r="A33">
        <v>9</v>
      </c>
      <c r="B33">
        <v>9.335191293971123</v>
      </c>
      <c r="C33">
        <v>-3.41261167996052E-2</v>
      </c>
      <c r="D33">
        <f t="shared" si="0"/>
        <v>11329.795381470691</v>
      </c>
      <c r="E33" s="13">
        <v>0.96514268258752411</v>
      </c>
      <c r="F33">
        <f t="shared" si="1"/>
        <v>10934.869107640363</v>
      </c>
      <c r="G33" s="32">
        <v>10568</v>
      </c>
      <c r="H33" s="28">
        <f t="shared" si="2"/>
        <v>-366.86910764036293</v>
      </c>
      <c r="I33">
        <f t="shared" si="3"/>
        <v>134592.94214083621</v>
      </c>
    </row>
    <row r="34" spans="1:9" x14ac:dyDescent="0.45">
      <c r="A34">
        <v>10</v>
      </c>
      <c r="B34">
        <v>9.3329721508925232</v>
      </c>
      <c r="C34">
        <v>-1.8113308765244085E-3</v>
      </c>
      <c r="D34">
        <f t="shared" si="0"/>
        <v>11304.68082117586</v>
      </c>
      <c r="E34" s="13">
        <v>0.94361837349341804</v>
      </c>
      <c r="F34">
        <f t="shared" si="1"/>
        <v>10667.304529340203</v>
      </c>
      <c r="G34" s="32">
        <v>10648</v>
      </c>
      <c r="H34" s="28">
        <f t="shared" si="2"/>
        <v>-19.304529340202862</v>
      </c>
      <c r="I34">
        <f t="shared" si="3"/>
        <v>372.66485304675314</v>
      </c>
    </row>
    <row r="35" spans="1:9" x14ac:dyDescent="0.45">
      <c r="A35">
        <v>11</v>
      </c>
      <c r="B35">
        <v>9.3307530078139234</v>
      </c>
      <c r="C35">
        <v>-2.0140736797927161E-2</v>
      </c>
      <c r="D35">
        <f t="shared" si="0"/>
        <v>11279.621931889867</v>
      </c>
      <c r="E35" s="13">
        <v>0.93453340329018963</v>
      </c>
      <c r="F35">
        <f t="shared" si="1"/>
        <v>10541.183471835702</v>
      </c>
      <c r="G35" s="32">
        <v>10331</v>
      </c>
      <c r="H35" s="28">
        <f t="shared" si="2"/>
        <v>-210.18347183570222</v>
      </c>
      <c r="I35">
        <f t="shared" si="3"/>
        <v>44177.091832909427</v>
      </c>
    </row>
    <row r="36" spans="1:9" x14ac:dyDescent="0.45">
      <c r="A36">
        <v>12</v>
      </c>
      <c r="B36">
        <v>9.3285338647353235</v>
      </c>
      <c r="C36">
        <v>-6.4248345157768227E-2</v>
      </c>
      <c r="D36">
        <f t="shared" si="0"/>
        <v>11254.618590207754</v>
      </c>
      <c r="E36" s="13">
        <v>1.0195876150990513</v>
      </c>
      <c r="F36">
        <f t="shared" si="1"/>
        <v>11475.06972723937</v>
      </c>
      <c r="G36" s="32">
        <v>10761</v>
      </c>
      <c r="H36" s="28">
        <f t="shared" si="2"/>
        <v>-714.06972723936997</v>
      </c>
      <c r="I36">
        <f t="shared" si="3"/>
        <v>509895.57535970822</v>
      </c>
    </row>
    <row r="37" spans="1:9" x14ac:dyDescent="0.45">
      <c r="A37">
        <v>13</v>
      </c>
      <c r="B37">
        <v>9.3263147216567237</v>
      </c>
      <c r="C37">
        <v>8.6970830878172478E-3</v>
      </c>
      <c r="D37">
        <f t="shared" si="0"/>
        <v>11229.670672998116</v>
      </c>
      <c r="E37" s="13">
        <v>0.87069272912551587</v>
      </c>
      <c r="F37">
        <f t="shared" si="1"/>
        <v>9777.5926054534975</v>
      </c>
      <c r="G37" s="32">
        <v>9863</v>
      </c>
      <c r="H37" s="28">
        <f t="shared" si="2"/>
        <v>85.407394546502474</v>
      </c>
      <c r="I37">
        <f t="shared" si="3"/>
        <v>7294.4230432219401</v>
      </c>
    </row>
    <row r="38" spans="1:9" x14ac:dyDescent="0.45">
      <c r="A38">
        <v>14</v>
      </c>
      <c r="B38">
        <v>9.3240955785781221</v>
      </c>
      <c r="C38">
        <v>-6.2344565665917173E-4</v>
      </c>
      <c r="D38">
        <f t="shared" si="0"/>
        <v>11204.778057402465</v>
      </c>
      <c r="E38" s="13">
        <v>0.93920279084339942</v>
      </c>
      <c r="F38">
        <f t="shared" si="1"/>
        <v>10523.558822293278</v>
      </c>
      <c r="G38" s="32">
        <v>10517</v>
      </c>
      <c r="H38" s="28">
        <f t="shared" si="2"/>
        <v>-6.5588222932783538</v>
      </c>
      <c r="I38">
        <f t="shared" si="3"/>
        <v>43.018149874805125</v>
      </c>
    </row>
    <row r="39" spans="1:9" x14ac:dyDescent="0.45">
      <c r="A39">
        <v>15</v>
      </c>
      <c r="B39">
        <v>9.3218764354995223</v>
      </c>
      <c r="C39">
        <v>9.3418802379332533E-3</v>
      </c>
      <c r="D39">
        <f t="shared" si="0"/>
        <v>11179.940620834719</v>
      </c>
      <c r="E39" s="13">
        <v>1.1683783748903205</v>
      </c>
      <c r="F39">
        <f t="shared" si="1"/>
        <v>13062.40085394115</v>
      </c>
      <c r="G39" s="32">
        <v>13185</v>
      </c>
      <c r="H39" s="28">
        <f t="shared" si="2"/>
        <v>122.59914605885024</v>
      </c>
      <c r="I39">
        <f t="shared" si="3"/>
        <v>15030.550614359294</v>
      </c>
    </row>
    <row r="40" spans="1:9" x14ac:dyDescent="0.45">
      <c r="A40">
        <v>16</v>
      </c>
      <c r="B40">
        <v>9.3196572924209224</v>
      </c>
      <c r="C40">
        <v>2.5641370608980196E-2</v>
      </c>
      <c r="D40">
        <f t="shared" si="0"/>
        <v>11155.158240980465</v>
      </c>
      <c r="E40" s="13">
        <v>1.5741522413592282</v>
      </c>
      <c r="F40">
        <f t="shared" si="1"/>
        <v>17559.917347756265</v>
      </c>
      <c r="G40" s="32">
        <v>18016</v>
      </c>
      <c r="H40" s="28">
        <f t="shared" si="2"/>
        <v>456.08265224373463</v>
      </c>
      <c r="I40">
        <f t="shared" si="3"/>
        <v>208011.38567767938</v>
      </c>
    </row>
    <row r="41" spans="1:9" x14ac:dyDescent="0.45">
      <c r="A41">
        <v>17</v>
      </c>
      <c r="B41">
        <v>9.3174381493423226</v>
      </c>
      <c r="C41">
        <v>3.9893578524651474E-2</v>
      </c>
      <c r="D41">
        <f t="shared" si="0"/>
        <v>11130.430795796447</v>
      </c>
      <c r="E41" s="13">
        <v>0.79674089884309551</v>
      </c>
      <c r="F41">
        <f t="shared" si="1"/>
        <v>8868.0694367537326</v>
      </c>
      <c r="G41" s="32">
        <v>9229</v>
      </c>
      <c r="H41" s="28">
        <f t="shared" si="2"/>
        <v>360.93056324626741</v>
      </c>
      <c r="I41">
        <f t="shared" si="3"/>
        <v>130270.87148526784</v>
      </c>
    </row>
    <row r="42" spans="1:9" x14ac:dyDescent="0.45">
      <c r="A42">
        <v>18</v>
      </c>
      <c r="B42">
        <v>9.3152190062637228</v>
      </c>
      <c r="C42">
        <v>-1.6341788842542115E-3</v>
      </c>
      <c r="D42">
        <f t="shared" si="0"/>
        <v>11105.758163509932</v>
      </c>
      <c r="E42" s="13">
        <v>0.82398175155939557</v>
      </c>
      <c r="F42">
        <f t="shared" si="1"/>
        <v>9150.9420639639702</v>
      </c>
      <c r="G42" s="32">
        <v>9136</v>
      </c>
      <c r="H42" s="28">
        <f t="shared" si="2"/>
        <v>-14.942063963970213</v>
      </c>
      <c r="I42">
        <f t="shared" si="3"/>
        <v>223.26527550337724</v>
      </c>
    </row>
    <row r="43" spans="1:9" x14ac:dyDescent="0.45">
      <c r="A43">
        <v>19</v>
      </c>
      <c r="B43">
        <v>9.3129998631851212</v>
      </c>
      <c r="C43">
        <v>1.8739553471966985E-2</v>
      </c>
      <c r="D43">
        <f t="shared" si="0"/>
        <v>11081.140222618109</v>
      </c>
      <c r="E43" s="13">
        <v>0.93820131444462818</v>
      </c>
      <c r="F43">
        <f t="shared" si="1"/>
        <v>10396.340322405549</v>
      </c>
      <c r="G43" s="32">
        <v>10593</v>
      </c>
      <c r="H43" s="28">
        <f t="shared" si="2"/>
        <v>196.65967759445084</v>
      </c>
      <c r="I43">
        <f t="shared" si="3"/>
        <v>38675.028791553348</v>
      </c>
    </row>
    <row r="44" spans="1:9" x14ac:dyDescent="0.45">
      <c r="A44">
        <v>20</v>
      </c>
      <c r="B44">
        <v>9.3107807201065214</v>
      </c>
      <c r="C44">
        <v>3.6405900353489784E-2</v>
      </c>
      <c r="D44">
        <f t="shared" si="0"/>
        <v>11056.576851887554</v>
      </c>
      <c r="E44" s="13">
        <v>0.88309281740355627</v>
      </c>
      <c r="F44">
        <f t="shared" si="1"/>
        <v>9763.9836029723228</v>
      </c>
      <c r="G44" s="32">
        <v>10126</v>
      </c>
      <c r="H44" s="28">
        <f t="shared" si="2"/>
        <v>362.01639702767716</v>
      </c>
      <c r="I44">
        <f t="shared" si="3"/>
        <v>131055.87171690077</v>
      </c>
    </row>
    <row r="45" spans="1:9" x14ac:dyDescent="0.45">
      <c r="A45">
        <v>21</v>
      </c>
      <c r="B45">
        <v>9.3085615770279215</v>
      </c>
      <c r="C45">
        <v>5.1036728126856445E-3</v>
      </c>
      <c r="D45">
        <f t="shared" si="0"/>
        <v>11032.067930353516</v>
      </c>
      <c r="E45" s="13">
        <v>0.96514268258752411</v>
      </c>
      <c r="F45">
        <f t="shared" si="1"/>
        <v>10647.519636789188</v>
      </c>
      <c r="G45" s="32">
        <v>10702</v>
      </c>
      <c r="H45" s="28">
        <f t="shared" si="2"/>
        <v>54.480363210812357</v>
      </c>
      <c r="I45">
        <f t="shared" si="3"/>
        <v>2968.1099755820364</v>
      </c>
    </row>
    <row r="46" spans="1:9" x14ac:dyDescent="0.45">
      <c r="A46">
        <v>22</v>
      </c>
      <c r="B46">
        <v>9.3063424339493217</v>
      </c>
      <c r="C46">
        <v>9.5826998261347995E-3</v>
      </c>
      <c r="D46">
        <f t="shared" si="0"/>
        <v>11007.613337319413</v>
      </c>
      <c r="E46" s="13">
        <v>0.94361837349341804</v>
      </c>
      <c r="F46">
        <f t="shared" si="1"/>
        <v>10386.986193405801</v>
      </c>
      <c r="G46" s="32">
        <v>10487</v>
      </c>
      <c r="H46" s="28">
        <f t="shared" si="2"/>
        <v>100.0138065941992</v>
      </c>
      <c r="I46">
        <f t="shared" si="3"/>
        <v>10002.761509461883</v>
      </c>
    </row>
    <row r="47" spans="1:9" x14ac:dyDescent="0.45">
      <c r="A47">
        <v>23</v>
      </c>
      <c r="B47">
        <v>9.3041232908707219</v>
      </c>
      <c r="C47">
        <v>-6.7626996956153818E-3</v>
      </c>
      <c r="D47">
        <f t="shared" si="0"/>
        <v>10983.212952356203</v>
      </c>
      <c r="E47" s="13">
        <v>0.93453340329018963</v>
      </c>
      <c r="F47">
        <f t="shared" si="1"/>
        <v>10264.179379426334</v>
      </c>
      <c r="G47" s="32">
        <v>10195</v>
      </c>
      <c r="H47" s="28">
        <f t="shared" si="2"/>
        <v>-69.179379426333981</v>
      </c>
      <c r="I47">
        <f t="shared" si="3"/>
        <v>4785.7865378126817</v>
      </c>
    </row>
    <row r="48" spans="1:9" x14ac:dyDescent="0.45">
      <c r="A48">
        <v>24</v>
      </c>
      <c r="B48">
        <v>9.301904147792122</v>
      </c>
      <c r="C48">
        <v>-4.0826608116795171E-3</v>
      </c>
      <c r="D48">
        <f t="shared" si="0"/>
        <v>10958.866655301799</v>
      </c>
      <c r="E48" s="13">
        <v>1.0195876150990513</v>
      </c>
      <c r="F48">
        <f t="shared" si="1"/>
        <v>11173.524717267679</v>
      </c>
      <c r="G48" s="32">
        <v>11128</v>
      </c>
      <c r="H48" s="28">
        <f t="shared" si="2"/>
        <v>-45.52471726767908</v>
      </c>
      <c r="I48">
        <f t="shared" si="3"/>
        <v>2072.4998823021178</v>
      </c>
    </row>
    <row r="49" spans="1:9" x14ac:dyDescent="0.45">
      <c r="A49">
        <v>25</v>
      </c>
      <c r="B49">
        <v>9.2996850047135204</v>
      </c>
      <c r="C49">
        <v>1.1211937979988207E-2</v>
      </c>
      <c r="D49">
        <f t="shared" si="0"/>
        <v>10934.574326260454</v>
      </c>
      <c r="E49" s="13">
        <v>0.87069272912551587</v>
      </c>
      <c r="F49">
        <f t="shared" si="1"/>
        <v>9520.6543619575132</v>
      </c>
      <c r="G49" s="32">
        <v>9628</v>
      </c>
      <c r="H49" s="28">
        <f t="shared" si="2"/>
        <v>107.34563804248683</v>
      </c>
      <c r="I49">
        <f t="shared" si="3"/>
        <v>11523.086006748596</v>
      </c>
    </row>
    <row r="50" spans="1:9" x14ac:dyDescent="0.45">
      <c r="A50">
        <v>26</v>
      </c>
      <c r="B50">
        <v>9.2974658616349206</v>
      </c>
      <c r="C50">
        <v>1.7220043433516352E-2</v>
      </c>
      <c r="D50">
        <f t="shared" si="0"/>
        <v>10910.335845602252</v>
      </c>
      <c r="E50" s="13">
        <v>0.93920279084339942</v>
      </c>
      <c r="F50">
        <f t="shared" si="1"/>
        <v>10247.017875228416</v>
      </c>
      <c r="G50" s="32">
        <v>10425</v>
      </c>
      <c r="H50" s="28">
        <f t="shared" si="2"/>
        <v>177.98212477158449</v>
      </c>
      <c r="I50">
        <f t="shared" si="3"/>
        <v>31677.636738207872</v>
      </c>
    </row>
    <row r="51" spans="1:9" x14ac:dyDescent="0.45">
      <c r="A51">
        <v>27</v>
      </c>
      <c r="B51">
        <v>9.2952467185563208</v>
      </c>
      <c r="C51">
        <v>3.1334392474740014E-2</v>
      </c>
      <c r="D51">
        <f t="shared" si="0"/>
        <v>10886.151093962399</v>
      </c>
      <c r="E51" s="13">
        <v>1.1683783748903205</v>
      </c>
      <c r="F51">
        <f t="shared" si="1"/>
        <v>12719.143523974271</v>
      </c>
      <c r="G51" s="32">
        <v>13124</v>
      </c>
      <c r="H51" s="28">
        <f t="shared" si="2"/>
        <v>404.85647602572863</v>
      </c>
      <c r="I51">
        <f t="shared" si="3"/>
        <v>163908.76617997137</v>
      </c>
    </row>
    <row r="52" spans="1:9" x14ac:dyDescent="0.45">
      <c r="A52">
        <v>28</v>
      </c>
      <c r="B52">
        <v>9.293027575477721</v>
      </c>
      <c r="C52">
        <v>3.6381752477709028E-2</v>
      </c>
      <c r="D52">
        <f t="shared" si="0"/>
        <v>10862.019952240715</v>
      </c>
      <c r="E52" s="13">
        <v>1.5741522413592282</v>
      </c>
      <c r="F52">
        <f t="shared" si="1"/>
        <v>17098.473053508376</v>
      </c>
      <c r="G52" s="32">
        <v>17732</v>
      </c>
      <c r="H52" s="28">
        <f t="shared" si="2"/>
        <v>633.52694649162368</v>
      </c>
      <c r="I52">
        <f t="shared" si="3"/>
        <v>401356.39193100063</v>
      </c>
    </row>
    <row r="53" spans="1:9" x14ac:dyDescent="0.45">
      <c r="A53">
        <v>29</v>
      </c>
      <c r="B53">
        <v>9.2908084323991211</v>
      </c>
      <c r="C53">
        <v>2.4253172885391194E-3</v>
      </c>
      <c r="D53">
        <f t="shared" si="0"/>
        <v>10837.942301601028</v>
      </c>
      <c r="E53" s="13">
        <v>0.79674089884309551</v>
      </c>
      <c r="F53">
        <f t="shared" si="1"/>
        <v>8635.0318909872094</v>
      </c>
      <c r="G53" s="32">
        <v>8656</v>
      </c>
      <c r="H53" s="28">
        <f t="shared" si="2"/>
        <v>20.968109012790592</v>
      </c>
      <c r="I53">
        <f t="shared" si="3"/>
        <v>439.66159557227007</v>
      </c>
    </row>
    <row r="54" spans="1:9" x14ac:dyDescent="0.45">
      <c r="A54">
        <v>30</v>
      </c>
      <c r="B54">
        <v>9.2885892893205195</v>
      </c>
      <c r="C54">
        <v>2.5542673816977057E-2</v>
      </c>
      <c r="D54">
        <f t="shared" si="0"/>
        <v>10813.918023470565</v>
      </c>
      <c r="E54" s="13">
        <v>0.82398175155939557</v>
      </c>
      <c r="F54">
        <f t="shared" si="1"/>
        <v>8910.4711141989937</v>
      </c>
      <c r="G54" s="32">
        <v>9141</v>
      </c>
      <c r="H54" s="28">
        <f t="shared" si="2"/>
        <v>230.52888580100625</v>
      </c>
      <c r="I54">
        <f t="shared" si="3"/>
        <v>53143.567188653382</v>
      </c>
    </row>
    <row r="55" spans="1:9" x14ac:dyDescent="0.45">
      <c r="A55">
        <v>31</v>
      </c>
      <c r="B55">
        <v>9.2863701462419197</v>
      </c>
      <c r="C55">
        <v>2.9450931198944375E-3</v>
      </c>
      <c r="D55">
        <f t="shared" si="0"/>
        <v>10789.946999539457</v>
      </c>
      <c r="E55" s="13">
        <v>0.93820131444462818</v>
      </c>
      <c r="F55">
        <f t="shared" si="1"/>
        <v>10123.14245775579</v>
      </c>
      <c r="G55" s="32">
        <v>10153</v>
      </c>
      <c r="H55" s="28">
        <f t="shared" si="2"/>
        <v>29.857542244209981</v>
      </c>
      <c r="I55">
        <f t="shared" si="3"/>
        <v>891.47282886478354</v>
      </c>
    </row>
    <row r="56" spans="1:9" x14ac:dyDescent="0.45">
      <c r="A56">
        <v>32</v>
      </c>
      <c r="B56">
        <v>9.2841510031633199</v>
      </c>
      <c r="C56">
        <v>-4.9983731872398351E-3</v>
      </c>
      <c r="D56">
        <f t="shared" si="0"/>
        <v>10766.029111760025</v>
      </c>
      <c r="E56" s="13">
        <v>0.88309281740355627</v>
      </c>
      <c r="F56">
        <f t="shared" si="1"/>
        <v>9507.4029805528662</v>
      </c>
      <c r="G56" s="32">
        <v>9460</v>
      </c>
      <c r="H56" s="28">
        <f t="shared" si="2"/>
        <v>-47.402980552866211</v>
      </c>
      <c r="I56">
        <f t="shared" si="3"/>
        <v>2247.0425652954123</v>
      </c>
    </row>
    <row r="57" spans="1:9" x14ac:dyDescent="0.45">
      <c r="A57">
        <v>33</v>
      </c>
      <c r="B57">
        <v>9.28193186008472</v>
      </c>
      <c r="C57">
        <v>2.6299102982216382E-2</v>
      </c>
      <c r="D57">
        <f t="shared" si="0"/>
        <v>10742.164242346284</v>
      </c>
      <c r="E57" s="13">
        <v>0.96514268258752411</v>
      </c>
      <c r="F57">
        <f t="shared" si="1"/>
        <v>10367.721213653871</v>
      </c>
      <c r="G57" s="32">
        <v>10644</v>
      </c>
      <c r="H57" s="28">
        <f t="shared" si="2"/>
        <v>276.27878634612898</v>
      </c>
      <c r="I57">
        <f t="shared" si="3"/>
        <v>76329.967784889988</v>
      </c>
    </row>
    <row r="58" spans="1:9" x14ac:dyDescent="0.45">
      <c r="A58">
        <v>34</v>
      </c>
      <c r="B58">
        <v>9.2797127170061202</v>
      </c>
      <c r="C58">
        <v>2.9227076657775797E-2</v>
      </c>
      <c r="D58">
        <f t="shared" si="0"/>
        <v>10718.352273773349</v>
      </c>
      <c r="E58" s="13">
        <v>0.94361837349341804</v>
      </c>
      <c r="F58">
        <f t="shared" si="1"/>
        <v>10114.034139107487</v>
      </c>
      <c r="G58" s="32">
        <v>10414</v>
      </c>
      <c r="H58" s="28">
        <f t="shared" si="2"/>
        <v>299.96586089251286</v>
      </c>
      <c r="I58">
        <f t="shared" si="3"/>
        <v>89979.517700986384</v>
      </c>
    </row>
    <row r="59" spans="1:9" x14ac:dyDescent="0.45">
      <c r="A59">
        <v>35</v>
      </c>
      <c r="B59">
        <v>9.2774935739275204</v>
      </c>
      <c r="C59">
        <v>-2.1489453591012619E-3</v>
      </c>
      <c r="D59">
        <f t="shared" si="0"/>
        <v>10694.593088776843</v>
      </c>
      <c r="E59" s="13">
        <v>0.93453340329018963</v>
      </c>
      <c r="F59">
        <f t="shared" si="1"/>
        <v>9994.4544760583649</v>
      </c>
      <c r="G59" s="32">
        <v>9973</v>
      </c>
      <c r="H59" s="28">
        <f t="shared" si="2"/>
        <v>-21.454476058364889</v>
      </c>
      <c r="I59">
        <f t="shared" si="3"/>
        <v>460.29454293895225</v>
      </c>
    </row>
    <row r="60" spans="1:9" x14ac:dyDescent="0.45">
      <c r="A60">
        <v>36</v>
      </c>
      <c r="B60">
        <v>9.2752744308489188</v>
      </c>
      <c r="C60">
        <v>-1.1453660082999306E-2</v>
      </c>
      <c r="D60">
        <f t="shared" si="0"/>
        <v>10670.886570352315</v>
      </c>
      <c r="E60" s="13">
        <v>1.0195876150990513</v>
      </c>
      <c r="F60">
        <f t="shared" si="1"/>
        <v>10879.903789258011</v>
      </c>
      <c r="G60" s="32">
        <v>10756</v>
      </c>
      <c r="H60" s="28">
        <f t="shared" si="2"/>
        <v>-123.90378925801087</v>
      </c>
      <c r="I60">
        <f t="shared" si="3"/>
        <v>15352.14899249357</v>
      </c>
    </row>
    <row r="61" spans="1:9" x14ac:dyDescent="0.45">
      <c r="A61">
        <v>37</v>
      </c>
      <c r="B61">
        <v>9.273055287770319</v>
      </c>
      <c r="C61">
        <v>-3.2168114223082966E-2</v>
      </c>
      <c r="D61">
        <f t="shared" si="0"/>
        <v>10647.232601754728</v>
      </c>
      <c r="E61" s="13">
        <v>0.87069272912551587</v>
      </c>
      <c r="F61">
        <f t="shared" si="1"/>
        <v>9270.4680116559903</v>
      </c>
      <c r="G61" s="32">
        <v>8977</v>
      </c>
      <c r="H61" s="28">
        <f t="shared" si="2"/>
        <v>-293.46801165599027</v>
      </c>
      <c r="I61">
        <f t="shared" si="3"/>
        <v>86123.47386532044</v>
      </c>
    </row>
    <row r="62" spans="1:9" x14ac:dyDescent="0.45">
      <c r="A62">
        <v>38</v>
      </c>
      <c r="B62">
        <v>9.2708361446917191</v>
      </c>
      <c r="C62">
        <v>3.2275860189816541E-3</v>
      </c>
      <c r="D62">
        <f t="shared" si="0"/>
        <v>10623.631066497774</v>
      </c>
      <c r="E62" s="13">
        <v>0.93920279084339942</v>
      </c>
      <c r="F62">
        <f t="shared" si="1"/>
        <v>9977.7439465453481</v>
      </c>
      <c r="G62" s="32">
        <v>10010</v>
      </c>
      <c r="H62" s="28">
        <f t="shared" si="2"/>
        <v>32.256053454651919</v>
      </c>
      <c r="I62">
        <f t="shared" si="3"/>
        <v>1040.452984469362</v>
      </c>
    </row>
    <row r="63" spans="1:9" x14ac:dyDescent="0.45">
      <c r="A63">
        <v>39</v>
      </c>
      <c r="B63">
        <v>9.2686170016131193</v>
      </c>
      <c r="C63">
        <v>-1.5288485819812792E-2</v>
      </c>
      <c r="D63">
        <f t="shared" si="0"/>
        <v>10600.08184835338</v>
      </c>
      <c r="E63" s="13">
        <v>1.1683783748903205</v>
      </c>
      <c r="F63">
        <f t="shared" si="1"/>
        <v>12384.906403683508</v>
      </c>
      <c r="G63" s="32">
        <v>12197</v>
      </c>
      <c r="H63" s="28">
        <f t="shared" si="2"/>
        <v>-187.90640368350796</v>
      </c>
      <c r="I63">
        <f t="shared" si="3"/>
        <v>35308.816545269452</v>
      </c>
    </row>
    <row r="64" spans="1:9" x14ac:dyDescent="0.45">
      <c r="A64">
        <v>40</v>
      </c>
      <c r="B64">
        <v>9.2663978585345195</v>
      </c>
      <c r="C64">
        <v>3.408488871817994E-3</v>
      </c>
      <c r="D64">
        <f t="shared" si="0"/>
        <v>10576.584831351116</v>
      </c>
      <c r="E64" s="13">
        <v>1.5741522413592282</v>
      </c>
      <c r="F64">
        <f t="shared" si="1"/>
        <v>16649.154718197373</v>
      </c>
      <c r="G64" s="32">
        <v>16706</v>
      </c>
      <c r="H64" s="28">
        <f t="shared" si="2"/>
        <v>56.845281802627142</v>
      </c>
      <c r="I64">
        <f t="shared" si="3"/>
        <v>3231.3860632200926</v>
      </c>
    </row>
    <row r="65" spans="1:9" x14ac:dyDescent="0.45">
      <c r="A65">
        <v>41</v>
      </c>
      <c r="B65">
        <v>9.2641787154559179</v>
      </c>
      <c r="C65">
        <v>2.9863395035619078E-2</v>
      </c>
      <c r="D65">
        <f t="shared" si="0"/>
        <v>10553.139899777594</v>
      </c>
      <c r="E65" s="13">
        <v>0.79674089884309551</v>
      </c>
      <c r="F65">
        <f t="shared" si="1"/>
        <v>8408.1181693657345</v>
      </c>
      <c r="G65" s="32">
        <v>8663</v>
      </c>
      <c r="H65" s="28">
        <f t="shared" si="2"/>
        <v>254.8818306342655</v>
      </c>
      <c r="I65">
        <f t="shared" si="3"/>
        <v>64964.747587474405</v>
      </c>
    </row>
    <row r="66" spans="1:9" x14ac:dyDescent="0.45">
      <c r="A66">
        <v>42</v>
      </c>
      <c r="B66">
        <v>9.261959572377318</v>
      </c>
      <c r="C66">
        <v>-1.3964606691343917E-2</v>
      </c>
      <c r="D66">
        <f t="shared" si="0"/>
        <v>10529.746938175995</v>
      </c>
      <c r="E66" s="13">
        <v>0.82398175155939557</v>
      </c>
      <c r="F66">
        <f t="shared" si="1"/>
        <v>8676.3193255954393</v>
      </c>
      <c r="G66" s="32">
        <v>8556</v>
      </c>
      <c r="H66" s="28">
        <f t="shared" si="2"/>
        <v>-120.3193255954393</v>
      </c>
      <c r="I66">
        <f t="shared" si="3"/>
        <v>14476.740111741334</v>
      </c>
    </row>
    <row r="67" spans="1:9" x14ac:dyDescent="0.45">
      <c r="A67">
        <v>43</v>
      </c>
      <c r="B67">
        <v>9.2597404292987182</v>
      </c>
      <c r="C67">
        <v>-4.7165630961050198E-2</v>
      </c>
      <c r="D67">
        <f t="shared" si="0"/>
        <v>10506.405831345361</v>
      </c>
      <c r="E67" s="13">
        <v>0.93820131444462818</v>
      </c>
      <c r="F67">
        <f t="shared" si="1"/>
        <v>9857.1237610569242</v>
      </c>
      <c r="G67" s="32">
        <v>9403</v>
      </c>
      <c r="H67" s="28">
        <f t="shared" si="2"/>
        <v>-454.1237610569242</v>
      </c>
      <c r="I67">
        <f t="shared" si="3"/>
        <v>206228.39035648637</v>
      </c>
    </row>
    <row r="68" spans="1:9" x14ac:dyDescent="0.45">
      <c r="A68">
        <v>44</v>
      </c>
      <c r="B68">
        <v>9.2575212862201184</v>
      </c>
      <c r="C68">
        <v>3.6217887073574317E-2</v>
      </c>
      <c r="D68">
        <f t="shared" si="0"/>
        <v>10483.116464340126</v>
      </c>
      <c r="E68" s="13">
        <v>0.88309281740355627</v>
      </c>
      <c r="F68">
        <f t="shared" si="1"/>
        <v>9257.5648536637291</v>
      </c>
      <c r="G68" s="32">
        <v>9599</v>
      </c>
      <c r="H68" s="28">
        <f t="shared" si="2"/>
        <v>341.43514633627092</v>
      </c>
      <c r="I68">
        <f t="shared" si="3"/>
        <v>116577.95915367073</v>
      </c>
    </row>
    <row r="69" spans="1:9" x14ac:dyDescent="0.45">
      <c r="A69">
        <v>45</v>
      </c>
      <c r="B69">
        <v>9.2553021431415186</v>
      </c>
      <c r="C69">
        <v>4.2232068601339989E-3</v>
      </c>
      <c r="D69">
        <f t="shared" si="0"/>
        <v>10459.878722469521</v>
      </c>
      <c r="E69" s="13">
        <v>0.96514268258752411</v>
      </c>
      <c r="F69">
        <f t="shared" si="1"/>
        <v>10095.275409744398</v>
      </c>
      <c r="G69" s="32">
        <v>10138</v>
      </c>
      <c r="H69" s="28">
        <f t="shared" si="2"/>
        <v>42.724590255602379</v>
      </c>
      <c r="I69">
        <f t="shared" si="3"/>
        <v>1825.3906125091137</v>
      </c>
    </row>
    <row r="70" spans="1:9" x14ac:dyDescent="0.45">
      <c r="A70">
        <v>46</v>
      </c>
      <c r="B70">
        <v>9.2530830000629187</v>
      </c>
      <c r="C70">
        <v>-3.0229683447494438E-2</v>
      </c>
      <c r="D70">
        <f t="shared" si="0"/>
        <v>10436.692491297006</v>
      </c>
      <c r="E70" s="13">
        <v>0.94361837349341804</v>
      </c>
      <c r="F70">
        <f t="shared" si="1"/>
        <v>9848.25479328865</v>
      </c>
      <c r="G70" s="32">
        <v>9555</v>
      </c>
      <c r="H70" s="28">
        <f t="shared" si="2"/>
        <v>-293.25479328865003</v>
      </c>
      <c r="I70">
        <f t="shared" si="3"/>
        <v>85998.373786768861</v>
      </c>
    </row>
    <row r="71" spans="1:9" x14ac:dyDescent="0.45">
      <c r="A71">
        <v>47</v>
      </c>
      <c r="B71">
        <v>9.2508638569843171</v>
      </c>
      <c r="C71">
        <v>-1.0102161627600026E-2</v>
      </c>
      <c r="D71">
        <f t="shared" si="0"/>
        <v>10413.557656639696</v>
      </c>
      <c r="E71" s="13">
        <v>0.93453340329018963</v>
      </c>
      <c r="F71">
        <f t="shared" si="1"/>
        <v>9731.8174772181064</v>
      </c>
      <c r="G71" s="32">
        <v>9634</v>
      </c>
      <c r="H71" s="28">
        <f t="shared" si="2"/>
        <v>-97.817477218106433</v>
      </c>
      <c r="I71">
        <f t="shared" si="3"/>
        <v>9568.2588493147705</v>
      </c>
    </row>
    <row r="72" spans="1:9" x14ac:dyDescent="0.45">
      <c r="A72">
        <v>48</v>
      </c>
      <c r="B72">
        <v>9.2486447139057173</v>
      </c>
      <c r="C72">
        <v>-2.3881040076860316E-2</v>
      </c>
      <c r="D72">
        <f t="shared" si="0"/>
        <v>10390.474104567864</v>
      </c>
      <c r="E72" s="13">
        <v>1.0195876150990513</v>
      </c>
      <c r="F72">
        <f t="shared" si="1"/>
        <v>10593.998712024799</v>
      </c>
      <c r="G72" s="32">
        <v>10344</v>
      </c>
      <c r="H72" s="28">
        <f t="shared" si="2"/>
        <v>-249.99871202479881</v>
      </c>
      <c r="I72">
        <f t="shared" si="3"/>
        <v>62499.356014058285</v>
      </c>
    </row>
    <row r="73" spans="1:9" x14ac:dyDescent="0.45">
      <c r="A73">
        <v>49</v>
      </c>
      <c r="B73">
        <v>9.2464255708271175</v>
      </c>
      <c r="C73">
        <v>-1.6627841642590013E-2</v>
      </c>
      <c r="D73">
        <f t="shared" si="0"/>
        <v>10367.441721404281</v>
      </c>
      <c r="E73" s="13">
        <v>0.87069272912551587</v>
      </c>
      <c r="F73">
        <f t="shared" si="1"/>
        <v>9026.8561264592299</v>
      </c>
      <c r="G73" s="32">
        <v>8878</v>
      </c>
      <c r="H73" s="28">
        <f t="shared" si="2"/>
        <v>-148.85612645922993</v>
      </c>
      <c r="I73">
        <f t="shared" si="3"/>
        <v>22158.146384446252</v>
      </c>
    </row>
    <row r="74" spans="1:9" x14ac:dyDescent="0.45">
      <c r="A74">
        <v>50</v>
      </c>
      <c r="B74">
        <v>9.2442064277485176</v>
      </c>
      <c r="C74">
        <v>1.6076468264365928E-2</v>
      </c>
      <c r="D74">
        <f t="shared" si="0"/>
        <v>10344.460393723713</v>
      </c>
      <c r="E74" s="13">
        <v>0.93920279084339942</v>
      </c>
      <c r="F74">
        <f t="shared" si="1"/>
        <v>9715.5460715543213</v>
      </c>
      <c r="G74" s="32">
        <v>9873</v>
      </c>
      <c r="H74" s="28">
        <f t="shared" si="2"/>
        <v>157.45392844567868</v>
      </c>
      <c r="I74">
        <f t="shared" si="3"/>
        <v>24791.739582976905</v>
      </c>
    </row>
    <row r="75" spans="1:9" x14ac:dyDescent="0.45">
      <c r="A75">
        <v>51</v>
      </c>
      <c r="B75">
        <v>9.2419872846699178</v>
      </c>
      <c r="C75">
        <v>-1.8027378498368662E-2</v>
      </c>
      <c r="D75">
        <f t="shared" si="0"/>
        <v>10321.530008352365</v>
      </c>
      <c r="E75" s="13">
        <v>1.1683783748903205</v>
      </c>
      <c r="F75">
        <f t="shared" si="1"/>
        <v>12059.452457540412</v>
      </c>
      <c r="G75" s="32">
        <v>11844</v>
      </c>
      <c r="H75" s="28">
        <f t="shared" si="2"/>
        <v>-215.45245754041207</v>
      </c>
      <c r="I75">
        <f t="shared" si="3"/>
        <v>46419.761460203066</v>
      </c>
    </row>
    <row r="76" spans="1:9" x14ac:dyDescent="0.45">
      <c r="A76">
        <v>52</v>
      </c>
      <c r="B76">
        <v>9.2397681415913162</v>
      </c>
      <c r="C76">
        <v>3.3026672566094817E-2</v>
      </c>
      <c r="D76">
        <f t="shared" si="0"/>
        <v>10298.650452367283</v>
      </c>
      <c r="E76" s="13">
        <v>1.5741522413592282</v>
      </c>
      <c r="F76">
        <f t="shared" si="1"/>
        <v>16211.643692569187</v>
      </c>
      <c r="G76" s="32">
        <v>16756</v>
      </c>
      <c r="H76" s="28">
        <f t="shared" si="2"/>
        <v>544.3563074308131</v>
      </c>
      <c r="I76">
        <f t="shared" si="3"/>
        <v>296323.78943970992</v>
      </c>
    </row>
    <row r="77" spans="1:9" x14ac:dyDescent="0.45">
      <c r="A77">
        <v>53</v>
      </c>
      <c r="B77">
        <v>9.2375489985127164</v>
      </c>
      <c r="C77">
        <v>2.423414211049213E-2</v>
      </c>
      <c r="D77">
        <f t="shared" si="0"/>
        <v>10275.821613095892</v>
      </c>
      <c r="E77" s="13">
        <v>0.79674089884309551</v>
      </c>
      <c r="F77">
        <f t="shared" si="1"/>
        <v>8187.1673483693285</v>
      </c>
      <c r="G77" s="33">
        <v>8388</v>
      </c>
      <c r="H77" s="28">
        <f t="shared" si="2"/>
        <v>200.83265163067153</v>
      </c>
      <c r="I77">
        <f t="shared" si="3"/>
        <v>40333.753961006674</v>
      </c>
    </row>
    <row r="78" spans="1:9" x14ac:dyDescent="0.45">
      <c r="A78">
        <v>54</v>
      </c>
      <c r="B78">
        <v>9.2353298554341166</v>
      </c>
      <c r="C78">
        <v>-3.2390949204472719E-3</v>
      </c>
      <c r="D78">
        <f t="shared" si="0"/>
        <v>10253.043378115313</v>
      </c>
      <c r="E78" s="13">
        <v>0.82398175155939557</v>
      </c>
      <c r="F78">
        <f t="shared" si="1"/>
        <v>8448.3206415139175</v>
      </c>
      <c r="G78" s="33">
        <v>8421</v>
      </c>
      <c r="H78" s="28">
        <f t="shared" si="2"/>
        <v>-27.320641513917508</v>
      </c>
      <c r="I78">
        <f t="shared" si="3"/>
        <v>746.41745273199274</v>
      </c>
    </row>
    <row r="79" spans="1:9" x14ac:dyDescent="0.45">
      <c r="A79">
        <v>55</v>
      </c>
      <c r="B79">
        <v>9.2331107123555167</v>
      </c>
      <c r="C79">
        <v>1.6932596152168244E-2</v>
      </c>
      <c r="D79">
        <f t="shared" si="0"/>
        <v>10230.315635251896</v>
      </c>
      <c r="E79" s="13">
        <v>0.93820131444462818</v>
      </c>
      <c r="F79">
        <f t="shared" si="1"/>
        <v>9598.09557617676</v>
      </c>
      <c r="G79" s="33">
        <v>9762</v>
      </c>
      <c r="H79" s="28">
        <f t="shared" si="2"/>
        <v>163.90442382323999</v>
      </c>
      <c r="I79">
        <f t="shared" si="3"/>
        <v>26864.660148828283</v>
      </c>
    </row>
    <row r="80" spans="1:9" x14ac:dyDescent="0.45">
      <c r="A80">
        <v>56</v>
      </c>
      <c r="B80">
        <v>9.2308915692769169</v>
      </c>
      <c r="C80">
        <v>1.7410450642696418E-3</v>
      </c>
      <c r="D80">
        <f t="shared" si="0"/>
        <v>10207.638272580645</v>
      </c>
      <c r="E80" s="13">
        <v>0.88309281740355627</v>
      </c>
      <c r="F80">
        <f t="shared" si="1"/>
        <v>9014.2920411696123</v>
      </c>
      <c r="G80" s="33">
        <v>9030</v>
      </c>
      <c r="H80" s="28">
        <f t="shared" si="2"/>
        <v>15.707958830387724</v>
      </c>
      <c r="I80">
        <f t="shared" si="3"/>
        <v>246.73997061715568</v>
      </c>
    </row>
    <row r="81" spans="1:9" x14ac:dyDescent="0.45">
      <c r="A81">
        <v>57</v>
      </c>
      <c r="B81">
        <v>9.2286724261983153</v>
      </c>
      <c r="C81">
        <v>-4.1785099675273329E-3</v>
      </c>
      <c r="D81">
        <f t="shared" si="0"/>
        <v>10185.011178424646</v>
      </c>
      <c r="E81" s="13">
        <v>0.96514268258752411</v>
      </c>
      <c r="F81">
        <f t="shared" si="1"/>
        <v>9829.9890109286825</v>
      </c>
      <c r="G81" s="33">
        <v>9789</v>
      </c>
      <c r="H81" s="28">
        <f t="shared" si="2"/>
        <v>-40.989010928682546</v>
      </c>
      <c r="I81">
        <f t="shared" si="3"/>
        <v>1680.0990169116571</v>
      </c>
    </row>
    <row r="82" spans="1:9" x14ac:dyDescent="0.45">
      <c r="A82">
        <v>58</v>
      </c>
      <c r="B82">
        <v>9.2264532831197155</v>
      </c>
      <c r="C82">
        <v>-1.8360382087411864E-2</v>
      </c>
      <c r="D82">
        <f t="shared" si="0"/>
        <v>10162.434241354591</v>
      </c>
      <c r="E82" s="13">
        <v>0.94361837349341804</v>
      </c>
      <c r="F82">
        <f t="shared" si="1"/>
        <v>9589.4596695608361</v>
      </c>
      <c r="G82" s="33">
        <v>9415</v>
      </c>
      <c r="H82" s="28">
        <f t="shared" si="2"/>
        <v>-174.45966956083612</v>
      </c>
      <c r="I82">
        <f t="shared" si="3"/>
        <v>30436.17630327613</v>
      </c>
    </row>
    <row r="83" spans="1:9" x14ac:dyDescent="0.45">
      <c r="A83">
        <v>59</v>
      </c>
      <c r="B83">
        <v>9.2242341400411156</v>
      </c>
      <c r="C83">
        <v>-1.8541522090522733E-2</v>
      </c>
      <c r="D83">
        <f t="shared" si="0"/>
        <v>10139.907350188123</v>
      </c>
      <c r="E83" s="13">
        <v>0.93453340329018963</v>
      </c>
      <c r="F83">
        <f t="shared" si="1"/>
        <v>9476.0821250185145</v>
      </c>
      <c r="G83" s="33">
        <v>9302</v>
      </c>
      <c r="H83" s="28">
        <f t="shared" si="2"/>
        <v>-174.08212501851449</v>
      </c>
      <c r="I83">
        <f t="shared" si="3"/>
        <v>30304.586250961707</v>
      </c>
    </row>
    <row r="84" spans="1:9" x14ac:dyDescent="0.45">
      <c r="A84">
        <v>60</v>
      </c>
      <c r="B84">
        <v>9.2220149969625158</v>
      </c>
      <c r="C84">
        <v>-5.3114002486049472E-2</v>
      </c>
      <c r="D84">
        <f t="shared" si="0"/>
        <v>10117.430393989358</v>
      </c>
      <c r="E84" s="13">
        <v>1.0195876150990513</v>
      </c>
      <c r="F84">
        <f t="shared" si="1"/>
        <v>10315.606726338265</v>
      </c>
      <c r="G84" s="33">
        <v>9782</v>
      </c>
      <c r="H84" s="28">
        <f t="shared" si="2"/>
        <v>-533.60672633826471</v>
      </c>
      <c r="I84">
        <f t="shared" si="3"/>
        <v>284736.1383934397</v>
      </c>
    </row>
    <row r="85" spans="1:9" x14ac:dyDescent="0.45">
      <c r="A85">
        <v>61</v>
      </c>
      <c r="B85">
        <v>9.219795853883916</v>
      </c>
      <c r="C85">
        <v>-1.0711281292323349E-2</v>
      </c>
      <c r="D85">
        <f t="shared" si="0"/>
        <v>10095.003262068321</v>
      </c>
      <c r="E85" s="13">
        <v>0.87069272912551587</v>
      </c>
      <c r="F85">
        <f t="shared" si="1"/>
        <v>8789.6459407812526</v>
      </c>
      <c r="G85" s="33">
        <v>8696</v>
      </c>
      <c r="H85" s="28">
        <f t="shared" si="2"/>
        <v>-93.645940781252648</v>
      </c>
      <c r="I85">
        <f t="shared" si="3"/>
        <v>8769.5622248058771</v>
      </c>
    </row>
    <row r="86" spans="1:9" x14ac:dyDescent="0.45">
      <c r="A86">
        <v>62</v>
      </c>
      <c r="B86">
        <v>9.2175767108053162</v>
      </c>
      <c r="C86">
        <v>-1.118661369569196E-2</v>
      </c>
      <c r="D86">
        <f t="shared" si="0"/>
        <v>10072.625843980404</v>
      </c>
      <c r="E86" s="13">
        <v>0.93920279084339942</v>
      </c>
      <c r="F86">
        <f t="shared" si="1"/>
        <v>9460.2383037877462</v>
      </c>
      <c r="G86" s="33">
        <v>9355</v>
      </c>
      <c r="H86" s="28">
        <f t="shared" si="2"/>
        <v>-105.23830378774619</v>
      </c>
      <c r="I86">
        <f t="shared" si="3"/>
        <v>11075.100584121954</v>
      </c>
    </row>
    <row r="87" spans="1:9" x14ac:dyDescent="0.45">
      <c r="A87">
        <v>63</v>
      </c>
      <c r="B87">
        <v>9.2153575677267145</v>
      </c>
      <c r="C87">
        <v>5.6428808246344886E-3</v>
      </c>
      <c r="D87">
        <f t="shared" si="0"/>
        <v>10050.2980295258</v>
      </c>
      <c r="E87" s="13">
        <v>1.1683783748903205</v>
      </c>
      <c r="F87">
        <f t="shared" si="1"/>
        <v>11742.550878900745</v>
      </c>
      <c r="G87" s="33">
        <v>11809</v>
      </c>
      <c r="H87" s="28">
        <f t="shared" si="2"/>
        <v>66.449121099254626</v>
      </c>
      <c r="I87">
        <f t="shared" si="3"/>
        <v>4415.485694863406</v>
      </c>
    </row>
    <row r="88" spans="1:9" x14ac:dyDescent="0.45">
      <c r="A88">
        <v>64</v>
      </c>
      <c r="B88">
        <v>9.2131384246481147</v>
      </c>
      <c r="C88">
        <v>2.002976920766919E-2</v>
      </c>
      <c r="D88">
        <f t="shared" si="0"/>
        <v>10028.019708749032</v>
      </c>
      <c r="E88" s="13">
        <v>1.5741522413592282</v>
      </c>
      <c r="F88">
        <f t="shared" si="1"/>
        <v>15785.629700921803</v>
      </c>
      <c r="G88" s="33">
        <v>16105</v>
      </c>
      <c r="H88" s="28">
        <f t="shared" si="2"/>
        <v>319.37029907819669</v>
      </c>
      <c r="I88">
        <f t="shared" si="3"/>
        <v>101997.38793329681</v>
      </c>
    </row>
    <row r="89" spans="1:9" x14ac:dyDescent="0.45">
      <c r="A89">
        <v>65</v>
      </c>
      <c r="B89">
        <v>9.2109192815695149</v>
      </c>
      <c r="C89">
        <v>-4.5288840034096722E-3</v>
      </c>
      <c r="D89">
        <f t="shared" si="0"/>
        <v>10005.790771938311</v>
      </c>
      <c r="E89" s="13">
        <v>0.79674089884309551</v>
      </c>
      <c r="F89">
        <f t="shared" si="1"/>
        <v>7972.0227332700806</v>
      </c>
      <c r="G89" s="33">
        <v>7936</v>
      </c>
      <c r="H89" s="28">
        <f t="shared" si="2"/>
        <v>-36.022733270080607</v>
      </c>
      <c r="I89">
        <f t="shared" si="3"/>
        <v>1297.6373122473724</v>
      </c>
    </row>
    <row r="90" spans="1:9" x14ac:dyDescent="0.45">
      <c r="A90">
        <v>66</v>
      </c>
      <c r="B90">
        <v>9.2087001384909151</v>
      </c>
      <c r="C90">
        <v>1.4923574837663267E-2</v>
      </c>
      <c r="D90">
        <f t="shared" ref="D90:D153" si="4">EXP(B90)</f>
        <v>9983.6111096250552</v>
      </c>
      <c r="E90" s="13">
        <v>0.82398175155939557</v>
      </c>
      <c r="F90">
        <f t="shared" ref="F90:F153" si="5">D90*E90</f>
        <v>8226.3133689966944</v>
      </c>
      <c r="G90" s="33">
        <v>8350</v>
      </c>
      <c r="H90" s="28">
        <f t="shared" ref="H90:H153" si="6">G90-F90</f>
        <v>123.68663100330559</v>
      </c>
      <c r="I90">
        <f t="shared" ref="I90:I153" si="7">H90*H90</f>
        <v>15298.382688947877</v>
      </c>
    </row>
    <row r="91" spans="1:9" x14ac:dyDescent="0.45">
      <c r="A91">
        <v>67</v>
      </c>
      <c r="B91">
        <v>9.2064809954123152</v>
      </c>
      <c r="C91">
        <v>-1.4862312950004508E-2</v>
      </c>
      <c r="D91">
        <f t="shared" si="4"/>
        <v>9961.4806125833456</v>
      </c>
      <c r="E91" s="13">
        <v>0.93820131444462818</v>
      </c>
      <c r="F91">
        <f t="shared" si="5"/>
        <v>9345.8742045403742</v>
      </c>
      <c r="G91" s="33">
        <v>9208</v>
      </c>
      <c r="H91" s="28">
        <f t="shared" si="6"/>
        <v>-137.87420454037419</v>
      </c>
      <c r="I91">
        <f t="shared" si="7"/>
        <v>19009.29627764094</v>
      </c>
    </row>
    <row r="92" spans="1:9" x14ac:dyDescent="0.45">
      <c r="A92">
        <v>68</v>
      </c>
      <c r="B92">
        <v>9.2042618523337136</v>
      </c>
      <c r="C92">
        <v>5.5679941376688191E-2</v>
      </c>
      <c r="D92">
        <f t="shared" si="4"/>
        <v>9939.3991718293619</v>
      </c>
      <c r="E92" s="13">
        <v>0.88309281740355627</v>
      </c>
      <c r="F92">
        <f t="shared" si="5"/>
        <v>8777.4120179493657</v>
      </c>
      <c r="G92" s="33">
        <v>9280</v>
      </c>
      <c r="H92" s="28">
        <f t="shared" si="6"/>
        <v>502.58798205063431</v>
      </c>
      <c r="I92">
        <f t="shared" si="7"/>
        <v>252594.67970172872</v>
      </c>
    </row>
    <row r="93" spans="1:9" x14ac:dyDescent="0.45">
      <c r="A93">
        <v>69</v>
      </c>
      <c r="B93">
        <v>9.2020427092551138</v>
      </c>
      <c r="C93">
        <v>-2.6430901353069913E-2</v>
      </c>
      <c r="D93">
        <f t="shared" si="4"/>
        <v>9917.3666786209196</v>
      </c>
      <c r="E93" s="13">
        <v>0.96514268258752411</v>
      </c>
      <c r="F93">
        <f t="shared" si="5"/>
        <v>9571.6738804083179</v>
      </c>
      <c r="G93" s="33">
        <v>9322</v>
      </c>
      <c r="H93" s="28">
        <f t="shared" si="6"/>
        <v>-249.67388040831793</v>
      </c>
      <c r="I93">
        <f t="shared" si="7"/>
        <v>62337.046558147042</v>
      </c>
    </row>
    <row r="94" spans="1:9" x14ac:dyDescent="0.45">
      <c r="A94">
        <v>70</v>
      </c>
      <c r="B94">
        <v>9.199823566176514</v>
      </c>
      <c r="C94">
        <v>2.1982629924385932E-2</v>
      </c>
      <c r="D94">
        <f t="shared" si="4"/>
        <v>9895.3830244568289</v>
      </c>
      <c r="E94" s="13">
        <v>0.94361837349341804</v>
      </c>
      <c r="F94">
        <f t="shared" si="5"/>
        <v>9337.4652346323328</v>
      </c>
      <c r="G94" s="33">
        <v>9545</v>
      </c>
      <c r="H94" s="28">
        <f t="shared" si="6"/>
        <v>207.53476536766721</v>
      </c>
      <c r="I94">
        <f t="shared" si="7"/>
        <v>43070.678836212683</v>
      </c>
    </row>
    <row r="95" spans="1:9" x14ac:dyDescent="0.45">
      <c r="A95">
        <v>71</v>
      </c>
      <c r="B95">
        <v>9.1976044230979142</v>
      </c>
      <c r="C95">
        <v>-1.1671431862986026E-2</v>
      </c>
      <c r="D95">
        <f t="shared" si="4"/>
        <v>9873.4481010764302</v>
      </c>
      <c r="E95" s="13">
        <v>0.93453340329018963</v>
      </c>
      <c r="F95">
        <f t="shared" si="5"/>
        <v>9227.0670561080169</v>
      </c>
      <c r="G95" s="33">
        <v>9120</v>
      </c>
      <c r="H95" s="28">
        <f t="shared" si="6"/>
        <v>-107.06705610801691</v>
      </c>
      <c r="I95">
        <f t="shared" si="7"/>
        <v>11463.354503637242</v>
      </c>
    </row>
    <row r="96" spans="1:9" x14ac:dyDescent="0.45">
      <c r="A96">
        <v>72</v>
      </c>
      <c r="B96">
        <v>9.1953852800193143</v>
      </c>
      <c r="C96">
        <v>-3.5005460248607179E-2</v>
      </c>
      <c r="D96">
        <f t="shared" si="4"/>
        <v>9851.5618004590415</v>
      </c>
      <c r="E96" s="13">
        <v>1.0195876150990513</v>
      </c>
      <c r="F96">
        <f t="shared" si="5"/>
        <v>10044.530401130949</v>
      </c>
      <c r="G96" s="33">
        <v>9699</v>
      </c>
      <c r="H96" s="28">
        <f t="shared" si="6"/>
        <v>-345.53040113094903</v>
      </c>
      <c r="I96">
        <f t="shared" si="7"/>
        <v>119391.25810571454</v>
      </c>
    </row>
    <row r="97" spans="1:9" x14ac:dyDescent="0.45">
      <c r="A97">
        <v>73</v>
      </c>
      <c r="B97">
        <v>9.1931661369407145</v>
      </c>
      <c r="C97">
        <v>1.6723079639346494E-2</v>
      </c>
      <c r="D97">
        <f t="shared" si="4"/>
        <v>9829.7240148234323</v>
      </c>
      <c r="E97" s="13">
        <v>0.87069272912551587</v>
      </c>
      <c r="F97">
        <f t="shared" si="5"/>
        <v>8558.6692290172377</v>
      </c>
      <c r="G97" s="33">
        <v>8703</v>
      </c>
      <c r="H97" s="28">
        <f t="shared" si="6"/>
        <v>144.33077098276226</v>
      </c>
      <c r="I97">
        <f t="shared" si="7"/>
        <v>20831.371452478568</v>
      </c>
    </row>
    <row r="98" spans="1:9" x14ac:dyDescent="0.45">
      <c r="A98">
        <v>74</v>
      </c>
      <c r="B98">
        <v>9.1909469938621129</v>
      </c>
      <c r="C98">
        <v>6.315523099221565E-3</v>
      </c>
      <c r="D98">
        <f t="shared" si="4"/>
        <v>9807.9346366272694</v>
      </c>
      <c r="E98" s="13">
        <v>0.93920279084339942</v>
      </c>
      <c r="F98">
        <f t="shared" si="5"/>
        <v>9211.6395831299742</v>
      </c>
      <c r="G98" s="33">
        <v>9270</v>
      </c>
      <c r="H98" s="28">
        <f t="shared" si="6"/>
        <v>58.360416870025801</v>
      </c>
      <c r="I98">
        <f t="shared" si="7"/>
        <v>3405.9382572431923</v>
      </c>
    </row>
    <row r="99" spans="1:9" x14ac:dyDescent="0.45">
      <c r="A99">
        <v>75</v>
      </c>
      <c r="B99">
        <v>9.1887278507835131</v>
      </c>
      <c r="C99">
        <v>-2.5374991149575976E-3</v>
      </c>
      <c r="D99">
        <f t="shared" si="4"/>
        <v>9786.1935585666561</v>
      </c>
      <c r="E99" s="13">
        <v>1.1683783748903205</v>
      </c>
      <c r="F99">
        <f t="shared" si="5"/>
        <v>11433.976926320232</v>
      </c>
      <c r="G99" s="33">
        <v>11405</v>
      </c>
      <c r="H99" s="28">
        <f t="shared" si="6"/>
        <v>-28.976926320232451</v>
      </c>
      <c r="I99">
        <f t="shared" si="7"/>
        <v>839.66225896818014</v>
      </c>
    </row>
    <row r="100" spans="1:9" x14ac:dyDescent="0.45">
      <c r="A100">
        <v>76</v>
      </c>
      <c r="B100">
        <v>9.1865087077049132</v>
      </c>
      <c r="C100">
        <v>2.6589825377664411E-2</v>
      </c>
      <c r="D100">
        <f t="shared" si="4"/>
        <v>9764.5006735755069</v>
      </c>
      <c r="E100" s="13">
        <v>1.5741522413592282</v>
      </c>
      <c r="F100">
        <f t="shared" si="5"/>
        <v>15370.810621062577</v>
      </c>
      <c r="G100" s="33">
        <v>15785</v>
      </c>
      <c r="H100" s="28">
        <f t="shared" si="6"/>
        <v>414.18937893742259</v>
      </c>
      <c r="I100">
        <f t="shared" si="7"/>
        <v>171552.84162456784</v>
      </c>
    </row>
    <row r="101" spans="1:9" x14ac:dyDescent="0.45">
      <c r="A101">
        <v>77</v>
      </c>
      <c r="B101">
        <v>9.1842895646263134</v>
      </c>
      <c r="C101">
        <v>-1.3035490764321978E-2</v>
      </c>
      <c r="D101">
        <f t="shared" si="4"/>
        <v>9742.8558748250816</v>
      </c>
      <c r="E101" s="13">
        <v>0.79674089884309551</v>
      </c>
      <c r="F101">
        <f t="shared" si="5"/>
        <v>7762.5317470068694</v>
      </c>
      <c r="G101" s="33">
        <v>7662</v>
      </c>
      <c r="H101" s="28">
        <f t="shared" si="6"/>
        <v>-100.53174700686941</v>
      </c>
      <c r="I101">
        <f t="shared" si="7"/>
        <v>10106.632156253196</v>
      </c>
    </row>
    <row r="102" spans="1:9" x14ac:dyDescent="0.45">
      <c r="A102">
        <v>78</v>
      </c>
      <c r="B102">
        <v>9.1820704215477136</v>
      </c>
      <c r="C102">
        <v>7.3144792111747847E-2</v>
      </c>
      <c r="D102">
        <f t="shared" si="4"/>
        <v>9721.2590557234489</v>
      </c>
      <c r="E102" s="13">
        <v>0.82398175155939557</v>
      </c>
      <c r="F102">
        <f t="shared" si="5"/>
        <v>8010.1400640976435</v>
      </c>
      <c r="G102" s="33">
        <v>8618</v>
      </c>
      <c r="H102" s="28">
        <f t="shared" si="6"/>
        <v>607.85993590235648</v>
      </c>
      <c r="I102">
        <f t="shared" si="7"/>
        <v>369493.70167521696</v>
      </c>
    </row>
    <row r="103" spans="1:9" x14ac:dyDescent="0.45">
      <c r="A103">
        <v>79</v>
      </c>
      <c r="B103">
        <v>9.179851278469112</v>
      </c>
      <c r="C103">
        <v>4.1089997053543215E-2</v>
      </c>
      <c r="D103">
        <f t="shared" si="4"/>
        <v>9699.7101099149386</v>
      </c>
      <c r="E103" s="13">
        <v>0.93820131444462818</v>
      </c>
      <c r="F103">
        <f t="shared" si="5"/>
        <v>9100.2807748540436</v>
      </c>
      <c r="G103" s="33">
        <v>9482</v>
      </c>
      <c r="H103" s="28">
        <f t="shared" si="6"/>
        <v>381.71922514595644</v>
      </c>
      <c r="I103">
        <f t="shared" si="7"/>
        <v>145709.5668460294</v>
      </c>
    </row>
    <row r="104" spans="1:9" x14ac:dyDescent="0.45">
      <c r="A104">
        <v>80</v>
      </c>
      <c r="B104">
        <v>9.1776321353905121</v>
      </c>
      <c r="C104">
        <v>1.4662863224099709E-2</v>
      </c>
      <c r="D104">
        <f t="shared" si="4"/>
        <v>9678.2089312796888</v>
      </c>
      <c r="E104" s="13">
        <v>0.88309281740355627</v>
      </c>
      <c r="F104">
        <f t="shared" si="5"/>
        <v>8546.7567925440417</v>
      </c>
      <c r="G104" s="33">
        <v>8673</v>
      </c>
      <c r="H104" s="28">
        <f t="shared" si="6"/>
        <v>126.24320745595833</v>
      </c>
      <c r="I104">
        <f t="shared" si="7"/>
        <v>15937.347428768133</v>
      </c>
    </row>
    <row r="105" spans="1:9" x14ac:dyDescent="0.45">
      <c r="A105">
        <v>81</v>
      </c>
      <c r="B105">
        <v>9.1754129923119123</v>
      </c>
      <c r="C105">
        <v>-2.5773847840341091E-2</v>
      </c>
      <c r="D105">
        <f t="shared" si="4"/>
        <v>9656.7554139330205</v>
      </c>
      <c r="E105" s="13">
        <v>0.96514268258752411</v>
      </c>
      <c r="F105">
        <f t="shared" si="5"/>
        <v>9320.1468252949126</v>
      </c>
      <c r="G105" s="33">
        <v>9083</v>
      </c>
      <c r="H105" s="28">
        <f t="shared" si="6"/>
        <v>-237.14682529491256</v>
      </c>
      <c r="I105">
        <f t="shared" si="7"/>
        <v>56238.616747455781</v>
      </c>
    </row>
    <row r="106" spans="1:9" x14ac:dyDescent="0.45">
      <c r="A106">
        <v>82</v>
      </c>
      <c r="B106">
        <v>9.1731938492333125</v>
      </c>
      <c r="C106">
        <v>1.0890592843271207E-3</v>
      </c>
      <c r="D106">
        <f t="shared" si="4"/>
        <v>9635.3494522249839</v>
      </c>
      <c r="E106" s="13">
        <v>0.94361837349341804</v>
      </c>
      <c r="F106">
        <f t="shared" si="5"/>
        <v>9092.0927781492355</v>
      </c>
      <c r="G106" s="33">
        <v>9102</v>
      </c>
      <c r="H106" s="28">
        <f t="shared" si="6"/>
        <v>9.907221850764472</v>
      </c>
      <c r="I106">
        <f t="shared" si="7"/>
        <v>98.153044800265008</v>
      </c>
    </row>
    <row r="107" spans="1:9" x14ac:dyDescent="0.45">
      <c r="A107">
        <v>83</v>
      </c>
      <c r="B107">
        <v>9.1709747061547127</v>
      </c>
      <c r="C107">
        <v>-3.7258796901898705E-2</v>
      </c>
      <c r="D107">
        <f t="shared" si="4"/>
        <v>9613.9909407398227</v>
      </c>
      <c r="E107" s="13">
        <v>0.93453340329018963</v>
      </c>
      <c r="F107">
        <f t="shared" si="5"/>
        <v>8984.5956730506387</v>
      </c>
      <c r="G107" s="33">
        <v>8656</v>
      </c>
      <c r="H107" s="28">
        <f t="shared" si="6"/>
        <v>-328.59567305063865</v>
      </c>
      <c r="I107">
        <f t="shared" si="7"/>
        <v>107975.11634760222</v>
      </c>
    </row>
    <row r="108" spans="1:9" x14ac:dyDescent="0.45">
      <c r="A108">
        <v>84</v>
      </c>
      <c r="B108">
        <v>9.1687555630761128</v>
      </c>
      <c r="C108">
        <v>4.4298406879743624E-3</v>
      </c>
      <c r="D108">
        <f t="shared" si="4"/>
        <v>9592.679774295455</v>
      </c>
      <c r="E108" s="13">
        <v>1.0195876150990513</v>
      </c>
      <c r="F108">
        <f t="shared" si="5"/>
        <v>9780.5774934828078</v>
      </c>
      <c r="G108" s="33">
        <v>9824</v>
      </c>
      <c r="H108" s="28">
        <f t="shared" si="6"/>
        <v>43.422506517192232</v>
      </c>
      <c r="I108">
        <f t="shared" si="7"/>
        <v>1885.5140722356018</v>
      </c>
    </row>
    <row r="109" spans="1:9" x14ac:dyDescent="0.45">
      <c r="A109">
        <v>85</v>
      </c>
      <c r="B109">
        <v>9.1665364199975112</v>
      </c>
      <c r="C109">
        <v>1.3377959286923868E-2</v>
      </c>
      <c r="D109">
        <f t="shared" si="4"/>
        <v>9571.4158479429334</v>
      </c>
      <c r="E109" s="13">
        <v>0.87069272912551587</v>
      </c>
      <c r="F109">
        <f t="shared" si="5"/>
        <v>8333.7621862406468</v>
      </c>
      <c r="G109" s="33">
        <v>8446</v>
      </c>
      <c r="H109" s="28">
        <f t="shared" si="6"/>
        <v>112.23781375935323</v>
      </c>
      <c r="I109">
        <f t="shared" si="7"/>
        <v>12597.326837479261</v>
      </c>
    </row>
    <row r="110" spans="1:9" x14ac:dyDescent="0.45">
      <c r="A110">
        <v>86</v>
      </c>
      <c r="B110">
        <v>9.1643172769189114</v>
      </c>
      <c r="C110">
        <v>-1.6816269516640503E-2</v>
      </c>
      <c r="D110">
        <f t="shared" si="4"/>
        <v>9550.1990569660029</v>
      </c>
      <c r="E110" s="13">
        <v>0.93920279084339942</v>
      </c>
      <c r="F110">
        <f t="shared" si="5"/>
        <v>8969.5736074124707</v>
      </c>
      <c r="G110" s="33">
        <v>8820</v>
      </c>
      <c r="H110" s="28">
        <f t="shared" si="6"/>
        <v>-149.57360741247066</v>
      </c>
      <c r="I110">
        <f t="shared" si="7"/>
        <v>22372.264034379899</v>
      </c>
    </row>
    <row r="111" spans="1:9" x14ac:dyDescent="0.45">
      <c r="A111">
        <v>87</v>
      </c>
      <c r="B111">
        <v>9.1620981338403116</v>
      </c>
      <c r="C111">
        <v>-3.5552162750640548E-3</v>
      </c>
      <c r="D111">
        <f t="shared" si="4"/>
        <v>9529.0292968804806</v>
      </c>
      <c r="E111" s="13">
        <v>1.1683783748903205</v>
      </c>
      <c r="F111">
        <f t="shared" si="5"/>
        <v>11133.51176417147</v>
      </c>
      <c r="G111" s="33">
        <v>11094</v>
      </c>
      <c r="H111" s="28">
        <f t="shared" si="6"/>
        <v>-39.511764171469622</v>
      </c>
      <c r="I111">
        <f t="shared" si="7"/>
        <v>1561.1795079418305</v>
      </c>
    </row>
    <row r="112" spans="1:9" x14ac:dyDescent="0.45">
      <c r="A112">
        <v>88</v>
      </c>
      <c r="B112">
        <v>9.1598789907617117</v>
      </c>
      <c r="C112">
        <v>-5.0164236786187644E-3</v>
      </c>
      <c r="D112">
        <f t="shared" si="4"/>
        <v>9507.9064634338047</v>
      </c>
      <c r="E112" s="13">
        <v>1.5741522413592282</v>
      </c>
      <c r="F112">
        <f t="shared" si="5"/>
        <v>14966.892270048216</v>
      </c>
      <c r="G112" s="33">
        <v>14892</v>
      </c>
      <c r="H112" s="28">
        <f t="shared" si="6"/>
        <v>-74.892270048216233</v>
      </c>
      <c r="I112">
        <f t="shared" si="7"/>
        <v>5608.8521129749461</v>
      </c>
    </row>
    <row r="113" spans="1:9" x14ac:dyDescent="0.45">
      <c r="A113">
        <v>89</v>
      </c>
      <c r="B113">
        <v>9.1576598476831119</v>
      </c>
      <c r="C113">
        <v>3.8892319731900216E-3</v>
      </c>
      <c r="D113">
        <f t="shared" si="4"/>
        <v>9486.8304526045158</v>
      </c>
      <c r="E113" s="13">
        <v>0.79674089884309551</v>
      </c>
      <c r="F113">
        <f t="shared" si="5"/>
        <v>7558.5458219801721</v>
      </c>
      <c r="G113" s="34">
        <v>7588</v>
      </c>
      <c r="H113" s="28">
        <f t="shared" si="6"/>
        <v>29.45417801982785</v>
      </c>
      <c r="I113">
        <f t="shared" si="7"/>
        <v>867.5486028237101</v>
      </c>
    </row>
    <row r="114" spans="1:9" x14ac:dyDescent="0.45">
      <c r="A114">
        <v>90</v>
      </c>
      <c r="B114">
        <v>9.1554407046045103</v>
      </c>
      <c r="C114">
        <v>1.7960681774377818E-2</v>
      </c>
      <c r="D114">
        <f t="shared" si="4"/>
        <v>9465.8011606017135</v>
      </c>
      <c r="E114" s="13">
        <v>0.82398175155939557</v>
      </c>
      <c r="F114">
        <f t="shared" si="5"/>
        <v>7799.6474202255595</v>
      </c>
      <c r="G114" s="34">
        <v>7941</v>
      </c>
      <c r="H114" s="28">
        <f t="shared" si="6"/>
        <v>141.35257977444053</v>
      </c>
      <c r="I114">
        <f t="shared" si="7"/>
        <v>19980.551808889573</v>
      </c>
    </row>
    <row r="115" spans="1:9" x14ac:dyDescent="0.45">
      <c r="A115">
        <v>91</v>
      </c>
      <c r="B115">
        <v>9.1532215615259105</v>
      </c>
      <c r="C115">
        <v>3.2296884154259686E-2</v>
      </c>
      <c r="D115">
        <f t="shared" si="4"/>
        <v>9444.8184838646193</v>
      </c>
      <c r="E115" s="13">
        <v>0.93820131444462818</v>
      </c>
      <c r="F115">
        <f t="shared" si="5"/>
        <v>8861.1411162527056</v>
      </c>
      <c r="G115" s="34">
        <v>9152</v>
      </c>
      <c r="H115" s="28">
        <f t="shared" si="6"/>
        <v>290.85888374729439</v>
      </c>
      <c r="I115">
        <f t="shared" si="7"/>
        <v>84598.890254722108</v>
      </c>
    </row>
    <row r="116" spans="1:9" x14ac:dyDescent="0.45">
      <c r="A116">
        <v>92</v>
      </c>
      <c r="B116">
        <v>9.1510024184473107</v>
      </c>
      <c r="C116">
        <v>-3.3374311423420622E-2</v>
      </c>
      <c r="D116">
        <f t="shared" si="4"/>
        <v>9423.8823190619732</v>
      </c>
      <c r="E116" s="13">
        <v>0.88309281740355627</v>
      </c>
      <c r="F116">
        <f t="shared" si="5"/>
        <v>8322.1627880199976</v>
      </c>
      <c r="G116" s="34">
        <v>8049</v>
      </c>
      <c r="H116" s="28">
        <f t="shared" si="6"/>
        <v>-273.16278801999761</v>
      </c>
      <c r="I116">
        <f t="shared" si="7"/>
        <v>74617.908758858146</v>
      </c>
    </row>
    <row r="117" spans="1:9" x14ac:dyDescent="0.45">
      <c r="A117">
        <v>93</v>
      </c>
      <c r="B117">
        <v>9.1487832753687108</v>
      </c>
      <c r="C117">
        <v>-1.1278212104013363E-3</v>
      </c>
      <c r="D117">
        <f t="shared" si="4"/>
        <v>9402.992563091575</v>
      </c>
      <c r="E117" s="13">
        <v>0.96514268258752411</v>
      </c>
      <c r="F117">
        <f t="shared" si="5"/>
        <v>9075.229466692741</v>
      </c>
      <c r="G117" s="34">
        <v>9065</v>
      </c>
      <c r="H117" s="28">
        <f t="shared" si="6"/>
        <v>-10.229466692740971</v>
      </c>
      <c r="I117">
        <f t="shared" si="7"/>
        <v>104.64198881789689</v>
      </c>
    </row>
    <row r="118" spans="1:9" x14ac:dyDescent="0.45">
      <c r="A118">
        <v>94</v>
      </c>
      <c r="B118">
        <v>9.146564132290111</v>
      </c>
      <c r="C118">
        <v>-3.8669084608784488E-3</v>
      </c>
      <c r="D118">
        <f t="shared" si="4"/>
        <v>9382.1491130797749</v>
      </c>
      <c r="E118" s="13">
        <v>0.94361837349341804</v>
      </c>
      <c r="F118">
        <f t="shared" si="5"/>
        <v>8853.1682859570519</v>
      </c>
      <c r="G118" s="34">
        <v>8819</v>
      </c>
      <c r="H118" s="28">
        <f t="shared" si="6"/>
        <v>-34.168285957051921</v>
      </c>
      <c r="I118">
        <f t="shared" si="7"/>
        <v>1167.4717652428715</v>
      </c>
    </row>
    <row r="119" spans="1:9" x14ac:dyDescent="0.45">
      <c r="A119">
        <v>95</v>
      </c>
      <c r="B119">
        <v>9.1443449892115094</v>
      </c>
      <c r="C119">
        <v>-2.5409680725848816E-2</v>
      </c>
      <c r="D119">
        <f t="shared" si="4"/>
        <v>9361.3518663809446</v>
      </c>
      <c r="E119" s="13">
        <v>0.93453340329018963</v>
      </c>
      <c r="F119">
        <f t="shared" si="5"/>
        <v>8748.4960190859529</v>
      </c>
      <c r="G119" s="34">
        <v>8529</v>
      </c>
      <c r="H119" s="28">
        <f t="shared" si="6"/>
        <v>-219.49601908595287</v>
      </c>
      <c r="I119">
        <f t="shared" si="7"/>
        <v>48178.502394580988</v>
      </c>
    </row>
    <row r="120" spans="1:9" x14ac:dyDescent="0.45">
      <c r="A120">
        <v>96</v>
      </c>
      <c r="B120">
        <v>9.1421258461329096</v>
      </c>
      <c r="C120">
        <v>-5.8407107469093944E-4</v>
      </c>
      <c r="D120">
        <f t="shared" si="4"/>
        <v>9340.6007205770366</v>
      </c>
      <c r="E120" s="13">
        <v>1.0195876150990513</v>
      </c>
      <c r="F120">
        <f t="shared" si="5"/>
        <v>9523.5608122856211</v>
      </c>
      <c r="G120" s="34">
        <v>9518</v>
      </c>
      <c r="H120" s="28">
        <f t="shared" si="6"/>
        <v>-5.5608122856210684</v>
      </c>
      <c r="I120">
        <f t="shared" si="7"/>
        <v>30.922633275914212</v>
      </c>
    </row>
    <row r="121" spans="1:9" x14ac:dyDescent="0.45">
      <c r="A121">
        <v>97</v>
      </c>
      <c r="B121">
        <v>9.1399067030543097</v>
      </c>
      <c r="C121">
        <v>6.4487389196088429E-4</v>
      </c>
      <c r="D121">
        <f t="shared" si="4"/>
        <v>9319.8955734769825</v>
      </c>
      <c r="E121" s="13">
        <v>0.87069272912551587</v>
      </c>
      <c r="F121">
        <f t="shared" si="5"/>
        <v>8114.7653120354889</v>
      </c>
      <c r="G121" s="34">
        <v>8120</v>
      </c>
      <c r="H121" s="28">
        <f t="shared" si="6"/>
        <v>5.2346879645110675</v>
      </c>
      <c r="I121">
        <f t="shared" si="7"/>
        <v>27.401958085797023</v>
      </c>
    </row>
    <row r="122" spans="1:9" x14ac:dyDescent="0.45">
      <c r="A122">
        <v>98</v>
      </c>
      <c r="B122">
        <v>9.1376875599757099</v>
      </c>
      <c r="C122">
        <v>-4.1153084166918319E-3</v>
      </c>
      <c r="D122">
        <f t="shared" si="4"/>
        <v>9299.2363231162562</v>
      </c>
      <c r="E122" s="13">
        <v>0.93920279084339942</v>
      </c>
      <c r="F122">
        <f t="shared" si="5"/>
        <v>8733.8687073831006</v>
      </c>
      <c r="G122" s="34">
        <v>8698</v>
      </c>
      <c r="H122" s="28">
        <f t="shared" si="6"/>
        <v>-35.868707383100627</v>
      </c>
      <c r="I122">
        <f t="shared" si="7"/>
        <v>1286.5641693344974</v>
      </c>
    </row>
    <row r="123" spans="1:9" x14ac:dyDescent="0.45">
      <c r="A123">
        <v>99</v>
      </c>
      <c r="B123">
        <v>9.1354684168971101</v>
      </c>
      <c r="C123">
        <v>-1.0565993349613834E-2</v>
      </c>
      <c r="D123">
        <f t="shared" si="4"/>
        <v>9278.6228677563522</v>
      </c>
      <c r="E123" s="13">
        <v>1.1683783748903205</v>
      </c>
      <c r="F123">
        <f t="shared" si="5"/>
        <v>10840.942307449332</v>
      </c>
      <c r="G123" s="34">
        <v>10727</v>
      </c>
      <c r="H123" s="28">
        <f t="shared" si="6"/>
        <v>-113.94230744933157</v>
      </c>
      <c r="I123">
        <f t="shared" si="7"/>
        <v>12982.849426878</v>
      </c>
    </row>
    <row r="124" spans="1:9" x14ac:dyDescent="0.45">
      <c r="A124">
        <v>100</v>
      </c>
      <c r="B124">
        <v>9.1332492738185103</v>
      </c>
      <c r="C124">
        <v>-1.720460014508518E-2</v>
      </c>
      <c r="D124">
        <f t="shared" si="4"/>
        <v>9258.0551058842921</v>
      </c>
      <c r="E124" s="13">
        <v>1.5741522413592282</v>
      </c>
      <c r="F124">
        <f t="shared" si="5"/>
        <v>14573.588195555005</v>
      </c>
      <c r="G124" s="34">
        <v>14325</v>
      </c>
      <c r="H124" s="28">
        <f t="shared" si="6"/>
        <v>-248.58819555500486</v>
      </c>
      <c r="I124">
        <f t="shared" si="7"/>
        <v>61796.090969293335</v>
      </c>
    </row>
    <row r="125" spans="1:9" x14ac:dyDescent="0.45">
      <c r="A125">
        <v>101</v>
      </c>
      <c r="B125">
        <v>9.1310301307399087</v>
      </c>
      <c r="C125">
        <v>-2.0580151859515894E-2</v>
      </c>
      <c r="D125">
        <f t="shared" si="4"/>
        <v>9237.5329362120992</v>
      </c>
      <c r="E125" s="13">
        <v>0.79674089884309551</v>
      </c>
      <c r="F125">
        <f t="shared" si="5"/>
        <v>7359.920294690327</v>
      </c>
      <c r="G125" s="34">
        <v>7210</v>
      </c>
      <c r="H125" s="28">
        <f t="shared" si="6"/>
        <v>-149.92029469032695</v>
      </c>
      <c r="I125">
        <f t="shared" si="7"/>
        <v>22476.094760034477</v>
      </c>
    </row>
    <row r="126" spans="1:9" x14ac:dyDescent="0.45">
      <c r="A126">
        <v>102</v>
      </c>
      <c r="B126">
        <v>9.1288109876613088</v>
      </c>
      <c r="C126">
        <v>2.2771362384084171E-3</v>
      </c>
      <c r="D126">
        <f t="shared" si="4"/>
        <v>9217.0562576763696</v>
      </c>
      <c r="E126" s="13">
        <v>0.82398175155939557</v>
      </c>
      <c r="F126">
        <f t="shared" si="5"/>
        <v>7594.6861594216625</v>
      </c>
      <c r="G126" s="34">
        <v>7612</v>
      </c>
      <c r="H126" s="28">
        <f t="shared" si="6"/>
        <v>17.313840578337476</v>
      </c>
      <c r="I126">
        <f t="shared" si="7"/>
        <v>299.7690755720854</v>
      </c>
    </row>
    <row r="127" spans="1:9" x14ac:dyDescent="0.45">
      <c r="A127">
        <v>103</v>
      </c>
      <c r="B127">
        <v>9.126591844582709</v>
      </c>
      <c r="C127">
        <v>7.0120243170883612E-3</v>
      </c>
      <c r="D127">
        <f t="shared" si="4"/>
        <v>9196.6249694376747</v>
      </c>
      <c r="E127" s="13">
        <v>0.93820131444462818</v>
      </c>
      <c r="F127">
        <f t="shared" si="5"/>
        <v>8628.2856347807156</v>
      </c>
      <c r="G127" s="34">
        <v>8689</v>
      </c>
      <c r="H127" s="28">
        <f t="shared" si="6"/>
        <v>60.714365219284446</v>
      </c>
      <c r="I127">
        <f t="shared" si="7"/>
        <v>3686.2341439806569</v>
      </c>
    </row>
    <row r="128" spans="1:9" x14ac:dyDescent="0.45">
      <c r="A128">
        <v>104</v>
      </c>
      <c r="B128">
        <v>9.1243727015041092</v>
      </c>
      <c r="C128">
        <v>5.0593259644553967E-2</v>
      </c>
      <c r="D128">
        <f t="shared" si="4"/>
        <v>9176.2389708801347</v>
      </c>
      <c r="E128" s="13">
        <v>0.88309281740355627</v>
      </c>
      <c r="F128">
        <f t="shared" si="5"/>
        <v>8103.4707259628476</v>
      </c>
      <c r="G128" s="34">
        <v>8524</v>
      </c>
      <c r="H128" s="28">
        <f t="shared" si="6"/>
        <v>420.52927403715239</v>
      </c>
      <c r="I128">
        <f t="shared" si="7"/>
        <v>176844.87032221441</v>
      </c>
    </row>
    <row r="129" spans="1:9" x14ac:dyDescent="0.45">
      <c r="A129">
        <v>105</v>
      </c>
      <c r="B129">
        <v>9.1221535584255093</v>
      </c>
      <c r="C129">
        <v>2.6714618443580918E-2</v>
      </c>
      <c r="D129">
        <f t="shared" si="4"/>
        <v>9155.8981616109013</v>
      </c>
      <c r="E129" s="13">
        <v>0.96514268258752411</v>
      </c>
      <c r="F129">
        <f t="shared" si="5"/>
        <v>8836.7481131953264</v>
      </c>
      <c r="G129" s="34">
        <v>9076</v>
      </c>
      <c r="H129" s="28">
        <f t="shared" si="6"/>
        <v>239.25188680467363</v>
      </c>
      <c r="I129">
        <f t="shared" si="7"/>
        <v>57241.465339596361</v>
      </c>
    </row>
    <row r="130" spans="1:9" x14ac:dyDescent="0.45">
      <c r="A130">
        <v>106</v>
      </c>
      <c r="B130">
        <v>9.1199344153469077</v>
      </c>
      <c r="C130">
        <v>-4.7117629238488945E-3</v>
      </c>
      <c r="D130">
        <f t="shared" si="4"/>
        <v>9135.6024414596486</v>
      </c>
      <c r="E130" s="13">
        <v>0.94361837349341804</v>
      </c>
      <c r="F130">
        <f t="shared" si="5"/>
        <v>8620.5223166926517</v>
      </c>
      <c r="G130" s="34">
        <v>8580</v>
      </c>
      <c r="H130" s="28">
        <f t="shared" si="6"/>
        <v>-40.522316692651657</v>
      </c>
      <c r="I130">
        <f t="shared" si="7"/>
        <v>1642.0581501395552</v>
      </c>
    </row>
    <row r="131" spans="1:9" x14ac:dyDescent="0.45">
      <c r="A131">
        <v>107</v>
      </c>
      <c r="B131">
        <v>9.1177152722683079</v>
      </c>
      <c r="C131">
        <v>7.2983717053638486E-3</v>
      </c>
      <c r="D131">
        <f t="shared" si="4"/>
        <v>9115.3517104781458</v>
      </c>
      <c r="E131" s="13">
        <v>0.93453340329018963</v>
      </c>
      <c r="F131">
        <f t="shared" si="5"/>
        <v>8518.6006561801933</v>
      </c>
      <c r="G131" s="34">
        <v>8581</v>
      </c>
      <c r="H131" s="28">
        <f t="shared" si="6"/>
        <v>62.399343819806745</v>
      </c>
      <c r="I131">
        <f t="shared" si="7"/>
        <v>3893.6781091424541</v>
      </c>
    </row>
    <row r="132" spans="1:9" x14ac:dyDescent="0.45">
      <c r="A132">
        <v>108</v>
      </c>
      <c r="B132">
        <v>9.1154961291897081</v>
      </c>
      <c r="C132">
        <v>2.9820818137363148E-2</v>
      </c>
      <c r="D132">
        <f t="shared" si="4"/>
        <v>9095.1458689396677</v>
      </c>
      <c r="E132" s="13">
        <v>1.0195876150990513</v>
      </c>
      <c r="F132">
        <f t="shared" si="5"/>
        <v>9273.2980854901834</v>
      </c>
      <c r="G132" s="34">
        <v>9554</v>
      </c>
      <c r="H132" s="28">
        <f t="shared" si="6"/>
        <v>280.70191450981656</v>
      </c>
      <c r="I132">
        <f t="shared" si="7"/>
        <v>78793.56480947636</v>
      </c>
    </row>
    <row r="133" spans="1:9" x14ac:dyDescent="0.45">
      <c r="A133">
        <v>109</v>
      </c>
      <c r="B133">
        <v>9.1132769861111083</v>
      </c>
      <c r="C133">
        <v>6.8707976533008974E-3</v>
      </c>
      <c r="D133">
        <f t="shared" si="4"/>
        <v>9074.9848173385653</v>
      </c>
      <c r="E133" s="13">
        <v>0.87069272912551587</v>
      </c>
      <c r="F133">
        <f t="shared" si="5"/>
        <v>7901.5232973811362</v>
      </c>
      <c r="G133" s="34">
        <v>7956</v>
      </c>
      <c r="H133" s="28">
        <f t="shared" si="6"/>
        <v>54.476702618863783</v>
      </c>
      <c r="I133">
        <f t="shared" si="7"/>
        <v>2967.7111282241203</v>
      </c>
    </row>
    <row r="134" spans="1:9" x14ac:dyDescent="0.45">
      <c r="A134">
        <v>110</v>
      </c>
      <c r="B134">
        <v>9.1110578430325084</v>
      </c>
      <c r="C134">
        <v>1.8136016925407006E-2</v>
      </c>
      <c r="D134">
        <f t="shared" si="4"/>
        <v>9054.8684563897641</v>
      </c>
      <c r="E134" s="13">
        <v>0.93920279084339942</v>
      </c>
      <c r="F134">
        <f t="shared" si="5"/>
        <v>8504.3577249611299</v>
      </c>
      <c r="G134" s="34">
        <v>8660</v>
      </c>
      <c r="H134" s="28">
        <f t="shared" si="6"/>
        <v>155.64227503887014</v>
      </c>
      <c r="I134">
        <f t="shared" si="7"/>
        <v>24224.517779275298</v>
      </c>
    </row>
    <row r="135" spans="1:9" x14ac:dyDescent="0.45">
      <c r="A135">
        <v>111</v>
      </c>
      <c r="B135">
        <v>9.1088386999539086</v>
      </c>
      <c r="C135">
        <v>5.0024934554304679E-3</v>
      </c>
      <c r="D135">
        <f t="shared" si="4"/>
        <v>9034.7966870282744</v>
      </c>
      <c r="E135" s="13">
        <v>1.1683783748903205</v>
      </c>
      <c r="F135">
        <f t="shared" si="5"/>
        <v>10556.061070654547</v>
      </c>
      <c r="G135" s="34">
        <v>10609</v>
      </c>
      <c r="H135" s="28">
        <f t="shared" si="6"/>
        <v>52.938929345453289</v>
      </c>
      <c r="I135">
        <f t="shared" si="7"/>
        <v>2802.5302402428956</v>
      </c>
    </row>
    <row r="136" spans="1:9" x14ac:dyDescent="0.45">
      <c r="A136">
        <v>112</v>
      </c>
      <c r="B136">
        <v>9.106619556875307</v>
      </c>
      <c r="C136">
        <v>8.2376755940867241E-3</v>
      </c>
      <c r="D136">
        <f t="shared" si="4"/>
        <v>9014.7694104086841</v>
      </c>
      <c r="E136" s="13">
        <v>1.5741522413592282</v>
      </c>
      <c r="F136">
        <f t="shared" si="5"/>
        <v>14190.619472731438</v>
      </c>
      <c r="G136" s="34">
        <v>14308</v>
      </c>
      <c r="H136" s="28">
        <f t="shared" si="6"/>
        <v>117.38052726856222</v>
      </c>
      <c r="I136">
        <f t="shared" si="7"/>
        <v>13778.188181845679</v>
      </c>
    </row>
    <row r="137" spans="1:9" x14ac:dyDescent="0.45">
      <c r="A137">
        <v>113</v>
      </c>
      <c r="B137">
        <v>9.1044004137967072</v>
      </c>
      <c r="C137">
        <v>3.651015952998371E-2</v>
      </c>
      <c r="D137">
        <f t="shared" si="4"/>
        <v>8994.7865279047346</v>
      </c>
      <c r="E137" s="13">
        <v>0.79674089884309551</v>
      </c>
      <c r="F137">
        <f t="shared" si="5"/>
        <v>7166.5143031445841</v>
      </c>
      <c r="G137" s="34">
        <v>7433</v>
      </c>
      <c r="H137" s="28">
        <f t="shared" si="6"/>
        <v>266.48569685541588</v>
      </c>
      <c r="I137">
        <f t="shared" si="7"/>
        <v>71014.626628516606</v>
      </c>
    </row>
    <row r="138" spans="1:9" x14ac:dyDescent="0.45">
      <c r="A138">
        <v>114</v>
      </c>
      <c r="B138">
        <v>9.1021812707181073</v>
      </c>
      <c r="C138">
        <v>4.1682595025953617E-3</v>
      </c>
      <c r="D138">
        <f t="shared" si="4"/>
        <v>8974.8479411087519</v>
      </c>
      <c r="E138" s="13">
        <v>0.82398175155939557</v>
      </c>
      <c r="F138">
        <f t="shared" si="5"/>
        <v>7395.1109264940242</v>
      </c>
      <c r="G138" s="34">
        <v>7426</v>
      </c>
      <c r="H138" s="28">
        <f t="shared" si="6"/>
        <v>30.88907350597583</v>
      </c>
      <c r="I138">
        <f t="shared" si="7"/>
        <v>954.13486205757795</v>
      </c>
    </row>
    <row r="139" spans="1:9" x14ac:dyDescent="0.45">
      <c r="A139">
        <v>115</v>
      </c>
      <c r="B139">
        <v>9.0999621276395075</v>
      </c>
      <c r="C139">
        <v>4.6335604887381976E-2</v>
      </c>
      <c r="D139">
        <f t="shared" si="4"/>
        <v>8954.9535518312077</v>
      </c>
      <c r="E139" s="13">
        <v>0.93820131444462818</v>
      </c>
      <c r="F139">
        <f t="shared" si="5"/>
        <v>8401.5491931186316</v>
      </c>
      <c r="G139" s="34">
        <v>8800</v>
      </c>
      <c r="H139" s="28">
        <f t="shared" si="6"/>
        <v>398.45080688136841</v>
      </c>
      <c r="I139">
        <f t="shared" si="7"/>
        <v>158763.04550441355</v>
      </c>
    </row>
    <row r="140" spans="1:9" x14ac:dyDescent="0.45">
      <c r="A140">
        <v>116</v>
      </c>
      <c r="B140">
        <v>9.0977429845609077</v>
      </c>
      <c r="C140">
        <v>4.86418664164745E-3</v>
      </c>
      <c r="D140">
        <f t="shared" si="4"/>
        <v>8935.1032621002305</v>
      </c>
      <c r="E140" s="13">
        <v>0.88309281740355627</v>
      </c>
      <c r="F140">
        <f t="shared" si="5"/>
        <v>7890.5255135197986</v>
      </c>
      <c r="G140" s="34">
        <v>7929</v>
      </c>
      <c r="H140" s="28">
        <f t="shared" si="6"/>
        <v>38.474486480201449</v>
      </c>
      <c r="I140">
        <f t="shared" si="7"/>
        <v>1480.2861099152042</v>
      </c>
    </row>
    <row r="141" spans="1:9" x14ac:dyDescent="0.45">
      <c r="A141">
        <v>117</v>
      </c>
      <c r="B141">
        <v>9.0955238414823061</v>
      </c>
      <c r="C141">
        <v>2.8467153098100439E-2</v>
      </c>
      <c r="D141">
        <f t="shared" si="4"/>
        <v>8915.2969741611105</v>
      </c>
      <c r="E141" s="13">
        <v>0.96514268258752411</v>
      </c>
      <c r="F141">
        <f t="shared" si="5"/>
        <v>8604.5336377062904</v>
      </c>
      <c r="G141" s="34">
        <v>8853</v>
      </c>
      <c r="H141" s="28">
        <f t="shared" si="6"/>
        <v>248.46636229370961</v>
      </c>
      <c r="I141">
        <f t="shared" si="7"/>
        <v>61735.53319146896</v>
      </c>
    </row>
    <row r="142" spans="1:9" x14ac:dyDescent="0.45">
      <c r="A142">
        <v>118</v>
      </c>
      <c r="B142">
        <v>9.0933046984037063</v>
      </c>
      <c r="C142">
        <v>4.8737565174139519E-3</v>
      </c>
      <c r="D142">
        <f t="shared" si="4"/>
        <v>8895.5345904758706</v>
      </c>
      <c r="E142" s="13">
        <v>0.94361837349341804</v>
      </c>
      <c r="F142">
        <f t="shared" si="5"/>
        <v>8393.9898816192799</v>
      </c>
      <c r="G142" s="34">
        <v>8435</v>
      </c>
      <c r="H142" s="28">
        <f t="shared" si="6"/>
        <v>41.010118380720087</v>
      </c>
      <c r="I142">
        <f t="shared" si="7"/>
        <v>1681.8298096006756</v>
      </c>
    </row>
    <row r="143" spans="1:9" x14ac:dyDescent="0.45">
      <c r="A143">
        <v>119</v>
      </c>
      <c r="B143">
        <v>9.0910855553251064</v>
      </c>
      <c r="C143">
        <v>3.3345236152026558E-2</v>
      </c>
      <c r="D143">
        <f t="shared" si="4"/>
        <v>8875.8160137226987</v>
      </c>
      <c r="E143" s="13">
        <v>0.93453340329018963</v>
      </c>
      <c r="F143">
        <f t="shared" si="5"/>
        <v>8294.7465462818382</v>
      </c>
      <c r="G143" s="34">
        <v>8576</v>
      </c>
      <c r="H143" s="28">
        <f t="shared" si="6"/>
        <v>281.25345371816184</v>
      </c>
      <c r="I143">
        <f t="shared" si="7"/>
        <v>79103.505228394206</v>
      </c>
    </row>
    <row r="144" spans="1:9" x14ac:dyDescent="0.45">
      <c r="A144">
        <v>120</v>
      </c>
      <c r="B144">
        <v>9.0888664122465066</v>
      </c>
      <c r="C144">
        <v>3.9774686909460399E-2</v>
      </c>
      <c r="D144">
        <f t="shared" si="4"/>
        <v>8856.1411467955331</v>
      </c>
      <c r="E144" s="13">
        <v>1.0195876150990513</v>
      </c>
      <c r="F144">
        <f t="shared" si="5"/>
        <v>9029.6118308418354</v>
      </c>
      <c r="G144" s="34">
        <v>9396</v>
      </c>
      <c r="H144" s="28">
        <f t="shared" si="6"/>
        <v>366.3881691581646</v>
      </c>
      <c r="I144">
        <f t="shared" si="7"/>
        <v>134240.29049907185</v>
      </c>
    </row>
    <row r="145" spans="1:9" x14ac:dyDescent="0.45">
      <c r="A145">
        <v>121</v>
      </c>
      <c r="B145">
        <v>9.0866472691679068</v>
      </c>
      <c r="C145">
        <v>2.8333846937751872E-2</v>
      </c>
      <c r="D145">
        <f t="shared" si="4"/>
        <v>8836.5098928035604</v>
      </c>
      <c r="E145" s="13">
        <v>0.87069272912551587</v>
      </c>
      <c r="F145">
        <f t="shared" si="5"/>
        <v>7693.884914509752</v>
      </c>
      <c r="G145" s="34">
        <v>7915</v>
      </c>
      <c r="H145" s="28">
        <f t="shared" si="6"/>
        <v>221.11508549024802</v>
      </c>
      <c r="I145">
        <f t="shared" si="7"/>
        <v>48891.881031359691</v>
      </c>
    </row>
    <row r="146" spans="1:9" x14ac:dyDescent="0.45">
      <c r="A146">
        <v>122</v>
      </c>
      <c r="B146">
        <v>9.0844281260893069</v>
      </c>
      <c r="C146">
        <v>4.0600025460905798E-2</v>
      </c>
      <c r="D146">
        <f t="shared" si="4"/>
        <v>8816.922155070748</v>
      </c>
      <c r="E146" s="13">
        <v>0.93920279084339942</v>
      </c>
      <c r="F146">
        <f t="shared" si="5"/>
        <v>8280.8778946914463</v>
      </c>
      <c r="G146" s="34">
        <v>8624</v>
      </c>
      <c r="H146" s="28">
        <f t="shared" si="6"/>
        <v>343.12210530855373</v>
      </c>
      <c r="I146">
        <f t="shared" si="7"/>
        <v>117732.77915137424</v>
      </c>
    </row>
    <row r="147" spans="1:9" x14ac:dyDescent="0.45">
      <c r="A147">
        <v>123</v>
      </c>
      <c r="B147">
        <v>9.0822089830107053</v>
      </c>
      <c r="C147">
        <v>1.6435792973473085E-2</v>
      </c>
      <c r="D147">
        <f t="shared" si="4"/>
        <v>8797.3778371353455</v>
      </c>
      <c r="E147" s="13">
        <v>1.1683783748903205</v>
      </c>
      <c r="F147">
        <f t="shared" si="5"/>
        <v>10278.666020648317</v>
      </c>
      <c r="G147" s="34">
        <v>10449</v>
      </c>
      <c r="H147" s="28">
        <f t="shared" si="6"/>
        <v>170.3339793516825</v>
      </c>
      <c r="I147">
        <f t="shared" si="7"/>
        <v>29013.664521779399</v>
      </c>
    </row>
    <row r="148" spans="1:9" x14ac:dyDescent="0.45">
      <c r="A148">
        <v>124</v>
      </c>
      <c r="B148">
        <v>9.0799898399321055</v>
      </c>
      <c r="C148">
        <v>8.7392378882658051E-3</v>
      </c>
      <c r="D148">
        <f t="shared" si="4"/>
        <v>8777.8768427494742</v>
      </c>
      <c r="E148" s="13">
        <v>1.5741522413592282</v>
      </c>
      <c r="F148">
        <f t="shared" si="5"/>
        <v>13817.714506389349</v>
      </c>
      <c r="G148" s="34">
        <v>13939</v>
      </c>
      <c r="H148" s="28">
        <f t="shared" si="6"/>
        <v>121.28549361065052</v>
      </c>
      <c r="I148">
        <f t="shared" si="7"/>
        <v>14710.170960379148</v>
      </c>
    </row>
    <row r="149" spans="1:9" x14ac:dyDescent="0.45">
      <c r="A149">
        <v>125</v>
      </c>
      <c r="B149">
        <v>9.0777706968535057</v>
      </c>
      <c r="C149">
        <v>8.3922737144401793E-3</v>
      </c>
      <c r="D149">
        <f t="shared" si="4"/>
        <v>8758.4190758785589</v>
      </c>
      <c r="E149" s="13">
        <v>0.79674089884309551</v>
      </c>
      <c r="F149">
        <f t="shared" si="5"/>
        <v>6978.190686959997</v>
      </c>
      <c r="G149" s="34">
        <v>7037</v>
      </c>
      <c r="H149" s="28">
        <f t="shared" si="6"/>
        <v>58.809313040002962</v>
      </c>
      <c r="I149">
        <f t="shared" si="7"/>
        <v>3458.5353002370625</v>
      </c>
    </row>
    <row r="150" spans="1:9" x14ac:dyDescent="0.45">
      <c r="A150">
        <v>126</v>
      </c>
      <c r="B150">
        <v>9.0755515537749059</v>
      </c>
      <c r="C150">
        <v>1.9966568088383596E-2</v>
      </c>
      <c r="D150">
        <f t="shared" si="4"/>
        <v>8739.0044407009209</v>
      </c>
      <c r="E150" s="13">
        <v>0.82398175155939557</v>
      </c>
      <c r="F150">
        <f t="shared" si="5"/>
        <v>7200.7801859340807</v>
      </c>
      <c r="G150" s="34">
        <v>7346</v>
      </c>
      <c r="H150" s="28">
        <f t="shared" si="6"/>
        <v>145.21981406591931</v>
      </c>
      <c r="I150">
        <f t="shared" si="7"/>
        <v>21088.794397340174</v>
      </c>
    </row>
    <row r="151" spans="1:9" x14ac:dyDescent="0.45">
      <c r="A151">
        <v>127</v>
      </c>
      <c r="B151">
        <v>9.073332410696306</v>
      </c>
      <c r="C151">
        <v>1.1814993672963681E-2</v>
      </c>
      <c r="D151">
        <f t="shared" si="4"/>
        <v>8719.6328416072865</v>
      </c>
      <c r="E151" s="13">
        <v>0.93820131444462818</v>
      </c>
      <c r="F151">
        <f t="shared" si="5"/>
        <v>8180.7709934705044</v>
      </c>
      <c r="G151" s="34">
        <v>8278</v>
      </c>
      <c r="H151" s="28">
        <f t="shared" si="6"/>
        <v>97.229006529495564</v>
      </c>
      <c r="I151">
        <f t="shared" si="7"/>
        <v>9453.4797107126906</v>
      </c>
    </row>
    <row r="152" spans="1:9" x14ac:dyDescent="0.45">
      <c r="A152">
        <v>128</v>
      </c>
      <c r="B152">
        <v>9.0711132676177044</v>
      </c>
      <c r="C152">
        <v>-1.4707861584241755E-2</v>
      </c>
      <c r="D152">
        <f t="shared" si="4"/>
        <v>8700.3041832002982</v>
      </c>
      <c r="E152" s="13">
        <v>0.88309281740355627</v>
      </c>
      <c r="F152">
        <f t="shared" si="5"/>
        <v>7683.1761334102976</v>
      </c>
      <c r="G152" s="34">
        <v>7571</v>
      </c>
      <c r="H152" s="28">
        <f t="shared" si="6"/>
        <v>-112.17613341029755</v>
      </c>
      <c r="I152">
        <f t="shared" si="7"/>
        <v>12583.484906884874</v>
      </c>
    </row>
    <row r="153" spans="1:9" x14ac:dyDescent="0.45">
      <c r="A153">
        <v>129</v>
      </c>
      <c r="B153">
        <v>9.0688941245391046</v>
      </c>
      <c r="C153">
        <v>-4.496875350734264E-2</v>
      </c>
      <c r="D153">
        <f t="shared" si="4"/>
        <v>8681.0183702941194</v>
      </c>
      <c r="E153" s="13">
        <v>0.96514268258752411</v>
      </c>
      <c r="F153">
        <f t="shared" si="5"/>
        <v>8378.4213574972437</v>
      </c>
      <c r="G153" s="34">
        <v>8010</v>
      </c>
      <c r="H153" s="28">
        <f t="shared" si="6"/>
        <v>-368.42135749724366</v>
      </c>
      <c r="I153">
        <f t="shared" si="7"/>
        <v>135734.29666011181</v>
      </c>
    </row>
    <row r="154" spans="1:9" x14ac:dyDescent="0.45">
      <c r="A154">
        <v>130</v>
      </c>
      <c r="B154">
        <v>9.0666749814605048</v>
      </c>
      <c r="C154">
        <v>4.5884761893351111E-3</v>
      </c>
      <c r="D154">
        <f t="shared" ref="D154:D204" si="8">EXP(B154)</f>
        <v>8661.7753079138547</v>
      </c>
      <c r="E154" s="13">
        <v>0.94361837349341804</v>
      </c>
      <c r="F154">
        <f t="shared" ref="F154:F204" si="9">D154*E154</f>
        <v>8173.4103276191217</v>
      </c>
      <c r="G154" s="34">
        <v>8211</v>
      </c>
      <c r="H154" s="28">
        <f t="shared" ref="H154:H204" si="10">G154-F154</f>
        <v>37.589672380878255</v>
      </c>
      <c r="I154">
        <f t="shared" ref="I154:I204" si="11">H154*H154</f>
        <v>1412.9834697017616</v>
      </c>
    </row>
    <row r="155" spans="1:9" x14ac:dyDescent="0.45">
      <c r="A155">
        <v>131</v>
      </c>
      <c r="B155">
        <v>9.0644558383819049</v>
      </c>
      <c r="C155">
        <v>-9.6761173665331768E-3</v>
      </c>
      <c r="D155">
        <f t="shared" si="8"/>
        <v>8642.5749012951565</v>
      </c>
      <c r="E155" s="13">
        <v>0.93453340329018963</v>
      </c>
      <c r="F155">
        <f t="shared" si="9"/>
        <v>8076.7749356977374</v>
      </c>
      <c r="G155" s="34">
        <v>7999</v>
      </c>
      <c r="H155" s="28">
        <f t="shared" si="10"/>
        <v>-77.774935697737419</v>
      </c>
      <c r="I155">
        <f t="shared" si="11"/>
        <v>6048.9406227871905</v>
      </c>
    </row>
    <row r="156" spans="1:9" x14ac:dyDescent="0.45">
      <c r="A156">
        <v>132</v>
      </c>
      <c r="B156">
        <v>9.0622366953033051</v>
      </c>
      <c r="C156">
        <v>2.5751529058286593E-3</v>
      </c>
      <c r="D156">
        <f t="shared" si="8"/>
        <v>8623.4170558837432</v>
      </c>
      <c r="E156" s="13">
        <v>1.0195876150990513</v>
      </c>
      <c r="F156">
        <f t="shared" si="9"/>
        <v>8792.329230012987</v>
      </c>
      <c r="G156" s="34">
        <v>8815</v>
      </c>
      <c r="H156" s="28">
        <f t="shared" si="10"/>
        <v>22.670769987013045</v>
      </c>
      <c r="I156">
        <f t="shared" si="11"/>
        <v>513.96381180405149</v>
      </c>
    </row>
    <row r="157" spans="1:9" x14ac:dyDescent="0.45">
      <c r="A157">
        <v>133</v>
      </c>
      <c r="B157">
        <v>9.0600175522247035</v>
      </c>
      <c r="C157">
        <v>2.0397891388466149E-3</v>
      </c>
      <c r="D157">
        <f t="shared" si="8"/>
        <v>8604.30167733491</v>
      </c>
      <c r="E157" s="13">
        <v>0.87069272912551587</v>
      </c>
      <c r="F157">
        <f t="shared" si="9"/>
        <v>7491.7029096579863</v>
      </c>
      <c r="G157" s="34">
        <v>7507</v>
      </c>
      <c r="H157" s="28">
        <f t="shared" si="10"/>
        <v>15.297090342013689</v>
      </c>
      <c r="I157">
        <f t="shared" si="11"/>
        <v>234.00097293172848</v>
      </c>
    </row>
    <row r="158" spans="1:9" x14ac:dyDescent="0.45">
      <c r="A158">
        <v>134</v>
      </c>
      <c r="B158">
        <v>9.0577984091461037</v>
      </c>
      <c r="C158">
        <v>-6.2540489665980914E-3</v>
      </c>
      <c r="D158">
        <f t="shared" si="8"/>
        <v>8585.228671513134</v>
      </c>
      <c r="E158" s="13">
        <v>0.93920279084339942</v>
      </c>
      <c r="F158">
        <f t="shared" si="9"/>
        <v>8063.2707283139061</v>
      </c>
      <c r="G158" s="34">
        <v>8013</v>
      </c>
      <c r="H158" s="28">
        <f t="shared" si="10"/>
        <v>-50.270728313906147</v>
      </c>
      <c r="I158">
        <f t="shared" si="11"/>
        <v>2527.1461252105651</v>
      </c>
    </row>
    <row r="159" spans="1:9" x14ac:dyDescent="0.45">
      <c r="A159">
        <v>135</v>
      </c>
      <c r="B159">
        <v>9.0555792660675039</v>
      </c>
      <c r="C159">
        <v>-3.3482179968347126E-2</v>
      </c>
      <c r="D159">
        <f t="shared" si="8"/>
        <v>8566.1979444915105</v>
      </c>
      <c r="E159" s="13">
        <v>1.1683783748903205</v>
      </c>
      <c r="F159">
        <f t="shared" si="9"/>
        <v>10008.560433373796</v>
      </c>
      <c r="G159" s="34">
        <v>9679</v>
      </c>
      <c r="H159" s="28">
        <f t="shared" si="10"/>
        <v>-329.5604333737956</v>
      </c>
      <c r="I159">
        <f t="shared" si="11"/>
        <v>108610.07924552397</v>
      </c>
    </row>
    <row r="160" spans="1:9" x14ac:dyDescent="0.45">
      <c r="A160">
        <v>136</v>
      </c>
      <c r="B160">
        <v>9.053360122988904</v>
      </c>
      <c r="C160">
        <v>-4.8081278439303432E-2</v>
      </c>
      <c r="D160">
        <f t="shared" si="8"/>
        <v>8547.2094025513597</v>
      </c>
      <c r="E160" s="13">
        <v>1.5741522413592282</v>
      </c>
      <c r="F160">
        <f t="shared" si="9"/>
        <v>13454.608838392893</v>
      </c>
      <c r="G160" s="34">
        <v>12823</v>
      </c>
      <c r="H160" s="28">
        <f t="shared" si="10"/>
        <v>-631.60883839289272</v>
      </c>
      <c r="I160">
        <f t="shared" si="11"/>
        <v>398929.72473601927</v>
      </c>
    </row>
    <row r="161" spans="1:9" x14ac:dyDescent="0.45">
      <c r="A161">
        <v>137</v>
      </c>
      <c r="B161">
        <v>9.0511409799103042</v>
      </c>
      <c r="C161">
        <v>-3.8069893347694617E-2</v>
      </c>
      <c r="D161">
        <f t="shared" si="8"/>
        <v>8528.2629521817453</v>
      </c>
      <c r="E161" s="13">
        <v>0.79674089884309551</v>
      </c>
      <c r="F161">
        <f t="shared" si="9"/>
        <v>6794.815890091555</v>
      </c>
      <c r="G161" s="34">
        <v>6541</v>
      </c>
      <c r="H161" s="28">
        <f t="shared" si="10"/>
        <v>-253.81589009155505</v>
      </c>
      <c r="I161">
        <f t="shared" si="11"/>
        <v>64422.50606296835</v>
      </c>
    </row>
    <row r="162" spans="1:9" x14ac:dyDescent="0.45">
      <c r="A162">
        <v>138</v>
      </c>
      <c r="B162">
        <v>9.0489218368317044</v>
      </c>
      <c r="C162">
        <v>-5.3694970200680814E-2</v>
      </c>
      <c r="D162">
        <f t="shared" si="8"/>
        <v>8509.3585000790172</v>
      </c>
      <c r="E162" s="13">
        <v>0.82398175155939557</v>
      </c>
      <c r="F162">
        <f t="shared" si="9"/>
        <v>7011.5561215419393</v>
      </c>
      <c r="G162" s="34">
        <v>6645</v>
      </c>
      <c r="H162" s="28">
        <f t="shared" si="10"/>
        <v>-366.55612154193932</v>
      </c>
      <c r="I162">
        <f t="shared" si="11"/>
        <v>134363.39023986898</v>
      </c>
    </row>
    <row r="163" spans="1:9" x14ac:dyDescent="0.45">
      <c r="A163">
        <v>139</v>
      </c>
      <c r="B163">
        <v>9.0467026937531028</v>
      </c>
      <c r="C163">
        <v>-1.2734146200132912E-2</v>
      </c>
      <c r="D163">
        <f t="shared" si="8"/>
        <v>8490.4959531463301</v>
      </c>
      <c r="E163" s="13">
        <v>0.93820131444462818</v>
      </c>
      <c r="F163">
        <f t="shared" si="9"/>
        <v>7965.7944635286831</v>
      </c>
      <c r="G163" s="34">
        <v>7865</v>
      </c>
      <c r="H163" s="28">
        <f t="shared" si="10"/>
        <v>-100.79446352868308</v>
      </c>
      <c r="I163">
        <f t="shared" si="11"/>
        <v>10159.523878035025</v>
      </c>
    </row>
    <row r="164" spans="1:9" x14ac:dyDescent="0.45">
      <c r="A164">
        <v>140</v>
      </c>
      <c r="B164">
        <v>9.0444835506745029</v>
      </c>
      <c r="C164">
        <v>2.530436943331793E-2</v>
      </c>
      <c r="D164">
        <f t="shared" si="8"/>
        <v>8471.6752184932539</v>
      </c>
      <c r="E164" s="13">
        <v>0.88309281740355627</v>
      </c>
      <c r="F164">
        <f t="shared" si="9"/>
        <v>7481.2755368270955</v>
      </c>
      <c r="G164" s="34">
        <v>7673</v>
      </c>
      <c r="H164" s="28">
        <f t="shared" si="10"/>
        <v>191.72446317290451</v>
      </c>
      <c r="I164">
        <f t="shared" si="11"/>
        <v>36758.269778938418</v>
      </c>
    </row>
    <row r="165" spans="1:9" x14ac:dyDescent="0.45">
      <c r="A165">
        <v>141</v>
      </c>
      <c r="B165">
        <v>9.0422644075959031</v>
      </c>
      <c r="C165">
        <v>-3.813417325167201E-2</v>
      </c>
      <c r="D165">
        <f t="shared" si="8"/>
        <v>8452.8962034352207</v>
      </c>
      <c r="E165" s="13">
        <v>0.96514268258752411</v>
      </c>
      <c r="F165">
        <f t="shared" si="9"/>
        <v>8158.2509174173665</v>
      </c>
      <c r="G165" s="34">
        <v>7853</v>
      </c>
      <c r="H165" s="28">
        <f t="shared" si="10"/>
        <v>-305.25091741736651</v>
      </c>
      <c r="I165">
        <f t="shared" si="11"/>
        <v>93178.122584143915</v>
      </c>
    </row>
    <row r="166" spans="1:9" x14ac:dyDescent="0.45">
      <c r="A166">
        <v>142</v>
      </c>
      <c r="B166">
        <v>9.0400452645173033</v>
      </c>
      <c r="C166">
        <v>-4.3603967578107472E-3</v>
      </c>
      <c r="D166">
        <f t="shared" si="8"/>
        <v>8434.1588154931305</v>
      </c>
      <c r="E166" s="13">
        <v>0.94361837349341804</v>
      </c>
      <c r="F166">
        <f t="shared" si="9"/>
        <v>7958.6272232608007</v>
      </c>
      <c r="G166" s="34">
        <v>7924</v>
      </c>
      <c r="H166" s="28">
        <f t="shared" si="10"/>
        <v>-34.627223260800747</v>
      </c>
      <c r="I166">
        <f t="shared" si="11"/>
        <v>1199.0445907533403</v>
      </c>
    </row>
    <row r="167" spans="1:9" x14ac:dyDescent="0.45">
      <c r="A167">
        <v>143</v>
      </c>
      <c r="B167">
        <v>9.0378261214387035</v>
      </c>
      <c r="C167">
        <v>-6.0620850518215974E-3</v>
      </c>
      <c r="D167">
        <f t="shared" si="8"/>
        <v>8415.4629623928813</v>
      </c>
      <c r="E167" s="13">
        <v>0.93453340329018963</v>
      </c>
      <c r="F167">
        <f t="shared" si="9"/>
        <v>7864.5312425075608</v>
      </c>
      <c r="G167" s="34">
        <v>7817</v>
      </c>
      <c r="H167" s="28">
        <f t="shared" si="10"/>
        <v>-47.531242507560819</v>
      </c>
      <c r="I167">
        <f t="shared" si="11"/>
        <v>2259.2190143125563</v>
      </c>
    </row>
    <row r="168" spans="1:9" x14ac:dyDescent="0.45">
      <c r="A168">
        <v>144</v>
      </c>
      <c r="B168">
        <v>9.0356069783601018</v>
      </c>
      <c r="C168">
        <v>8.3861721952516177E-5</v>
      </c>
      <c r="D168">
        <f t="shared" si="8"/>
        <v>8396.8085520648929</v>
      </c>
      <c r="E168" s="13">
        <v>1.0195876150990513</v>
      </c>
      <c r="F168">
        <f t="shared" si="9"/>
        <v>8561.2820060431623</v>
      </c>
      <c r="G168" s="34">
        <v>8562</v>
      </c>
      <c r="H168" s="28">
        <f t="shared" si="10"/>
        <v>0.71799395683774492</v>
      </c>
      <c r="I168">
        <f t="shared" si="11"/>
        <v>0.51551532205552153</v>
      </c>
    </row>
    <row r="169" spans="1:9" x14ac:dyDescent="0.45">
      <c r="A169">
        <v>145</v>
      </c>
      <c r="B169">
        <v>9.033387835281502</v>
      </c>
      <c r="C169">
        <v>5.2182966028446742E-3</v>
      </c>
      <c r="D169">
        <f t="shared" si="8"/>
        <v>8378.1954926437265</v>
      </c>
      <c r="E169" s="13">
        <v>0.87069272912551587</v>
      </c>
      <c r="F169">
        <f t="shared" si="9"/>
        <v>7294.8338986370618</v>
      </c>
      <c r="G169" s="34">
        <v>7333</v>
      </c>
      <c r="H169" s="28">
        <f t="shared" si="10"/>
        <v>38.166101362938207</v>
      </c>
      <c r="I169">
        <f t="shared" si="11"/>
        <v>1456.6512932460737</v>
      </c>
    </row>
    <row r="170" spans="1:9" x14ac:dyDescent="0.45">
      <c r="A170">
        <v>146</v>
      </c>
      <c r="B170">
        <v>9.0311686922029022</v>
      </c>
      <c r="C170">
        <v>-3.4253298463392312E-2</v>
      </c>
      <c r="D170">
        <f t="shared" si="8"/>
        <v>8359.6236924675286</v>
      </c>
      <c r="E170" s="13">
        <v>0.93920279084339942</v>
      </c>
      <c r="F170">
        <f t="shared" si="9"/>
        <v>7851.3819023661063</v>
      </c>
      <c r="G170" s="34">
        <v>7587</v>
      </c>
      <c r="H170" s="28">
        <f t="shared" si="10"/>
        <v>-264.38190236610626</v>
      </c>
      <c r="I170">
        <f t="shared" si="11"/>
        <v>69897.790298721346</v>
      </c>
    </row>
    <row r="171" spans="1:9" x14ac:dyDescent="0.45">
      <c r="A171">
        <v>147</v>
      </c>
      <c r="B171">
        <v>9.0289495491243024</v>
      </c>
      <c r="C171">
        <v>2.4272913675680741E-2</v>
      </c>
      <c r="D171">
        <f t="shared" si="8"/>
        <v>8341.0930600776519</v>
      </c>
      <c r="E171" s="13">
        <v>1.1683783748903205</v>
      </c>
      <c r="F171">
        <f t="shared" si="9"/>
        <v>9745.5527543424578</v>
      </c>
      <c r="G171" s="34">
        <v>9985</v>
      </c>
      <c r="H171" s="28">
        <f t="shared" si="10"/>
        <v>239.44724565754223</v>
      </c>
      <c r="I171">
        <f t="shared" si="11"/>
        <v>57334.983452983375</v>
      </c>
    </row>
    <row r="172" spans="1:9" x14ac:dyDescent="0.45">
      <c r="A172">
        <v>148</v>
      </c>
      <c r="B172">
        <v>9.0267304060457025</v>
      </c>
      <c r="C172">
        <v>-5.2257339125935331E-2</v>
      </c>
      <c r="D172">
        <f t="shared" si="8"/>
        <v>8322.6035042181775</v>
      </c>
      <c r="E172" s="13">
        <v>1.5741522413592282</v>
      </c>
      <c r="F172">
        <f t="shared" si="9"/>
        <v>13101.044960109211</v>
      </c>
      <c r="G172" s="34">
        <v>12434</v>
      </c>
      <c r="H172" s="28">
        <f t="shared" si="10"/>
        <v>-667.04496010921139</v>
      </c>
      <c r="I172">
        <f t="shared" si="11"/>
        <v>444948.9788070994</v>
      </c>
    </row>
    <row r="173" spans="1:9" x14ac:dyDescent="0.45">
      <c r="A173">
        <v>149</v>
      </c>
      <c r="B173">
        <v>9.0245112629671027</v>
      </c>
      <c r="C173">
        <v>-2.2199579308439965E-2</v>
      </c>
      <c r="D173">
        <f t="shared" si="8"/>
        <v>8304.154933835478</v>
      </c>
      <c r="E173" s="13">
        <v>0.79674089884309551</v>
      </c>
      <c r="F173">
        <f t="shared" si="9"/>
        <v>6616.2598661164047</v>
      </c>
      <c r="G173" s="34">
        <v>6471</v>
      </c>
      <c r="H173" s="28">
        <f t="shared" si="10"/>
        <v>-145.25986611640474</v>
      </c>
      <c r="I173">
        <f t="shared" si="11"/>
        <v>21100.428704155827</v>
      </c>
    </row>
    <row r="174" spans="1:9" x14ac:dyDescent="0.45">
      <c r="A174">
        <v>150</v>
      </c>
      <c r="B174">
        <v>9.0222921198885011</v>
      </c>
      <c r="C174">
        <v>-3.2497588934370825E-2</v>
      </c>
      <c r="D174">
        <f t="shared" si="8"/>
        <v>8285.747258077743</v>
      </c>
      <c r="E174" s="13">
        <v>0.82398175155939557</v>
      </c>
      <c r="F174">
        <f t="shared" si="9"/>
        <v>6827.3045386893582</v>
      </c>
      <c r="G174" s="34">
        <v>6609</v>
      </c>
      <c r="H174" s="28">
        <f t="shared" si="10"/>
        <v>-218.3045386893582</v>
      </c>
      <c r="I174">
        <f t="shared" si="11"/>
        <v>47656.871612373492</v>
      </c>
    </row>
    <row r="175" spans="1:9" x14ac:dyDescent="0.45">
      <c r="A175">
        <v>151</v>
      </c>
      <c r="B175">
        <v>9.0200729768099013</v>
      </c>
      <c r="C175">
        <v>8.668966965343472E-3</v>
      </c>
      <c r="D175">
        <f t="shared" si="8"/>
        <v>8267.3803862946006</v>
      </c>
      <c r="E175" s="13">
        <v>0.93820131444462818</v>
      </c>
      <c r="F175">
        <f t="shared" si="9"/>
        <v>7756.467145435332</v>
      </c>
      <c r="G175" s="34">
        <v>7824</v>
      </c>
      <c r="H175" s="28">
        <f t="shared" si="10"/>
        <v>67.532854564668014</v>
      </c>
      <c r="I175">
        <f t="shared" si="11"/>
        <v>4560.6864456526018</v>
      </c>
    </row>
    <row r="176" spans="1:9" x14ac:dyDescent="0.45">
      <c r="A176">
        <v>152</v>
      </c>
      <c r="B176">
        <v>9.0178538337313014</v>
      </c>
      <c r="C176">
        <v>-3.9292172395402503E-2</v>
      </c>
      <c r="D176">
        <f t="shared" si="8"/>
        <v>8249.0542280365735</v>
      </c>
      <c r="E176" s="13">
        <v>0.88309281740355627</v>
      </c>
      <c r="F176">
        <f t="shared" si="9"/>
        <v>7284.6805391515354</v>
      </c>
      <c r="G176" s="34">
        <v>7004</v>
      </c>
      <c r="H176" s="28">
        <f t="shared" si="10"/>
        <v>-280.68053915153541</v>
      </c>
      <c r="I176">
        <f t="shared" si="11"/>
        <v>78781.565058396605</v>
      </c>
    </row>
    <row r="177" spans="1:9" x14ac:dyDescent="0.45">
      <c r="A177">
        <v>153</v>
      </c>
      <c r="B177">
        <v>9.0156346906527016</v>
      </c>
      <c r="C177">
        <v>2.5126928525013525E-2</v>
      </c>
      <c r="D177">
        <f t="shared" si="8"/>
        <v>8230.7686930547006</v>
      </c>
      <c r="E177" s="13">
        <v>0.96514268258752411</v>
      </c>
      <c r="F177">
        <f t="shared" si="9"/>
        <v>7943.8661761722233</v>
      </c>
      <c r="G177" s="34">
        <v>8146</v>
      </c>
      <c r="H177" s="28">
        <f t="shared" si="10"/>
        <v>202.13382382777672</v>
      </c>
      <c r="I177">
        <f t="shared" si="11"/>
        <v>40858.082735238677</v>
      </c>
    </row>
    <row r="178" spans="1:9" x14ac:dyDescent="0.45">
      <c r="A178">
        <v>154</v>
      </c>
      <c r="B178">
        <v>9.0134155475741018</v>
      </c>
      <c r="C178">
        <v>-1.8713246258830196E-3</v>
      </c>
      <c r="D178">
        <f t="shared" si="8"/>
        <v>8212.5236913000717</v>
      </c>
      <c r="E178" s="13">
        <v>0.94361837349341804</v>
      </c>
      <c r="F178">
        <f t="shared" si="9"/>
        <v>7749.4882478607351</v>
      </c>
      <c r="G178" s="34">
        <v>7735</v>
      </c>
      <c r="H178" s="28">
        <f t="shared" si="10"/>
        <v>-14.4882478607351</v>
      </c>
      <c r="I178">
        <f t="shared" si="11"/>
        <v>209.90932607409522</v>
      </c>
    </row>
    <row r="179" spans="1:9" x14ac:dyDescent="0.45">
      <c r="A179">
        <v>155</v>
      </c>
      <c r="B179">
        <v>9.0111964044955002</v>
      </c>
      <c r="C179">
        <v>5.3572329491000659E-3</v>
      </c>
      <c r="D179">
        <f t="shared" si="8"/>
        <v>8194.3191329233723</v>
      </c>
      <c r="E179" s="13">
        <v>0.93453340329018963</v>
      </c>
      <c r="F179">
        <f t="shared" si="9"/>
        <v>7657.8649469367947</v>
      </c>
      <c r="G179" s="34">
        <v>7699</v>
      </c>
      <c r="H179" s="28">
        <f t="shared" si="10"/>
        <v>41.135053063205305</v>
      </c>
      <c r="I179">
        <f t="shared" si="11"/>
        <v>1692.0925905127162</v>
      </c>
    </row>
    <row r="180" spans="1:9" x14ac:dyDescent="0.45">
      <c r="A180">
        <v>156</v>
      </c>
      <c r="B180">
        <v>9.0089772614169004</v>
      </c>
      <c r="C180">
        <v>3.7516959570572439E-2</v>
      </c>
      <c r="D180">
        <f t="shared" si="8"/>
        <v>8176.1549282745</v>
      </c>
      <c r="E180" s="13">
        <v>1.0195876150990513</v>
      </c>
      <c r="F180">
        <f t="shared" si="9"/>
        <v>8336.3063039997523</v>
      </c>
      <c r="G180" s="34">
        <v>8655</v>
      </c>
      <c r="H180" s="28">
        <f t="shared" si="10"/>
        <v>318.69369600024766</v>
      </c>
      <c r="I180">
        <f t="shared" si="11"/>
        <v>101565.67187029826</v>
      </c>
    </row>
    <row r="181" spans="1:9" x14ac:dyDescent="0.45">
      <c r="A181">
        <v>157</v>
      </c>
      <c r="B181">
        <v>9.0067581183383005</v>
      </c>
      <c r="C181">
        <v>9.6478601772691519E-3</v>
      </c>
      <c r="D181">
        <f t="shared" si="8"/>
        <v>8158.0309879020333</v>
      </c>
      <c r="E181" s="13">
        <v>0.87069272912551587</v>
      </c>
      <c r="F181">
        <f t="shared" si="9"/>
        <v>7103.1382651469494</v>
      </c>
      <c r="G181" s="34">
        <v>7172</v>
      </c>
      <c r="H181" s="28">
        <f t="shared" si="10"/>
        <v>68.861734853050621</v>
      </c>
      <c r="I181">
        <f t="shared" si="11"/>
        <v>4741.9385269718468</v>
      </c>
    </row>
    <row r="182" spans="1:9" x14ac:dyDescent="0.45">
      <c r="A182">
        <v>158</v>
      </c>
      <c r="B182">
        <v>9.0045389752597007</v>
      </c>
      <c r="C182">
        <v>2.8655667006276531E-3</v>
      </c>
      <c r="D182">
        <f t="shared" si="8"/>
        <v>8139.9472225528516</v>
      </c>
      <c r="E182" s="13">
        <v>0.93920279084339942</v>
      </c>
      <c r="F182">
        <f t="shared" si="9"/>
        <v>7645.0611487396163</v>
      </c>
      <c r="G182" s="34">
        <v>7667</v>
      </c>
      <c r="H182" s="28">
        <f t="shared" si="10"/>
        <v>21.938851260383672</v>
      </c>
      <c r="I182">
        <f t="shared" si="11"/>
        <v>481.31319462523822</v>
      </c>
    </row>
    <row r="183" spans="1:9" x14ac:dyDescent="0.45">
      <c r="A183">
        <v>159</v>
      </c>
      <c r="B183">
        <v>9.0023198321811009</v>
      </c>
      <c r="C183">
        <v>2.862322807974671E-2</v>
      </c>
      <c r="D183">
        <f t="shared" si="8"/>
        <v>8121.9035431716802</v>
      </c>
      <c r="E183" s="13">
        <v>1.1683783748903205</v>
      </c>
      <c r="F183">
        <f t="shared" si="9"/>
        <v>9489.456462786864</v>
      </c>
      <c r="G183" s="34">
        <v>9765</v>
      </c>
      <c r="H183" s="28">
        <f t="shared" si="10"/>
        <v>275.54353721313601</v>
      </c>
      <c r="I183">
        <f t="shared" si="11"/>
        <v>75924.240899926866</v>
      </c>
    </row>
    <row r="184" spans="1:9" x14ac:dyDescent="0.45">
      <c r="A184">
        <v>160</v>
      </c>
      <c r="B184">
        <v>9.0001006891024993</v>
      </c>
      <c r="C184">
        <v>2.5299988676685814E-4</v>
      </c>
      <c r="D184">
        <f t="shared" si="8"/>
        <v>8103.8998609006358</v>
      </c>
      <c r="E184" s="13">
        <v>1.5741522413592282</v>
      </c>
      <c r="F184">
        <f t="shared" si="9"/>
        <v>12756.772129787472</v>
      </c>
      <c r="G184" s="34">
        <v>12760</v>
      </c>
      <c r="H184" s="28">
        <f t="shared" si="10"/>
        <v>3.227870212527705</v>
      </c>
      <c r="I184">
        <f t="shared" si="11"/>
        <v>10.419146108923652</v>
      </c>
    </row>
    <row r="185" spans="1:9" x14ac:dyDescent="0.45">
      <c r="A185">
        <v>161</v>
      </c>
      <c r="B185">
        <v>8.9978815460238994</v>
      </c>
      <c r="C185">
        <v>-2.171616588478642E-2</v>
      </c>
      <c r="D185">
        <f t="shared" si="8"/>
        <v>8085.9360870788496</v>
      </c>
      <c r="E185" s="13">
        <v>0.79674089884309551</v>
      </c>
      <c r="F185">
        <f t="shared" si="9"/>
        <v>6442.3959860070254</v>
      </c>
      <c r="G185" s="34">
        <v>6304</v>
      </c>
      <c r="H185" s="28">
        <f t="shared" si="10"/>
        <v>-138.39598600702539</v>
      </c>
      <c r="I185">
        <f t="shared" si="11"/>
        <v>19153.448942856765</v>
      </c>
    </row>
    <row r="186" spans="1:9" x14ac:dyDescent="0.45">
      <c r="A186">
        <v>162</v>
      </c>
      <c r="B186">
        <v>8.9956624029452996</v>
      </c>
      <c r="C186">
        <v>-3.0530223275157198E-2</v>
      </c>
      <c r="D186">
        <f t="shared" si="8"/>
        <v>8068.012133241943</v>
      </c>
      <c r="E186" s="13">
        <v>0.82398175155939557</v>
      </c>
      <c r="F186">
        <f t="shared" si="9"/>
        <v>6647.8947691511521</v>
      </c>
      <c r="G186" s="34">
        <v>6448</v>
      </c>
      <c r="H186" s="28">
        <f t="shared" si="10"/>
        <v>-199.8947691511521</v>
      </c>
      <c r="I186">
        <f t="shared" si="11"/>
        <v>39957.918733992388</v>
      </c>
    </row>
    <row r="187" spans="1:9" x14ac:dyDescent="0.45">
      <c r="A187">
        <v>163</v>
      </c>
      <c r="B187">
        <v>8.9934432598666998</v>
      </c>
      <c r="C187">
        <v>-5.928130099707829E-3</v>
      </c>
      <c r="D187">
        <f t="shared" si="8"/>
        <v>8050.1279111216463</v>
      </c>
      <c r="E187" s="13">
        <v>0.93820131444462818</v>
      </c>
      <c r="F187">
        <f t="shared" si="9"/>
        <v>7552.6405876617173</v>
      </c>
      <c r="G187" s="34">
        <v>7508</v>
      </c>
      <c r="H187" s="28">
        <f t="shared" si="10"/>
        <v>-44.640587661717291</v>
      </c>
      <c r="I187">
        <f t="shared" si="11"/>
        <v>1992.782066783466</v>
      </c>
    </row>
    <row r="188" spans="1:9" x14ac:dyDescent="0.45">
      <c r="A188">
        <v>164</v>
      </c>
      <c r="B188">
        <v>8.9912241167881</v>
      </c>
      <c r="C188">
        <v>2.7496840948487034E-2</v>
      </c>
      <c r="D188">
        <f t="shared" si="8"/>
        <v>8032.2833326453565</v>
      </c>
      <c r="E188" s="13">
        <v>0.88309281740355627</v>
      </c>
      <c r="F188">
        <f t="shared" si="9"/>
        <v>7093.251718409414</v>
      </c>
      <c r="G188" s="34">
        <v>7291</v>
      </c>
      <c r="H188" s="28">
        <f t="shared" si="10"/>
        <v>197.74828159058598</v>
      </c>
      <c r="I188">
        <f t="shared" si="11"/>
        <v>39104.382872029681</v>
      </c>
    </row>
    <row r="189" spans="1:9" x14ac:dyDescent="0.45">
      <c r="A189">
        <v>165</v>
      </c>
      <c r="B189">
        <v>8.9890049737095001</v>
      </c>
      <c r="C189">
        <v>2.6898293634401327E-2</v>
      </c>
      <c r="D189">
        <f t="shared" si="8"/>
        <v>8014.4783099356973</v>
      </c>
      <c r="E189" s="13">
        <v>0.96514268258752411</v>
      </c>
      <c r="F189">
        <f t="shared" si="9"/>
        <v>7735.1150955908652</v>
      </c>
      <c r="G189" s="34">
        <v>7946</v>
      </c>
      <c r="H189" s="28">
        <f t="shared" si="10"/>
        <v>210.88490440913483</v>
      </c>
      <c r="I189">
        <f t="shared" si="11"/>
        <v>44472.442907649936</v>
      </c>
    </row>
    <row r="190" spans="1:9" x14ac:dyDescent="0.45">
      <c r="A190">
        <v>166</v>
      </c>
      <c r="B190">
        <v>8.9867858306308985</v>
      </c>
      <c r="C190">
        <v>6.8291311357882023E-4</v>
      </c>
      <c r="D190">
        <f t="shared" si="8"/>
        <v>7996.7127553100745</v>
      </c>
      <c r="E190" s="13">
        <v>0.94361837349341804</v>
      </c>
      <c r="F190">
        <f t="shared" si="9"/>
        <v>7545.8450834597616</v>
      </c>
      <c r="G190" s="34">
        <v>7551</v>
      </c>
      <c r="H190" s="28">
        <f t="shared" si="10"/>
        <v>5.154916540238446</v>
      </c>
      <c r="I190">
        <f t="shared" si="11"/>
        <v>26.57316453682391</v>
      </c>
    </row>
    <row r="191" spans="1:9" x14ac:dyDescent="0.45">
      <c r="A191">
        <v>167</v>
      </c>
      <c r="B191">
        <v>8.9845666875522987</v>
      </c>
      <c r="C191">
        <v>4.8859009599100389E-2</v>
      </c>
      <c r="D191">
        <f t="shared" si="8"/>
        <v>7978.9865812803009</v>
      </c>
      <c r="E191" s="13">
        <v>0.93453340329018963</v>
      </c>
      <c r="F191">
        <f t="shared" si="9"/>
        <v>7456.6294846106348</v>
      </c>
      <c r="G191" s="34">
        <v>7830</v>
      </c>
      <c r="H191" s="28">
        <f t="shared" si="10"/>
        <v>373.37051538936521</v>
      </c>
      <c r="I191">
        <f t="shared" si="11"/>
        <v>139405.54176212021</v>
      </c>
    </row>
    <row r="192" spans="1:9" x14ac:dyDescent="0.45">
      <c r="A192">
        <v>168</v>
      </c>
      <c r="B192">
        <v>8.9823475444736989</v>
      </c>
      <c r="C192">
        <v>6.6108932582892521E-2</v>
      </c>
      <c r="D192">
        <f t="shared" si="8"/>
        <v>7961.299700552082</v>
      </c>
      <c r="E192" s="13">
        <v>1.0195876150990513</v>
      </c>
      <c r="F192">
        <f t="shared" si="9"/>
        <v>8117.2425747746884</v>
      </c>
      <c r="G192" s="34">
        <v>8672</v>
      </c>
      <c r="H192" s="28">
        <f t="shared" si="10"/>
        <v>554.75742522531164</v>
      </c>
      <c r="I192">
        <f t="shared" si="11"/>
        <v>307755.80084261723</v>
      </c>
    </row>
    <row r="193" spans="1:9" x14ac:dyDescent="0.45">
      <c r="A193">
        <v>169</v>
      </c>
      <c r="B193">
        <v>8.980128401395099</v>
      </c>
      <c r="C193">
        <v>-1.287517369022062E-2</v>
      </c>
      <c r="D193">
        <f t="shared" si="8"/>
        <v>7943.652026024638</v>
      </c>
      <c r="E193" s="13">
        <v>0.87069272912551587</v>
      </c>
      <c r="F193">
        <f t="shared" si="9"/>
        <v>6916.4800617628252</v>
      </c>
      <c r="G193" s="34">
        <v>6828</v>
      </c>
      <c r="H193" s="28">
        <f t="shared" si="10"/>
        <v>-88.480061762825244</v>
      </c>
      <c r="I193">
        <f t="shared" si="11"/>
        <v>7828.7213295533702</v>
      </c>
    </row>
    <row r="194" spans="1:9" x14ac:dyDescent="0.45">
      <c r="A194">
        <v>170</v>
      </c>
      <c r="B194">
        <v>8.9779092583164992</v>
      </c>
      <c r="C194">
        <v>2.5273572163229119E-3</v>
      </c>
      <c r="D194">
        <f t="shared" si="8"/>
        <v>7926.0434707902677</v>
      </c>
      <c r="E194" s="13">
        <v>0.93920279084339942</v>
      </c>
      <c r="F194">
        <f t="shared" si="9"/>
        <v>7444.1621481123238</v>
      </c>
      <c r="G194" s="34">
        <v>7463</v>
      </c>
      <c r="H194" s="28">
        <f t="shared" si="10"/>
        <v>18.837851887676152</v>
      </c>
      <c r="I194">
        <f t="shared" si="11"/>
        <v>354.86466374202394</v>
      </c>
    </row>
    <row r="195" spans="1:9" x14ac:dyDescent="0.45">
      <c r="A195">
        <v>171</v>
      </c>
      <c r="B195">
        <v>8.9756901152378976</v>
      </c>
      <c r="C195">
        <v>-6.1976706743074317E-3</v>
      </c>
      <c r="D195">
        <f t="shared" si="8"/>
        <v>7908.4739481338993</v>
      </c>
      <c r="E195" s="13">
        <v>1.1683783748903205</v>
      </c>
      <c r="F195">
        <f t="shared" si="9"/>
        <v>9240.0899393831223</v>
      </c>
      <c r="G195" s="34">
        <v>9183</v>
      </c>
      <c r="H195" s="28">
        <f t="shared" si="10"/>
        <v>-57.089939383122328</v>
      </c>
      <c r="I195">
        <f t="shared" si="11"/>
        <v>3259.2611787685819</v>
      </c>
    </row>
    <row r="196" spans="1:9" x14ac:dyDescent="0.45">
      <c r="A196">
        <v>172</v>
      </c>
      <c r="B196">
        <v>8.9734709721592978</v>
      </c>
      <c r="C196">
        <v>-2.7633055041503596E-2</v>
      </c>
      <c r="D196">
        <f t="shared" si="8"/>
        <v>7890.943371532725</v>
      </c>
      <c r="E196" s="13">
        <v>1.5741522413592282</v>
      </c>
      <c r="F196">
        <f t="shared" si="9"/>
        <v>12421.546194736984</v>
      </c>
      <c r="G196" s="34">
        <v>12083</v>
      </c>
      <c r="H196" s="28">
        <f t="shared" si="10"/>
        <v>-338.54619473698403</v>
      </c>
      <c r="I196">
        <f t="shared" si="11"/>
        <v>114613.52597089192</v>
      </c>
    </row>
    <row r="197" spans="1:9" x14ac:dyDescent="0.45">
      <c r="A197">
        <v>173</v>
      </c>
      <c r="B197">
        <v>8.971251829080698</v>
      </c>
      <c r="C197">
        <v>-5.4508883685144838E-3</v>
      </c>
      <c r="D197">
        <f t="shared" si="8"/>
        <v>7873.4516546556879</v>
      </c>
      <c r="E197" s="13">
        <v>0.79674089884309551</v>
      </c>
      <c r="F197">
        <f t="shared" si="9"/>
        <v>6273.1009483280304</v>
      </c>
      <c r="G197" s="34">
        <v>6239</v>
      </c>
      <c r="H197" s="28">
        <f t="shared" si="10"/>
        <v>-34.100948328030427</v>
      </c>
      <c r="I197">
        <f t="shared" si="11"/>
        <v>1162.8746768710012</v>
      </c>
    </row>
    <row r="198" spans="1:9" x14ac:dyDescent="0.45">
      <c r="A198">
        <v>174</v>
      </c>
      <c r="B198">
        <v>8.9690326860020981</v>
      </c>
      <c r="C198">
        <v>3.6700203621098382E-3</v>
      </c>
      <c r="D198">
        <f t="shared" si="8"/>
        <v>7855.9987113631132</v>
      </c>
      <c r="E198" s="13">
        <v>0.82398175155939557</v>
      </c>
      <c r="F198">
        <f t="shared" si="9"/>
        <v>6473.1995784373321</v>
      </c>
      <c r="G198" s="34">
        <v>6497</v>
      </c>
      <c r="H198" s="28">
        <f t="shared" si="10"/>
        <v>23.800421562667907</v>
      </c>
      <c r="I198">
        <f t="shared" si="11"/>
        <v>566.46006656070745</v>
      </c>
    </row>
    <row r="199" spans="1:9" x14ac:dyDescent="0.45">
      <c r="A199">
        <v>175</v>
      </c>
      <c r="B199">
        <v>8.9668135429234983</v>
      </c>
      <c r="C199">
        <v>-8.3653100844435002E-2</v>
      </c>
      <c r="D199">
        <f t="shared" si="8"/>
        <v>7838.5844557062719</v>
      </c>
      <c r="E199" s="13">
        <v>0.93820131444462818</v>
      </c>
      <c r="F199">
        <f t="shared" si="9"/>
        <v>7354.1702397288545</v>
      </c>
      <c r="G199" s="34">
        <v>6764</v>
      </c>
      <c r="H199" s="28">
        <f t="shared" si="10"/>
        <v>-590.17023972885454</v>
      </c>
      <c r="I199">
        <f t="shared" si="11"/>
        <v>348300.91186161363</v>
      </c>
    </row>
    <row r="200" spans="1:9" x14ac:dyDescent="0.45">
      <c r="A200">
        <v>176</v>
      </c>
      <c r="B200">
        <v>8.9645943998448985</v>
      </c>
      <c r="C200">
        <v>-0.16282989135640769</v>
      </c>
      <c r="D200">
        <f t="shared" si="8"/>
        <v>7821.2088019269531</v>
      </c>
      <c r="E200" s="13">
        <v>0.88309281740355627</v>
      </c>
      <c r="F200">
        <f t="shared" si="9"/>
        <v>6906.8533163951661</v>
      </c>
      <c r="G200" s="34">
        <v>5869</v>
      </c>
      <c r="H200" s="28">
        <f t="shared" si="10"/>
        <v>-1037.8533163951661</v>
      </c>
      <c r="I200">
        <f t="shared" si="11"/>
        <v>1077139.5063524446</v>
      </c>
    </row>
    <row r="201" spans="1:9" x14ac:dyDescent="0.45">
      <c r="A201">
        <v>177</v>
      </c>
      <c r="B201">
        <v>8.9623752567662969</v>
      </c>
      <c r="C201">
        <v>1.3995141988521809E-2</v>
      </c>
      <c r="D201">
        <f t="shared" si="8"/>
        <v>7803.871664457035</v>
      </c>
      <c r="E201" s="13">
        <v>0.96514268258752411</v>
      </c>
      <c r="F201">
        <f t="shared" si="9"/>
        <v>7531.8496328028295</v>
      </c>
      <c r="G201" s="34">
        <v>7638</v>
      </c>
      <c r="H201" s="28">
        <f t="shared" si="10"/>
        <v>106.15036719717045</v>
      </c>
      <c r="I201">
        <f t="shared" si="11"/>
        <v>11267.900456094121</v>
      </c>
    </row>
    <row r="202" spans="1:9" x14ac:dyDescent="0.45">
      <c r="A202">
        <v>178</v>
      </c>
      <c r="B202">
        <v>8.960156113687697</v>
      </c>
      <c r="C202">
        <v>1.3175291371464226E-2</v>
      </c>
      <c r="D202">
        <f t="shared" si="8"/>
        <v>7786.5729579181107</v>
      </c>
      <c r="E202" s="13">
        <v>0.94361837349341804</v>
      </c>
      <c r="F202">
        <f t="shared" si="9"/>
        <v>7347.5533096385207</v>
      </c>
      <c r="G202" s="34">
        <v>7445</v>
      </c>
      <c r="H202" s="28">
        <f t="shared" si="10"/>
        <v>97.446690361479341</v>
      </c>
      <c r="I202">
        <f t="shared" si="11"/>
        <v>9495.8574624060311</v>
      </c>
    </row>
    <row r="203" spans="1:9" x14ac:dyDescent="0.45">
      <c r="A203">
        <v>179</v>
      </c>
      <c r="B203">
        <v>8.9579369706090972</v>
      </c>
      <c r="C203">
        <v>5.8746545399229078E-2</v>
      </c>
      <c r="D203">
        <f t="shared" si="8"/>
        <v>7769.3125971209902</v>
      </c>
      <c r="E203" s="13">
        <v>0.93453340329018963</v>
      </c>
      <c r="F203">
        <f t="shared" si="9"/>
        <v>7260.6821426128208</v>
      </c>
      <c r="G203" s="34">
        <v>7700</v>
      </c>
      <c r="H203" s="28">
        <f t="shared" si="10"/>
        <v>439.31785738717917</v>
      </c>
      <c r="I203">
        <f t="shared" si="11"/>
        <v>193000.17981926189</v>
      </c>
    </row>
    <row r="204" spans="1:9" ht="14.65" thickBot="1" x14ac:dyDescent="0.5">
      <c r="A204" s="15">
        <v>180</v>
      </c>
      <c r="B204" s="15">
        <v>8.9557178275304974</v>
      </c>
      <c r="C204" s="15">
        <v>1.6321740765894432E-2</v>
      </c>
      <c r="D204">
        <f t="shared" si="8"/>
        <v>7752.0904970653364</v>
      </c>
      <c r="E204" s="14">
        <v>1.0195876150990513</v>
      </c>
      <c r="F204">
        <f t="shared" si="9"/>
        <v>7903.9354619348651</v>
      </c>
      <c r="G204" s="35">
        <v>8034</v>
      </c>
      <c r="H204" s="28">
        <f t="shared" si="10"/>
        <v>130.06453806513491</v>
      </c>
      <c r="I204">
        <f t="shared" si="11"/>
        <v>16916.784062096929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DBCF-961A-4094-8486-B00026B4B8BE}">
  <dimension ref="A1:I207"/>
  <sheetViews>
    <sheetView topLeftCell="A14" workbookViewId="0">
      <selection activeCell="E32" sqref="E32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0.9872062437851935</v>
      </c>
    </row>
    <row r="5" spans="1:9" x14ac:dyDescent="0.45">
      <c r="A5" t="s">
        <v>205</v>
      </c>
      <c r="B5">
        <v>0.974576167768471</v>
      </c>
    </row>
    <row r="6" spans="1:9" x14ac:dyDescent="0.45">
      <c r="A6" t="s">
        <v>206</v>
      </c>
      <c r="B6">
        <v>0.97265738797741219</v>
      </c>
    </row>
    <row r="7" spans="1:9" x14ac:dyDescent="0.45">
      <c r="A7" t="s">
        <v>207</v>
      </c>
      <c r="B7">
        <v>366.36360733584087</v>
      </c>
    </row>
    <row r="8" spans="1:9" ht="14.65" thickBot="1" x14ac:dyDescent="0.5">
      <c r="A8" s="15" t="s">
        <v>208</v>
      </c>
      <c r="B8" s="15">
        <v>172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12</v>
      </c>
      <c r="C12">
        <v>818081459.91307509</v>
      </c>
      <c r="D12">
        <v>68173454.992756262</v>
      </c>
      <c r="E12">
        <v>507.91454668734747</v>
      </c>
      <c r="F12">
        <v>4.6154383055980609E-120</v>
      </c>
    </row>
    <row r="13" spans="1:9" x14ac:dyDescent="0.45">
      <c r="A13" t="s">
        <v>211</v>
      </c>
      <c r="B13">
        <v>159</v>
      </c>
      <c r="C13">
        <v>21341344.552040704</v>
      </c>
      <c r="D13">
        <v>134222.2927801302</v>
      </c>
    </row>
    <row r="14" spans="1:9" ht="14.65" thickBot="1" x14ac:dyDescent="0.5">
      <c r="A14" s="15" t="s">
        <v>212</v>
      </c>
      <c r="B14" s="15">
        <v>171</v>
      </c>
      <c r="C14" s="15">
        <v>839422804.46511579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520901.33197278919</v>
      </c>
      <c r="C17">
        <v>13594.93549100531</v>
      </c>
      <c r="D17">
        <v>38.315836976014211</v>
      </c>
      <c r="E17">
        <v>3.3586424855495312E-82</v>
      </c>
      <c r="F17">
        <v>494051.38586523547</v>
      </c>
      <c r="G17">
        <v>547751.27808034292</v>
      </c>
      <c r="H17">
        <v>494051.38586523547</v>
      </c>
      <c r="I17">
        <v>547751.27808034292</v>
      </c>
    </row>
    <row r="18" spans="1:9" x14ac:dyDescent="0.45">
      <c r="A18" t="s">
        <v>190</v>
      </c>
      <c r="B18">
        <v>-251.40510204081639</v>
      </c>
      <c r="C18">
        <v>6.7567626184199296</v>
      </c>
      <c r="D18">
        <v>-37.207922823194806</v>
      </c>
      <c r="E18">
        <v>2.2398964426943043E-80</v>
      </c>
      <c r="F18">
        <v>-264.74968262276462</v>
      </c>
      <c r="G18">
        <v>-238.06052145886812</v>
      </c>
      <c r="H18">
        <v>-264.74968262276462</v>
      </c>
      <c r="I18">
        <v>-238.06052145886812</v>
      </c>
    </row>
    <row r="19" spans="1:9" x14ac:dyDescent="0.45">
      <c r="A19" t="s">
        <v>191</v>
      </c>
      <c r="B19">
        <v>-7226.9212585033956</v>
      </c>
      <c r="C19">
        <v>136.18690443442514</v>
      </c>
      <c r="D19">
        <v>-53.066198167263607</v>
      </c>
      <c r="E19">
        <v>4.7967003977659572E-103</v>
      </c>
      <c r="F19">
        <v>-7495.8898789899122</v>
      </c>
      <c r="G19">
        <v>-6957.9526380168791</v>
      </c>
      <c r="H19">
        <v>-7495.8898789899122</v>
      </c>
      <c r="I19">
        <v>-6957.9526380168791</v>
      </c>
    </row>
    <row r="20" spans="1:9" x14ac:dyDescent="0.45">
      <c r="A20" t="s">
        <v>192</v>
      </c>
      <c r="B20">
        <v>-6996.2784013605306</v>
      </c>
      <c r="C20">
        <v>136.18690443442509</v>
      </c>
      <c r="D20">
        <v>-51.372622282704761</v>
      </c>
      <c r="E20">
        <v>6.2801886731024384E-101</v>
      </c>
      <c r="F20">
        <v>-7265.2470218470471</v>
      </c>
      <c r="G20">
        <v>-6727.309780874014</v>
      </c>
      <c r="H20">
        <v>-7265.2470218470471</v>
      </c>
      <c r="I20">
        <v>-6727.309780874014</v>
      </c>
    </row>
    <row r="21" spans="1:9" x14ac:dyDescent="0.45">
      <c r="A21" t="s">
        <v>193</v>
      </c>
      <c r="B21">
        <v>-5877.064115646258</v>
      </c>
      <c r="C21">
        <v>136.18690443442523</v>
      </c>
      <c r="D21">
        <v>-43.154399757108052</v>
      </c>
      <c r="E21">
        <v>1.0752414294122781E-89</v>
      </c>
      <c r="F21">
        <v>-6146.0327361327745</v>
      </c>
      <c r="G21">
        <v>-5608.0954951597414</v>
      </c>
      <c r="H21">
        <v>-6146.0327361327745</v>
      </c>
      <c r="I21">
        <v>-5608.0954951597414</v>
      </c>
    </row>
    <row r="22" spans="1:9" x14ac:dyDescent="0.45">
      <c r="A22" t="s">
        <v>194</v>
      </c>
      <c r="B22">
        <v>-6318.1355442176791</v>
      </c>
      <c r="C22">
        <v>136.18690443442512</v>
      </c>
      <c r="D22">
        <v>-46.393121060034836</v>
      </c>
      <c r="E22">
        <v>2.5119230255233368E-94</v>
      </c>
      <c r="F22">
        <v>-6587.1041647041957</v>
      </c>
      <c r="G22">
        <v>-6049.1669237311626</v>
      </c>
      <c r="H22">
        <v>-6587.1041647041957</v>
      </c>
      <c r="I22">
        <v>-6049.1669237311626</v>
      </c>
    </row>
    <row r="23" spans="1:9" x14ac:dyDescent="0.45">
      <c r="A23" t="s">
        <v>195</v>
      </c>
      <c r="B23">
        <v>-5720.3498299319699</v>
      </c>
      <c r="C23">
        <v>136.1869044344252</v>
      </c>
      <c r="D23">
        <v>-42.003670277169363</v>
      </c>
      <c r="E23">
        <v>5.6006208558441036E-88</v>
      </c>
      <c r="F23">
        <v>-5989.3184504184865</v>
      </c>
      <c r="G23">
        <v>-5451.3812094454534</v>
      </c>
      <c r="H23">
        <v>-5989.3184504184865</v>
      </c>
      <c r="I23">
        <v>-5451.3812094454534</v>
      </c>
    </row>
    <row r="24" spans="1:9" x14ac:dyDescent="0.45">
      <c r="A24" t="s">
        <v>196</v>
      </c>
      <c r="B24">
        <v>-5918.4926870748222</v>
      </c>
      <c r="C24">
        <v>136.18690443442512</v>
      </c>
      <c r="D24">
        <v>-43.458603539407235</v>
      </c>
      <c r="E24">
        <v>3.8381453887803327E-90</v>
      </c>
      <c r="F24">
        <v>-6187.4613075613388</v>
      </c>
      <c r="G24">
        <v>-5649.5240665883057</v>
      </c>
      <c r="H24">
        <v>-6187.4613075613388</v>
      </c>
      <c r="I24">
        <v>-5649.5240665883057</v>
      </c>
    </row>
    <row r="25" spans="1:9" x14ac:dyDescent="0.45">
      <c r="A25" t="s">
        <v>197</v>
      </c>
      <c r="B25">
        <v>-6074.1355442176837</v>
      </c>
      <c r="C25">
        <v>136.18690443442517</v>
      </c>
      <c r="D25">
        <v>-44.601465680148543</v>
      </c>
      <c r="E25">
        <v>8.4472255152863296E-92</v>
      </c>
      <c r="F25">
        <v>-6343.1041647042002</v>
      </c>
      <c r="G25">
        <v>-5805.1669237311671</v>
      </c>
      <c r="H25">
        <v>-6343.1041647042002</v>
      </c>
      <c r="I25">
        <v>-5805.1669237311671</v>
      </c>
    </row>
    <row r="26" spans="1:9" x14ac:dyDescent="0.45">
      <c r="A26" t="s">
        <v>198</v>
      </c>
      <c r="B26">
        <v>-5272.4212585033929</v>
      </c>
      <c r="C26">
        <v>136.18690443442514</v>
      </c>
      <c r="D26">
        <v>-38.714598003379223</v>
      </c>
      <c r="E26">
        <v>7.5860368135142109E-83</v>
      </c>
      <c r="F26">
        <v>-5541.3898789899094</v>
      </c>
      <c r="G26">
        <v>-5003.4526380168763</v>
      </c>
      <c r="H26">
        <v>-5541.3898789899094</v>
      </c>
      <c r="I26">
        <v>-5003.4526380168763</v>
      </c>
    </row>
    <row r="27" spans="1:9" x14ac:dyDescent="0.45">
      <c r="A27" t="s">
        <v>200</v>
      </c>
      <c r="B27">
        <v>-6713.5999999999849</v>
      </c>
      <c r="C27">
        <v>133.77707465786992</v>
      </c>
      <c r="D27">
        <v>-50.184981374198657</v>
      </c>
      <c r="E27">
        <v>2.08853931275314E-99</v>
      </c>
      <c r="F27">
        <v>-6977.809215804391</v>
      </c>
      <c r="G27">
        <v>-6449.3907841955788</v>
      </c>
      <c r="H27">
        <v>-6977.809215804391</v>
      </c>
      <c r="I27">
        <v>-6449.3907841955788</v>
      </c>
    </row>
    <row r="28" spans="1:9" x14ac:dyDescent="0.45">
      <c r="A28" t="s">
        <v>199</v>
      </c>
      <c r="B28">
        <v>-6025.866666666665</v>
      </c>
      <c r="C28">
        <v>133.77707465787017</v>
      </c>
      <c r="D28">
        <v>-45.044090566919571</v>
      </c>
      <c r="E28">
        <v>1.9702072560457061E-92</v>
      </c>
      <c r="F28">
        <v>-6290.0758824710711</v>
      </c>
      <c r="G28">
        <v>-5761.6574508622589</v>
      </c>
      <c r="H28">
        <v>-6290.0758824710711</v>
      </c>
      <c r="I28">
        <v>-5761.6574508622589</v>
      </c>
    </row>
    <row r="29" spans="1:9" ht="14.65" thickBot="1" x14ac:dyDescent="0.5">
      <c r="A29" s="15" t="s">
        <v>201</v>
      </c>
      <c r="B29" s="15">
        <v>-3886.7999999999952</v>
      </c>
      <c r="C29" s="15">
        <v>133.77707465787017</v>
      </c>
      <c r="D29" s="15">
        <v>-29.054305529855096</v>
      </c>
      <c r="E29" s="15">
        <v>1.7374698407685521E-65</v>
      </c>
      <c r="F29" s="15">
        <v>-4151.0092158044017</v>
      </c>
      <c r="G29" s="15">
        <v>-3622.5907841955886</v>
      </c>
      <c r="H29" s="15">
        <v>-4151.0092158044017</v>
      </c>
      <c r="I29" s="15">
        <v>-3622.5907841955886</v>
      </c>
    </row>
    <row r="32" spans="1:9" x14ac:dyDescent="0.45">
      <c r="D32" t="s">
        <v>241</v>
      </c>
      <c r="E32">
        <f>SQRT(E33)</f>
        <v>352.24648274310488</v>
      </c>
    </row>
    <row r="33" spans="1:5" x14ac:dyDescent="0.45">
      <c r="A33" t="s">
        <v>226</v>
      </c>
      <c r="D33" t="s">
        <v>259</v>
      </c>
      <c r="E33">
        <f>AVERAGE(D36:D207)</f>
        <v>124077.58460488849</v>
      </c>
    </row>
    <row r="34" spans="1:5" ht="14.65" thickBot="1" x14ac:dyDescent="0.5"/>
    <row r="35" spans="1:5" x14ac:dyDescent="0.45">
      <c r="A35" s="16" t="s">
        <v>227</v>
      </c>
      <c r="B35" s="16" t="s">
        <v>228</v>
      </c>
      <c r="C35" s="16" t="s">
        <v>229</v>
      </c>
      <c r="D35" s="40" t="s">
        <v>261</v>
      </c>
    </row>
    <row r="36" spans="1:5" x14ac:dyDescent="0.45">
      <c r="A36">
        <v>1</v>
      </c>
      <c r="B36">
        <v>10120.502380952348</v>
      </c>
      <c r="C36">
        <v>-732.50238095234818</v>
      </c>
      <c r="D36">
        <f>C36*C36</f>
        <v>536559.73810085899</v>
      </c>
    </row>
    <row r="37" spans="1:5" x14ac:dyDescent="0.45">
      <c r="A37">
        <v>2</v>
      </c>
      <c r="B37">
        <v>10808.235714285667</v>
      </c>
      <c r="C37">
        <v>-64.2357142856672</v>
      </c>
      <c r="D37">
        <f t="shared" ref="D37:D100" si="0">C37*C37</f>
        <v>4126.2269897898695</v>
      </c>
    </row>
    <row r="38" spans="1:5" x14ac:dyDescent="0.45">
      <c r="A38">
        <v>3</v>
      </c>
      <c r="B38">
        <v>12947.302380952337</v>
      </c>
      <c r="C38">
        <v>-190.30238095233653</v>
      </c>
      <c r="D38">
        <f t="shared" si="0"/>
        <v>36214.996196128217</v>
      </c>
    </row>
    <row r="39" spans="1:5" x14ac:dyDescent="0.45">
      <c r="A39">
        <v>4</v>
      </c>
      <c r="B39">
        <v>16834.102380952332</v>
      </c>
      <c r="C39">
        <v>615.89761904766783</v>
      </c>
      <c r="D39">
        <f t="shared" si="0"/>
        <v>379329.87714858615</v>
      </c>
    </row>
    <row r="40" spans="1:5" x14ac:dyDescent="0.45">
      <c r="A40">
        <v>5</v>
      </c>
      <c r="B40">
        <v>9355.7760204081424</v>
      </c>
      <c r="C40">
        <v>-370.77602040814236</v>
      </c>
      <c r="D40">
        <f t="shared" si="0"/>
        <v>137474.8573096992</v>
      </c>
    </row>
    <row r="41" spans="1:5" x14ac:dyDescent="0.45">
      <c r="A41">
        <v>6</v>
      </c>
      <c r="B41">
        <v>9586.4188775510083</v>
      </c>
      <c r="C41">
        <v>-503.41887755100834</v>
      </c>
      <c r="D41">
        <f t="shared" si="0"/>
        <v>253430.56627471713</v>
      </c>
    </row>
    <row r="42" spans="1:5" x14ac:dyDescent="0.45">
      <c r="A42">
        <v>7</v>
      </c>
      <c r="B42">
        <v>10705.63316326528</v>
      </c>
      <c r="C42">
        <v>-421.63316326528002</v>
      </c>
      <c r="D42">
        <f t="shared" si="0"/>
        <v>177774.52436508628</v>
      </c>
    </row>
    <row r="43" spans="1:5" x14ac:dyDescent="0.45">
      <c r="A43">
        <v>8</v>
      </c>
      <c r="B43">
        <v>10264.56173469386</v>
      </c>
      <c r="C43">
        <v>352.43826530614024</v>
      </c>
      <c r="D43">
        <f t="shared" si="0"/>
        <v>124212.73085200129</v>
      </c>
    </row>
    <row r="44" spans="1:5" x14ac:dyDescent="0.45">
      <c r="A44">
        <v>9</v>
      </c>
      <c r="B44">
        <v>10862.34744897957</v>
      </c>
      <c r="C44">
        <v>-294.34744897956989</v>
      </c>
      <c r="D44">
        <f t="shared" si="0"/>
        <v>86640.420720780501</v>
      </c>
    </row>
    <row r="45" spans="1:5" x14ac:dyDescent="0.45">
      <c r="A45">
        <v>10</v>
      </c>
      <c r="B45">
        <v>10664.204591836717</v>
      </c>
      <c r="C45">
        <v>-16.204591836716645</v>
      </c>
      <c r="D45">
        <f t="shared" si="0"/>
        <v>262.58879659458375</v>
      </c>
    </row>
    <row r="46" spans="1:5" x14ac:dyDescent="0.45">
      <c r="A46">
        <v>11</v>
      </c>
      <c r="B46">
        <v>10508.561734693856</v>
      </c>
      <c r="C46">
        <v>-177.56173469385612</v>
      </c>
      <c r="D46">
        <f t="shared" si="0"/>
        <v>31528.169627491348</v>
      </c>
    </row>
    <row r="47" spans="1:5" x14ac:dyDescent="0.45">
      <c r="A47">
        <v>12</v>
      </c>
      <c r="B47">
        <v>11310.276020408146</v>
      </c>
      <c r="C47">
        <v>-549.276020408146</v>
      </c>
      <c r="D47">
        <f t="shared" si="0"/>
        <v>301704.14659541001</v>
      </c>
    </row>
    <row r="48" spans="1:5" x14ac:dyDescent="0.45">
      <c r="A48">
        <v>13</v>
      </c>
      <c r="B48">
        <v>9869.0972789115549</v>
      </c>
      <c r="C48">
        <v>-6.0972789115548949</v>
      </c>
      <c r="D48">
        <f t="shared" si="0"/>
        <v>37.176810125292043</v>
      </c>
    </row>
    <row r="49" spans="1:4" x14ac:dyDescent="0.45">
      <c r="A49">
        <v>14</v>
      </c>
      <c r="B49">
        <v>10556.830612244874</v>
      </c>
      <c r="C49">
        <v>-39.830612244873919</v>
      </c>
      <c r="D49">
        <f t="shared" si="0"/>
        <v>1586.4776718015003</v>
      </c>
    </row>
    <row r="50" spans="1:4" x14ac:dyDescent="0.45">
      <c r="A50">
        <v>15</v>
      </c>
      <c r="B50">
        <v>12695.897278911543</v>
      </c>
      <c r="C50">
        <v>489.10272108845675</v>
      </c>
      <c r="D50">
        <f t="shared" si="0"/>
        <v>239221.4717761327</v>
      </c>
    </row>
    <row r="51" spans="1:4" x14ac:dyDescent="0.45">
      <c r="A51">
        <v>16</v>
      </c>
      <c r="B51">
        <v>16582.697278911539</v>
      </c>
      <c r="C51">
        <v>1433.3027210884611</v>
      </c>
      <c r="D51">
        <f t="shared" si="0"/>
        <v>2054356.6902795869</v>
      </c>
    </row>
    <row r="52" spans="1:4" x14ac:dyDescent="0.45">
      <c r="A52">
        <v>17</v>
      </c>
      <c r="B52">
        <v>9104.3709183672909</v>
      </c>
      <c r="C52">
        <v>124.62908163270913</v>
      </c>
      <c r="D52">
        <f t="shared" si="0"/>
        <v>15532.407988612476</v>
      </c>
    </row>
    <row r="53" spans="1:4" x14ac:dyDescent="0.45">
      <c r="A53">
        <v>18</v>
      </c>
      <c r="B53">
        <v>9335.0137755101568</v>
      </c>
      <c r="C53">
        <v>-199.01377551015685</v>
      </c>
      <c r="D53">
        <f t="shared" si="0"/>
        <v>39606.482842807105</v>
      </c>
    </row>
    <row r="54" spans="1:4" x14ac:dyDescent="0.45">
      <c r="A54">
        <v>19</v>
      </c>
      <c r="B54">
        <v>10454.228061224429</v>
      </c>
      <c r="C54">
        <v>138.77193877557147</v>
      </c>
      <c r="D54">
        <f t="shared" si="0"/>
        <v>19257.650991530958</v>
      </c>
    </row>
    <row r="55" spans="1:4" x14ac:dyDescent="0.45">
      <c r="A55">
        <v>20</v>
      </c>
      <c r="B55">
        <v>10013.156632653008</v>
      </c>
      <c r="C55">
        <v>112.84336734699173</v>
      </c>
      <c r="D55">
        <f t="shared" si="0"/>
        <v>12733.625554208118</v>
      </c>
    </row>
    <row r="56" spans="1:4" x14ac:dyDescent="0.45">
      <c r="A56">
        <v>21</v>
      </c>
      <c r="B56">
        <v>10610.942346938718</v>
      </c>
      <c r="C56">
        <v>91.057653061281599</v>
      </c>
      <c r="D56">
        <f t="shared" si="0"/>
        <v>8291.4961810287259</v>
      </c>
    </row>
    <row r="57" spans="1:4" x14ac:dyDescent="0.45">
      <c r="A57">
        <v>22</v>
      </c>
      <c r="B57">
        <v>10412.799489795865</v>
      </c>
      <c r="C57">
        <v>74.200510204134844</v>
      </c>
      <c r="D57">
        <f t="shared" si="0"/>
        <v>5505.7157145539195</v>
      </c>
    </row>
    <row r="58" spans="1:4" x14ac:dyDescent="0.45">
      <c r="A58">
        <v>23</v>
      </c>
      <c r="B58">
        <v>10257.156632653005</v>
      </c>
      <c r="C58">
        <v>-62.156632653004635</v>
      </c>
      <c r="D58">
        <f t="shared" si="0"/>
        <v>3863.4469827605622</v>
      </c>
    </row>
    <row r="59" spans="1:4" x14ac:dyDescent="0.45">
      <c r="A59">
        <v>24</v>
      </c>
      <c r="B59">
        <v>11058.870918367295</v>
      </c>
      <c r="C59">
        <v>69.129081632705493</v>
      </c>
      <c r="D59">
        <f t="shared" si="0"/>
        <v>4778.8299273812599</v>
      </c>
    </row>
    <row r="60" spans="1:4" x14ac:dyDescent="0.45">
      <c r="A60">
        <v>25</v>
      </c>
      <c r="B60">
        <v>9617.6921768707034</v>
      </c>
      <c r="C60">
        <v>10.307823129296594</v>
      </c>
      <c r="D60">
        <f t="shared" si="0"/>
        <v>106.25121766486183</v>
      </c>
    </row>
    <row r="61" spans="1:4" x14ac:dyDescent="0.45">
      <c r="A61">
        <v>26</v>
      </c>
      <c r="B61">
        <v>10305.425510204022</v>
      </c>
      <c r="C61">
        <v>119.57448979597757</v>
      </c>
      <c r="D61">
        <f t="shared" si="0"/>
        <v>14298.058609968344</v>
      </c>
    </row>
    <row r="62" spans="1:4" x14ac:dyDescent="0.45">
      <c r="A62">
        <v>27</v>
      </c>
      <c r="B62">
        <v>12444.492176870692</v>
      </c>
      <c r="C62">
        <v>679.50782312930824</v>
      </c>
      <c r="D62">
        <f t="shared" si="0"/>
        <v>461730.88169393124</v>
      </c>
    </row>
    <row r="63" spans="1:4" x14ac:dyDescent="0.45">
      <c r="A63">
        <v>28</v>
      </c>
      <c r="B63">
        <v>16331.292176870687</v>
      </c>
      <c r="C63">
        <v>1400.7078231293126</v>
      </c>
      <c r="D63">
        <f t="shared" si="0"/>
        <v>1961982.4057756576</v>
      </c>
    </row>
    <row r="64" spans="1:4" x14ac:dyDescent="0.45">
      <c r="A64">
        <v>29</v>
      </c>
      <c r="B64">
        <v>8852.9658163264976</v>
      </c>
      <c r="C64">
        <v>-196.96581632649759</v>
      </c>
      <c r="D64">
        <f t="shared" si="0"/>
        <v>38795.532801163587</v>
      </c>
    </row>
    <row r="65" spans="1:4" x14ac:dyDescent="0.45">
      <c r="A65">
        <v>30</v>
      </c>
      <c r="B65">
        <v>9083.6086734693636</v>
      </c>
      <c r="C65">
        <v>57.391326530636434</v>
      </c>
      <c r="D65">
        <f t="shared" si="0"/>
        <v>3293.7643609461334</v>
      </c>
    </row>
    <row r="66" spans="1:4" x14ac:dyDescent="0.45">
      <c r="A66">
        <v>31</v>
      </c>
      <c r="B66">
        <v>10202.822959183635</v>
      </c>
      <c r="C66">
        <v>-49.822959183635248</v>
      </c>
      <c r="D66">
        <f t="shared" si="0"/>
        <v>2482.3272618141841</v>
      </c>
    </row>
    <row r="67" spans="1:4" x14ac:dyDescent="0.45">
      <c r="A67">
        <v>32</v>
      </c>
      <c r="B67">
        <v>9761.751530612215</v>
      </c>
      <c r="C67">
        <v>-301.75153061221499</v>
      </c>
      <c r="D67">
        <f t="shared" si="0"/>
        <v>91053.986226814523</v>
      </c>
    </row>
    <row r="68" spans="1:4" x14ac:dyDescent="0.45">
      <c r="A68">
        <v>33</v>
      </c>
      <c r="B68">
        <v>10359.537244897925</v>
      </c>
      <c r="C68">
        <v>284.46275510207488</v>
      </c>
      <c r="D68">
        <f t="shared" si="0"/>
        <v>80919.059040263033</v>
      </c>
    </row>
    <row r="69" spans="1:4" x14ac:dyDescent="0.45">
      <c r="A69">
        <v>34</v>
      </c>
      <c r="B69">
        <v>10161.394387755072</v>
      </c>
      <c r="C69">
        <v>252.60561224492812</v>
      </c>
      <c r="D69">
        <f t="shared" si="0"/>
        <v>63809.595337634979</v>
      </c>
    </row>
    <row r="70" spans="1:4" x14ac:dyDescent="0.45">
      <c r="A70">
        <v>35</v>
      </c>
      <c r="B70">
        <v>10005.751530612211</v>
      </c>
      <c r="C70">
        <v>-32.751530612211354</v>
      </c>
      <c r="D70">
        <f t="shared" si="0"/>
        <v>1072.6627574426175</v>
      </c>
    </row>
    <row r="71" spans="1:4" x14ac:dyDescent="0.45">
      <c r="A71">
        <v>36</v>
      </c>
      <c r="B71">
        <v>10807.465816326501</v>
      </c>
      <c r="C71">
        <v>-51.465816326501226</v>
      </c>
      <c r="D71">
        <f t="shared" si="0"/>
        <v>2648.7302501531603</v>
      </c>
    </row>
    <row r="72" spans="1:4" x14ac:dyDescent="0.45">
      <c r="A72">
        <v>37</v>
      </c>
      <c r="B72">
        <v>9366.2870748299101</v>
      </c>
      <c r="C72">
        <v>-389.28707482991013</v>
      </c>
      <c r="D72">
        <f t="shared" si="0"/>
        <v>151544.42662962805</v>
      </c>
    </row>
    <row r="73" spans="1:4" x14ac:dyDescent="0.45">
      <c r="A73">
        <v>38</v>
      </c>
      <c r="B73">
        <v>10054.020408163229</v>
      </c>
      <c r="C73">
        <v>-44.020408163229149</v>
      </c>
      <c r="D73">
        <f t="shared" si="0"/>
        <v>1937.7963348572914</v>
      </c>
    </row>
    <row r="74" spans="1:4" x14ac:dyDescent="0.45">
      <c r="A74">
        <v>39</v>
      </c>
      <c r="B74">
        <v>12193.087074829898</v>
      </c>
      <c r="C74">
        <v>3.9129251701015164</v>
      </c>
      <c r="D74">
        <f t="shared" si="0"/>
        <v>15.310983386813982</v>
      </c>
    </row>
    <row r="75" spans="1:4" x14ac:dyDescent="0.45">
      <c r="A75">
        <v>40</v>
      </c>
      <c r="B75">
        <v>16079.887074829894</v>
      </c>
      <c r="C75">
        <v>626.11292517010588</v>
      </c>
      <c r="D75">
        <f t="shared" si="0"/>
        <v>392017.39506506658</v>
      </c>
    </row>
    <row r="76" spans="1:4" x14ac:dyDescent="0.45">
      <c r="A76">
        <v>41</v>
      </c>
      <c r="B76">
        <v>8601.5607142856461</v>
      </c>
      <c r="C76">
        <v>61.4392857143539</v>
      </c>
      <c r="D76">
        <f t="shared" si="0"/>
        <v>3774.7858290900112</v>
      </c>
    </row>
    <row r="77" spans="1:4" x14ac:dyDescent="0.45">
      <c r="A77">
        <v>42</v>
      </c>
      <c r="B77">
        <v>8832.2035714285121</v>
      </c>
      <c r="C77">
        <v>-276.20357142851208</v>
      </c>
      <c r="D77">
        <f t="shared" si="0"/>
        <v>76288.412869865177</v>
      </c>
    </row>
    <row r="78" spans="1:4" x14ac:dyDescent="0.45">
      <c r="A78">
        <v>43</v>
      </c>
      <c r="B78">
        <v>9951.4178571427838</v>
      </c>
      <c r="C78">
        <v>-548.41785714278376</v>
      </c>
      <c r="D78">
        <f t="shared" si="0"/>
        <v>300762.1460330828</v>
      </c>
    </row>
    <row r="79" spans="1:4" x14ac:dyDescent="0.45">
      <c r="A79">
        <v>44</v>
      </c>
      <c r="B79">
        <v>9510.3464285713635</v>
      </c>
      <c r="C79">
        <v>88.653571428636496</v>
      </c>
      <c r="D79">
        <f t="shared" si="0"/>
        <v>7859.4557270523537</v>
      </c>
    </row>
    <row r="80" spans="1:4" x14ac:dyDescent="0.45">
      <c r="A80">
        <v>45</v>
      </c>
      <c r="B80">
        <v>10108.132142857074</v>
      </c>
      <c r="C80">
        <v>29.867857142926368</v>
      </c>
      <c r="D80">
        <f t="shared" si="0"/>
        <v>892.08889031025774</v>
      </c>
    </row>
    <row r="81" spans="1:4" x14ac:dyDescent="0.45">
      <c r="A81">
        <v>46</v>
      </c>
      <c r="B81">
        <v>9909.9892857142204</v>
      </c>
      <c r="C81">
        <v>-354.98928571422039</v>
      </c>
      <c r="D81">
        <f t="shared" si="0"/>
        <v>126017.39297189239</v>
      </c>
    </row>
    <row r="82" spans="1:4" x14ac:dyDescent="0.45">
      <c r="A82">
        <v>47</v>
      </c>
      <c r="B82">
        <v>9754.3464285713599</v>
      </c>
      <c r="C82">
        <v>-120.34642857135987</v>
      </c>
      <c r="D82">
        <f t="shared" si="0"/>
        <v>14483.262869881422</v>
      </c>
    </row>
    <row r="83" spans="1:4" x14ac:dyDescent="0.45">
      <c r="A83">
        <v>48</v>
      </c>
      <c r="B83">
        <v>10556.06071428565</v>
      </c>
      <c r="C83">
        <v>-212.06071428564974</v>
      </c>
      <c r="D83">
        <f t="shared" si="0"/>
        <v>44969.74654333997</v>
      </c>
    </row>
    <row r="84" spans="1:4" x14ac:dyDescent="0.45">
      <c r="A84">
        <v>49</v>
      </c>
      <c r="B84">
        <v>9114.8819727890586</v>
      </c>
      <c r="C84">
        <v>-236.88197278905864</v>
      </c>
      <c r="D84">
        <f t="shared" si="0"/>
        <v>56113.069032436317</v>
      </c>
    </row>
    <row r="85" spans="1:4" x14ac:dyDescent="0.45">
      <c r="A85">
        <v>50</v>
      </c>
      <c r="B85">
        <v>9802.6153061223777</v>
      </c>
      <c r="C85">
        <v>70.38469387762234</v>
      </c>
      <c r="D85">
        <f t="shared" si="0"/>
        <v>4954.0051322466079</v>
      </c>
    </row>
    <row r="86" spans="1:4" x14ac:dyDescent="0.45">
      <c r="A86">
        <v>51</v>
      </c>
      <c r="B86">
        <v>11941.681972789047</v>
      </c>
      <c r="C86">
        <v>-97.681972789046995</v>
      </c>
      <c r="D86">
        <f t="shared" si="0"/>
        <v>9541.7678079601174</v>
      </c>
    </row>
    <row r="87" spans="1:4" x14ac:dyDescent="0.45">
      <c r="A87">
        <v>52</v>
      </c>
      <c r="B87">
        <v>15828.481972789043</v>
      </c>
      <c r="C87">
        <v>927.51802721095737</v>
      </c>
      <c r="D87">
        <f t="shared" si="0"/>
        <v>860289.69080130628</v>
      </c>
    </row>
    <row r="88" spans="1:4" x14ac:dyDescent="0.45">
      <c r="A88">
        <v>53</v>
      </c>
      <c r="B88">
        <v>8350.1556122448528</v>
      </c>
      <c r="C88">
        <v>37.844387755147181</v>
      </c>
      <c r="D88">
        <f t="shared" si="0"/>
        <v>1432.197684561934</v>
      </c>
    </row>
    <row r="89" spans="1:4" x14ac:dyDescent="0.45">
      <c r="A89">
        <v>54</v>
      </c>
      <c r="B89">
        <v>8580.7984693877188</v>
      </c>
      <c r="C89">
        <v>-159.7984693877188</v>
      </c>
      <c r="D89">
        <f t="shared" si="0"/>
        <v>25535.550818657703</v>
      </c>
    </row>
    <row r="90" spans="1:4" x14ac:dyDescent="0.45">
      <c r="A90">
        <v>55</v>
      </c>
      <c r="B90">
        <v>9700.0127551019905</v>
      </c>
      <c r="C90">
        <v>61.987244898009521</v>
      </c>
      <c r="D90">
        <f t="shared" si="0"/>
        <v>3842.4185300458075</v>
      </c>
    </row>
    <row r="91" spans="1:4" x14ac:dyDescent="0.45">
      <c r="A91">
        <v>56</v>
      </c>
      <c r="B91">
        <v>9258.9413265305702</v>
      </c>
      <c r="C91">
        <v>-228.94132653057022</v>
      </c>
      <c r="D91">
        <f t="shared" si="0"/>
        <v>52414.130993577179</v>
      </c>
    </row>
    <row r="92" spans="1:4" x14ac:dyDescent="0.45">
      <c r="A92">
        <v>57</v>
      </c>
      <c r="B92">
        <v>9856.7270408162804</v>
      </c>
      <c r="C92">
        <v>-67.727040816280351</v>
      </c>
      <c r="D92">
        <f t="shared" si="0"/>
        <v>4586.9520577301046</v>
      </c>
    </row>
    <row r="93" spans="1:4" x14ac:dyDescent="0.45">
      <c r="A93">
        <v>58</v>
      </c>
      <c r="B93">
        <v>9658.5841836734271</v>
      </c>
      <c r="C93">
        <v>-243.58418367342711</v>
      </c>
      <c r="D93">
        <f t="shared" si="0"/>
        <v>59333.254535849876</v>
      </c>
    </row>
    <row r="94" spans="1:4" x14ac:dyDescent="0.45">
      <c r="A94">
        <v>59</v>
      </c>
      <c r="B94">
        <v>9502.9413265305666</v>
      </c>
      <c r="C94">
        <v>-200.94132653056658</v>
      </c>
      <c r="D94">
        <f t="shared" si="0"/>
        <v>40377.416707863784</v>
      </c>
    </row>
    <row r="95" spans="1:4" x14ac:dyDescent="0.45">
      <c r="A95">
        <v>60</v>
      </c>
      <c r="B95">
        <v>10304.655612244856</v>
      </c>
      <c r="C95">
        <v>-522.65561224485646</v>
      </c>
      <c r="D95">
        <f t="shared" si="0"/>
        <v>273168.88901104574</v>
      </c>
    </row>
    <row r="96" spans="1:4" x14ac:dyDescent="0.45">
      <c r="A96">
        <v>61</v>
      </c>
      <c r="B96">
        <v>8863.4768707482654</v>
      </c>
      <c r="C96">
        <v>-167.47687074826536</v>
      </c>
      <c r="D96">
        <f t="shared" si="0"/>
        <v>28048.502235631178</v>
      </c>
    </row>
    <row r="97" spans="1:4" x14ac:dyDescent="0.45">
      <c r="A97">
        <v>62</v>
      </c>
      <c r="B97">
        <v>9551.2102040815844</v>
      </c>
      <c r="C97">
        <v>-196.21020408158438</v>
      </c>
      <c r="D97">
        <f t="shared" si="0"/>
        <v>38498.444185736989</v>
      </c>
    </row>
    <row r="98" spans="1:4" x14ac:dyDescent="0.45">
      <c r="A98">
        <v>63</v>
      </c>
      <c r="B98">
        <v>11690.276870748254</v>
      </c>
      <c r="C98">
        <v>118.72312925174629</v>
      </c>
      <c r="D98">
        <f t="shared" si="0"/>
        <v>14095.181419326855</v>
      </c>
    </row>
    <row r="99" spans="1:4" x14ac:dyDescent="0.45">
      <c r="A99">
        <v>64</v>
      </c>
      <c r="B99">
        <v>15577.076870748249</v>
      </c>
      <c r="C99">
        <v>527.92312925175065</v>
      </c>
      <c r="D99">
        <f t="shared" si="0"/>
        <v>278702.83039896062</v>
      </c>
    </row>
    <row r="100" spans="1:4" x14ac:dyDescent="0.45">
      <c r="A100">
        <v>65</v>
      </c>
      <c r="B100">
        <v>8098.7505102040604</v>
      </c>
      <c r="C100">
        <v>-162.75051020406045</v>
      </c>
      <c r="D100">
        <f t="shared" si="0"/>
        <v>26487.728571681982</v>
      </c>
    </row>
    <row r="101" spans="1:4" x14ac:dyDescent="0.45">
      <c r="A101">
        <v>66</v>
      </c>
      <c r="B101">
        <v>8329.3933673469255</v>
      </c>
      <c r="C101">
        <v>20.606632653074485</v>
      </c>
      <c r="D101">
        <f t="shared" ref="D101:D164" si="1">C101*C101</f>
        <v>424.63330929875559</v>
      </c>
    </row>
    <row r="102" spans="1:4" x14ac:dyDescent="0.45">
      <c r="A102">
        <v>67</v>
      </c>
      <c r="B102">
        <v>9448.6076530611972</v>
      </c>
      <c r="C102">
        <v>-240.6076530611972</v>
      </c>
      <c r="D102">
        <f t="shared" si="1"/>
        <v>57892.04271161744</v>
      </c>
    </row>
    <row r="103" spans="1:4" x14ac:dyDescent="0.45">
      <c r="A103">
        <v>68</v>
      </c>
      <c r="B103">
        <v>9007.5362244897769</v>
      </c>
      <c r="C103">
        <v>272.46377551022306</v>
      </c>
      <c r="D103">
        <f t="shared" si="1"/>
        <v>74236.508965285233</v>
      </c>
    </row>
    <row r="104" spans="1:4" x14ac:dyDescent="0.45">
      <c r="A104">
        <v>69</v>
      </c>
      <c r="B104">
        <v>9605.3219387754871</v>
      </c>
      <c r="C104">
        <v>-283.32193877548707</v>
      </c>
      <c r="D104">
        <f t="shared" si="1"/>
        <v>80271.320991500848</v>
      </c>
    </row>
    <row r="105" spans="1:4" x14ac:dyDescent="0.45">
      <c r="A105">
        <v>70</v>
      </c>
      <c r="B105">
        <v>9407.1790816326338</v>
      </c>
      <c r="C105">
        <v>137.82091836736618</v>
      </c>
      <c r="D105">
        <f t="shared" si="1"/>
        <v>18994.605539624212</v>
      </c>
    </row>
    <row r="106" spans="1:4" x14ac:dyDescent="0.45">
      <c r="A106">
        <v>71</v>
      </c>
      <c r="B106">
        <v>9251.5362244897733</v>
      </c>
      <c r="C106">
        <v>-131.5362244897733</v>
      </c>
      <c r="D106">
        <f t="shared" si="1"/>
        <v>17301.778353024038</v>
      </c>
    </row>
    <row r="107" spans="1:4" x14ac:dyDescent="0.45">
      <c r="A107">
        <v>72</v>
      </c>
      <c r="B107">
        <v>10053.250510204063</v>
      </c>
      <c r="C107">
        <v>-354.25051020406318</v>
      </c>
      <c r="D107">
        <f t="shared" si="1"/>
        <v>125493.42397983906</v>
      </c>
    </row>
    <row r="108" spans="1:4" x14ac:dyDescent="0.45">
      <c r="A108">
        <v>73</v>
      </c>
      <c r="B108">
        <v>8612.0717687074721</v>
      </c>
      <c r="C108">
        <v>90.928231292527926</v>
      </c>
      <c r="D108">
        <f t="shared" si="1"/>
        <v>8267.9432459874552</v>
      </c>
    </row>
    <row r="109" spans="1:4" x14ac:dyDescent="0.45">
      <c r="A109">
        <v>74</v>
      </c>
      <c r="B109">
        <v>9299.8051020407911</v>
      </c>
      <c r="C109">
        <v>-29.805102040791098</v>
      </c>
      <c r="D109">
        <f t="shared" si="1"/>
        <v>888.3441076619697</v>
      </c>
    </row>
    <row r="110" spans="1:4" x14ac:dyDescent="0.45">
      <c r="A110">
        <v>75</v>
      </c>
      <c r="B110">
        <v>11438.87176870746</v>
      </c>
      <c r="C110">
        <v>-33.871768707460433</v>
      </c>
      <c r="D110">
        <f t="shared" si="1"/>
        <v>1147.2967153716959</v>
      </c>
    </row>
    <row r="111" spans="1:4" x14ac:dyDescent="0.45">
      <c r="A111">
        <v>76</v>
      </c>
      <c r="B111">
        <v>15325.671768707456</v>
      </c>
      <c r="C111">
        <v>459.32823129254393</v>
      </c>
      <c r="D111">
        <f t="shared" si="1"/>
        <v>210982.42406233674</v>
      </c>
    </row>
    <row r="112" spans="1:4" x14ac:dyDescent="0.45">
      <c r="A112">
        <v>77</v>
      </c>
      <c r="B112">
        <v>7847.345408163209</v>
      </c>
      <c r="C112">
        <v>-185.34540816320896</v>
      </c>
      <c r="D112">
        <f t="shared" si="1"/>
        <v>34352.920327186526</v>
      </c>
    </row>
    <row r="113" spans="1:4" x14ac:dyDescent="0.45">
      <c r="A113">
        <v>78</v>
      </c>
      <c r="B113">
        <v>8077.988265306074</v>
      </c>
      <c r="C113">
        <v>540.01173469392597</v>
      </c>
      <c r="D113">
        <f t="shared" si="1"/>
        <v>291612.67360714311</v>
      </c>
    </row>
    <row r="114" spans="1:4" x14ac:dyDescent="0.45">
      <c r="A114">
        <v>79</v>
      </c>
      <c r="B114">
        <v>9197.2025510203457</v>
      </c>
      <c r="C114">
        <v>284.79744897965429</v>
      </c>
      <c r="D114">
        <f t="shared" si="1"/>
        <v>81109.586945318792</v>
      </c>
    </row>
    <row r="115" spans="1:4" x14ac:dyDescent="0.45">
      <c r="A115">
        <v>80</v>
      </c>
      <c r="B115">
        <v>8756.1311224489255</v>
      </c>
      <c r="C115">
        <v>-83.131122448925453</v>
      </c>
      <c r="D115">
        <f t="shared" si="1"/>
        <v>6910.7835196182377</v>
      </c>
    </row>
    <row r="116" spans="1:4" x14ac:dyDescent="0.45">
      <c r="A116">
        <v>81</v>
      </c>
      <c r="B116">
        <v>9353.9168367346356</v>
      </c>
      <c r="C116">
        <v>-270.91683673463558</v>
      </c>
      <c r="D116">
        <f t="shared" si="1"/>
        <v>73395.932426301195</v>
      </c>
    </row>
    <row r="117" spans="1:4" x14ac:dyDescent="0.45">
      <c r="A117">
        <v>82</v>
      </c>
      <c r="B117">
        <v>9155.7739795917823</v>
      </c>
      <c r="C117">
        <v>-53.773979591782336</v>
      </c>
      <c r="D117">
        <f t="shared" si="1"/>
        <v>2891.6408811374231</v>
      </c>
    </row>
    <row r="118" spans="1:4" x14ac:dyDescent="0.45">
      <c r="A118">
        <v>83</v>
      </c>
      <c r="B118">
        <v>9000.1311224489218</v>
      </c>
      <c r="C118">
        <v>-344.13112244892181</v>
      </c>
      <c r="D118">
        <f t="shared" si="1"/>
        <v>118426.22943795483</v>
      </c>
    </row>
    <row r="119" spans="1:4" x14ac:dyDescent="0.45">
      <c r="A119">
        <v>84</v>
      </c>
      <c r="B119">
        <v>9801.8454081632117</v>
      </c>
      <c r="C119">
        <v>22.154591836788313</v>
      </c>
      <c r="D119">
        <f t="shared" si="1"/>
        <v>490.82593945468739</v>
      </c>
    </row>
    <row r="120" spans="1:4" x14ac:dyDescent="0.45">
      <c r="A120">
        <v>85</v>
      </c>
      <c r="B120">
        <v>8360.6666666666206</v>
      </c>
      <c r="C120">
        <v>85.333333333379414</v>
      </c>
      <c r="D120">
        <f t="shared" si="1"/>
        <v>7281.7777777856427</v>
      </c>
    </row>
    <row r="121" spans="1:4" x14ac:dyDescent="0.45">
      <c r="A121">
        <v>86</v>
      </c>
      <c r="B121">
        <v>9048.3999999999396</v>
      </c>
      <c r="C121">
        <v>-228.39999999993961</v>
      </c>
      <c r="D121">
        <f t="shared" si="1"/>
        <v>52166.559999972415</v>
      </c>
    </row>
    <row r="122" spans="1:4" x14ac:dyDescent="0.45">
      <c r="A122">
        <v>87</v>
      </c>
      <c r="B122">
        <v>11187.466666666609</v>
      </c>
      <c r="C122">
        <v>-93.466666666608944</v>
      </c>
      <c r="D122">
        <f t="shared" si="1"/>
        <v>8736.0177777669869</v>
      </c>
    </row>
    <row r="123" spans="1:4" x14ac:dyDescent="0.45">
      <c r="A123">
        <v>88</v>
      </c>
      <c r="B123">
        <v>15074.266666666605</v>
      </c>
      <c r="C123">
        <v>-182.26666666660458</v>
      </c>
      <c r="D123">
        <f t="shared" si="1"/>
        <v>33221.137777755146</v>
      </c>
    </row>
    <row r="124" spans="1:4" x14ac:dyDescent="0.45">
      <c r="A124">
        <v>89</v>
      </c>
      <c r="B124">
        <v>7595.9403061224157</v>
      </c>
      <c r="C124">
        <v>-7.9403061224156772</v>
      </c>
      <c r="D124">
        <f t="shared" si="1"/>
        <v>63.048461317671887</v>
      </c>
    </row>
    <row r="125" spans="1:4" x14ac:dyDescent="0.45">
      <c r="A125">
        <v>90</v>
      </c>
      <c r="B125">
        <v>7826.5831632652807</v>
      </c>
      <c r="C125">
        <v>114.41683673471925</v>
      </c>
      <c r="D125">
        <f t="shared" si="1"/>
        <v>13091.212528379401</v>
      </c>
    </row>
    <row r="126" spans="1:4" x14ac:dyDescent="0.45">
      <c r="A126">
        <v>91</v>
      </c>
      <c r="B126">
        <v>8945.7974489795524</v>
      </c>
      <c r="C126">
        <v>206.20255102044757</v>
      </c>
      <c r="D126">
        <f t="shared" si="1"/>
        <v>42519.492047340282</v>
      </c>
    </row>
    <row r="127" spans="1:4" x14ac:dyDescent="0.45">
      <c r="A127">
        <v>92</v>
      </c>
      <c r="B127">
        <v>8504.7260204081322</v>
      </c>
      <c r="C127">
        <v>-455.72602040813217</v>
      </c>
      <c r="D127">
        <f t="shared" si="1"/>
        <v>207686.20567703331</v>
      </c>
    </row>
    <row r="128" spans="1:4" x14ac:dyDescent="0.45">
      <c r="A128">
        <v>93</v>
      </c>
      <c r="B128">
        <v>9102.5117346938423</v>
      </c>
      <c r="C128">
        <v>-37.5117346938423</v>
      </c>
      <c r="D128">
        <f t="shared" si="1"/>
        <v>1407.1302397412121</v>
      </c>
    </row>
    <row r="129" spans="1:4" x14ac:dyDescent="0.45">
      <c r="A129">
        <v>94</v>
      </c>
      <c r="B129">
        <v>8904.3688775509891</v>
      </c>
      <c r="C129">
        <v>-85.368877550989055</v>
      </c>
      <c r="D129">
        <f t="shared" si="1"/>
        <v>7287.8452543157628</v>
      </c>
    </row>
    <row r="130" spans="1:4" x14ac:dyDescent="0.45">
      <c r="A130">
        <v>95</v>
      </c>
      <c r="B130">
        <v>8748.7260204081285</v>
      </c>
      <c r="C130">
        <v>-219.72602040812853</v>
      </c>
      <c r="D130">
        <f t="shared" si="1"/>
        <v>48279.524044393314</v>
      </c>
    </row>
    <row r="131" spans="1:4" x14ac:dyDescent="0.45">
      <c r="A131">
        <v>96</v>
      </c>
      <c r="B131">
        <v>9550.4403061224184</v>
      </c>
      <c r="C131">
        <v>-32.440306122418406</v>
      </c>
      <c r="D131">
        <f t="shared" si="1"/>
        <v>1052.3734613162171</v>
      </c>
    </row>
    <row r="132" spans="1:4" x14ac:dyDescent="0.45">
      <c r="A132">
        <v>97</v>
      </c>
      <c r="B132">
        <v>8109.2615646258264</v>
      </c>
      <c r="C132">
        <v>10.738435374173605</v>
      </c>
      <c r="D132">
        <f t="shared" si="1"/>
        <v>115.31399428530301</v>
      </c>
    </row>
    <row r="133" spans="1:4" x14ac:dyDescent="0.45">
      <c r="A133">
        <v>98</v>
      </c>
      <c r="B133">
        <v>8796.9948979591463</v>
      </c>
      <c r="C133">
        <v>-98.994897959146329</v>
      </c>
      <c r="D133">
        <f t="shared" si="1"/>
        <v>9799.9898219417937</v>
      </c>
    </row>
    <row r="134" spans="1:4" x14ac:dyDescent="0.45">
      <c r="A134">
        <v>99</v>
      </c>
      <c r="B134">
        <v>10936.061564625816</v>
      </c>
      <c r="C134">
        <v>-209.06156462581566</v>
      </c>
      <c r="D134">
        <f t="shared" si="1"/>
        <v>43706.737803794102</v>
      </c>
    </row>
    <row r="135" spans="1:4" x14ac:dyDescent="0.45">
      <c r="A135">
        <v>100</v>
      </c>
      <c r="B135">
        <v>14822.861564625811</v>
      </c>
      <c r="C135">
        <v>-497.8615646258113</v>
      </c>
      <c r="D135">
        <f t="shared" si="1"/>
        <v>247866.13753166088</v>
      </c>
    </row>
    <row r="136" spans="1:4" x14ac:dyDescent="0.45">
      <c r="A136">
        <v>101</v>
      </c>
      <c r="B136">
        <v>7344.5352040815642</v>
      </c>
      <c r="C136">
        <v>-134.53520408156419</v>
      </c>
      <c r="D136">
        <f t="shared" si="1"/>
        <v>18099.721137268127</v>
      </c>
    </row>
    <row r="137" spans="1:4" x14ac:dyDescent="0.45">
      <c r="A137">
        <v>102</v>
      </c>
      <c r="B137">
        <v>7575.1780612244293</v>
      </c>
      <c r="C137">
        <v>36.821938775570743</v>
      </c>
      <c r="D137">
        <f t="shared" si="1"/>
        <v>1355.8551751918803</v>
      </c>
    </row>
    <row r="138" spans="1:4" x14ac:dyDescent="0.45">
      <c r="A138">
        <v>103</v>
      </c>
      <c r="B138">
        <v>8694.3923469387009</v>
      </c>
      <c r="C138">
        <v>-5.3923469387009391</v>
      </c>
      <c r="D138">
        <f t="shared" si="1"/>
        <v>29.07740550731739</v>
      </c>
    </row>
    <row r="139" spans="1:4" x14ac:dyDescent="0.45">
      <c r="A139">
        <v>104</v>
      </c>
      <c r="B139">
        <v>8253.3209183672807</v>
      </c>
      <c r="C139">
        <v>270.67908163271932</v>
      </c>
      <c r="D139">
        <f t="shared" si="1"/>
        <v>73267.165233532331</v>
      </c>
    </row>
    <row r="140" spans="1:4" x14ac:dyDescent="0.45">
      <c r="A140">
        <v>105</v>
      </c>
      <c r="B140">
        <v>8851.1066326529908</v>
      </c>
      <c r="C140">
        <v>224.89336734700919</v>
      </c>
      <c r="D140">
        <f t="shared" si="1"/>
        <v>50577.026676676818</v>
      </c>
    </row>
    <row r="141" spans="1:4" x14ac:dyDescent="0.45">
      <c r="A141">
        <v>106</v>
      </c>
      <c r="B141">
        <v>8652.9637755101376</v>
      </c>
      <c r="C141">
        <v>-72.963775510137566</v>
      </c>
      <c r="D141">
        <f t="shared" si="1"/>
        <v>5323.7125366937507</v>
      </c>
    </row>
    <row r="142" spans="1:4" x14ac:dyDescent="0.45">
      <c r="A142">
        <v>107</v>
      </c>
      <c r="B142">
        <v>8497.320918367277</v>
      </c>
      <c r="C142">
        <v>83.679081632722955</v>
      </c>
      <c r="D142">
        <f t="shared" si="1"/>
        <v>7002.1887028959118</v>
      </c>
    </row>
    <row r="143" spans="1:4" x14ac:dyDescent="0.45">
      <c r="A143">
        <v>108</v>
      </c>
      <c r="B143">
        <v>9299.0352040815669</v>
      </c>
      <c r="C143">
        <v>254.96479591843308</v>
      </c>
      <c r="D143">
        <f t="shared" si="1"/>
        <v>65007.04715772823</v>
      </c>
    </row>
    <row r="144" spans="1:4" x14ac:dyDescent="0.45">
      <c r="A144">
        <v>109</v>
      </c>
      <c r="B144">
        <v>7857.8564625849749</v>
      </c>
      <c r="C144">
        <v>98.143537415025094</v>
      </c>
      <c r="D144">
        <f t="shared" si="1"/>
        <v>9632.1539363344309</v>
      </c>
    </row>
    <row r="145" spans="1:4" x14ac:dyDescent="0.45">
      <c r="A145">
        <v>110</v>
      </c>
      <c r="B145">
        <v>8545.5897959182948</v>
      </c>
      <c r="C145">
        <v>114.41020408170516</v>
      </c>
      <c r="D145">
        <f t="shared" si="1"/>
        <v>13089.694798017425</v>
      </c>
    </row>
    <row r="146" spans="1:4" x14ac:dyDescent="0.45">
      <c r="A146">
        <v>111</v>
      </c>
      <c r="B146">
        <v>10684.656462584964</v>
      </c>
      <c r="C146">
        <v>-75.656462584964174</v>
      </c>
      <c r="D146">
        <f t="shared" si="1"/>
        <v>5723.900330870084</v>
      </c>
    </row>
    <row r="147" spans="1:4" x14ac:dyDescent="0.45">
      <c r="A147">
        <v>112</v>
      </c>
      <c r="B147">
        <v>14571.45646258496</v>
      </c>
      <c r="C147">
        <v>-263.45646258495981</v>
      </c>
      <c r="D147">
        <f t="shared" si="1"/>
        <v>69409.307677780322</v>
      </c>
    </row>
    <row r="148" spans="1:4" x14ac:dyDescent="0.45">
      <c r="A148">
        <v>113</v>
      </c>
      <c r="B148">
        <v>7093.1301020407709</v>
      </c>
      <c r="C148">
        <v>339.86989795922909</v>
      </c>
      <c r="D148">
        <f t="shared" si="1"/>
        <v>115511.5475388168</v>
      </c>
    </row>
    <row r="149" spans="1:4" x14ac:dyDescent="0.45">
      <c r="A149">
        <v>114</v>
      </c>
      <c r="B149">
        <v>7323.772959183636</v>
      </c>
      <c r="C149">
        <v>102.22704081636402</v>
      </c>
      <c r="D149">
        <f t="shared" si="1"/>
        <v>10450.367874070556</v>
      </c>
    </row>
    <row r="150" spans="1:4" x14ac:dyDescent="0.45">
      <c r="A150">
        <v>115</v>
      </c>
      <c r="B150">
        <v>8442.9872448979077</v>
      </c>
      <c r="C150">
        <v>357.01275510209234</v>
      </c>
      <c r="D150">
        <f t="shared" si="1"/>
        <v>127458.10730558656</v>
      </c>
    </row>
    <row r="151" spans="1:4" x14ac:dyDescent="0.45">
      <c r="A151">
        <v>116</v>
      </c>
      <c r="B151">
        <v>8001.9158163264874</v>
      </c>
      <c r="C151">
        <v>-72.915816326487402</v>
      </c>
      <c r="D151">
        <f t="shared" si="1"/>
        <v>5316.7162705580467</v>
      </c>
    </row>
    <row r="152" spans="1:4" x14ac:dyDescent="0.45">
      <c r="A152">
        <v>117</v>
      </c>
      <c r="B152">
        <v>8599.7015306121975</v>
      </c>
      <c r="C152">
        <v>253.29846938780247</v>
      </c>
      <c r="D152">
        <f t="shared" si="1"/>
        <v>64160.114594203507</v>
      </c>
    </row>
    <row r="153" spans="1:4" x14ac:dyDescent="0.45">
      <c r="A153">
        <v>118</v>
      </c>
      <c r="B153">
        <v>8401.5586734693443</v>
      </c>
      <c r="C153">
        <v>33.441326530655715</v>
      </c>
      <c r="D153">
        <f t="shared" si="1"/>
        <v>1118.3223201299379</v>
      </c>
    </row>
    <row r="154" spans="1:4" x14ac:dyDescent="0.45">
      <c r="A154">
        <v>119</v>
      </c>
      <c r="B154">
        <v>8245.9158163264838</v>
      </c>
      <c r="C154">
        <v>330.08418367351624</v>
      </c>
      <c r="D154">
        <f t="shared" si="1"/>
        <v>108955.5683114116</v>
      </c>
    </row>
    <row r="155" spans="1:4" x14ac:dyDescent="0.45">
      <c r="A155">
        <v>120</v>
      </c>
      <c r="B155">
        <v>9047.6301020407736</v>
      </c>
      <c r="C155">
        <v>348.36989795922636</v>
      </c>
      <c r="D155">
        <f t="shared" si="1"/>
        <v>121361.58580412179</v>
      </c>
    </row>
    <row r="156" spans="1:4" x14ac:dyDescent="0.45">
      <c r="A156">
        <v>121</v>
      </c>
      <c r="B156">
        <v>7606.4513605441816</v>
      </c>
      <c r="C156">
        <v>308.54863945581837</v>
      </c>
      <c r="D156">
        <f t="shared" si="1"/>
        <v>95202.262910036603</v>
      </c>
    </row>
    <row r="157" spans="1:4" x14ac:dyDescent="0.45">
      <c r="A157">
        <v>122</v>
      </c>
      <c r="B157">
        <v>8294.1846938775016</v>
      </c>
      <c r="C157">
        <v>329.81530612249844</v>
      </c>
      <c r="D157">
        <f t="shared" si="1"/>
        <v>108778.13615267735</v>
      </c>
    </row>
    <row r="158" spans="1:4" x14ac:dyDescent="0.45">
      <c r="A158">
        <v>123</v>
      </c>
      <c r="B158">
        <v>10433.251360544171</v>
      </c>
      <c r="C158">
        <v>15.748639455829107</v>
      </c>
      <c r="D158">
        <f t="shared" si="1"/>
        <v>248.0196447096973</v>
      </c>
    </row>
    <row r="159" spans="1:4" x14ac:dyDescent="0.45">
      <c r="A159">
        <v>124</v>
      </c>
      <c r="B159">
        <v>14320.051360544167</v>
      </c>
      <c r="C159">
        <v>-381.05136054416653</v>
      </c>
      <c r="D159">
        <f t="shared" si="1"/>
        <v>145200.1393725604</v>
      </c>
    </row>
    <row r="160" spans="1:4" x14ac:dyDescent="0.45">
      <c r="A160">
        <v>125</v>
      </c>
      <c r="B160">
        <v>6841.7249999999776</v>
      </c>
      <c r="C160">
        <v>195.27500000002237</v>
      </c>
      <c r="D160">
        <f t="shared" si="1"/>
        <v>38132.325625008736</v>
      </c>
    </row>
    <row r="161" spans="1:4" x14ac:dyDescent="0.45">
      <c r="A161">
        <v>126</v>
      </c>
      <c r="B161">
        <v>7072.3678571428427</v>
      </c>
      <c r="C161">
        <v>273.63214285715731</v>
      </c>
      <c r="D161">
        <f t="shared" si="1"/>
        <v>74874.549604599742</v>
      </c>
    </row>
    <row r="162" spans="1:4" x14ac:dyDescent="0.45">
      <c r="A162">
        <v>127</v>
      </c>
      <c r="B162">
        <v>8191.5821428571153</v>
      </c>
      <c r="C162">
        <v>86.417857142884714</v>
      </c>
      <c r="D162">
        <f t="shared" si="1"/>
        <v>7468.0460331680306</v>
      </c>
    </row>
    <row r="163" spans="1:4" x14ac:dyDescent="0.45">
      <c r="A163">
        <v>128</v>
      </c>
      <c r="B163">
        <v>7750.5107142856941</v>
      </c>
      <c r="C163">
        <v>-179.51071428569412</v>
      </c>
      <c r="D163">
        <f t="shared" si="1"/>
        <v>32224.096543360109</v>
      </c>
    </row>
    <row r="164" spans="1:4" x14ac:dyDescent="0.45">
      <c r="A164">
        <v>129</v>
      </c>
      <c r="B164">
        <v>8348.2964285714042</v>
      </c>
      <c r="C164">
        <v>-338.29642857140425</v>
      </c>
      <c r="D164">
        <f t="shared" si="1"/>
        <v>114444.47358416722</v>
      </c>
    </row>
    <row r="165" spans="1:4" x14ac:dyDescent="0.45">
      <c r="A165">
        <v>130</v>
      </c>
      <c r="B165">
        <v>8150.153571428551</v>
      </c>
      <c r="C165">
        <v>60.846428571448996</v>
      </c>
      <c r="D165">
        <f t="shared" ref="D165:D207" si="2">C165*C165</f>
        <v>3702.2878699004445</v>
      </c>
    </row>
    <row r="166" spans="1:4" x14ac:dyDescent="0.45">
      <c r="A166">
        <v>131</v>
      </c>
      <c r="B166">
        <v>7994.5107142856896</v>
      </c>
      <c r="C166">
        <v>4.4892857143104266</v>
      </c>
      <c r="D166">
        <f t="shared" si="2"/>
        <v>20.153686224711677</v>
      </c>
    </row>
    <row r="167" spans="1:4" x14ac:dyDescent="0.45">
      <c r="A167">
        <v>132</v>
      </c>
      <c r="B167">
        <v>8796.2249999999804</v>
      </c>
      <c r="C167">
        <v>18.775000000019645</v>
      </c>
      <c r="D167">
        <f t="shared" si="2"/>
        <v>352.50062500073767</v>
      </c>
    </row>
    <row r="168" spans="1:4" x14ac:dyDescent="0.45">
      <c r="A168">
        <v>133</v>
      </c>
      <c r="B168">
        <v>7355.0462585033883</v>
      </c>
      <c r="C168">
        <v>151.95374149661166</v>
      </c>
      <c r="D168">
        <f t="shared" si="2"/>
        <v>23089.939554819081</v>
      </c>
    </row>
    <row r="169" spans="1:4" x14ac:dyDescent="0.45">
      <c r="A169">
        <v>134</v>
      </c>
      <c r="B169">
        <v>8042.7795918367083</v>
      </c>
      <c r="C169">
        <v>-29.779591836708278</v>
      </c>
      <c r="D169">
        <f t="shared" si="2"/>
        <v>886.82408996094227</v>
      </c>
    </row>
    <row r="170" spans="1:4" x14ac:dyDescent="0.45">
      <c r="A170">
        <v>135</v>
      </c>
      <c r="B170">
        <v>10181.846258503378</v>
      </c>
      <c r="C170">
        <v>-502.84625850337761</v>
      </c>
      <c r="D170">
        <f t="shared" si="2"/>
        <v>252854.35969084565</v>
      </c>
    </row>
    <row r="171" spans="1:4" x14ac:dyDescent="0.45">
      <c r="A171">
        <v>136</v>
      </c>
      <c r="B171">
        <v>14068.646258503373</v>
      </c>
      <c r="C171">
        <v>-1245.6462585033732</v>
      </c>
      <c r="D171">
        <f t="shared" si="2"/>
        <v>1551634.6013234525</v>
      </c>
    </row>
    <row r="172" spans="1:4" x14ac:dyDescent="0.45">
      <c r="A172">
        <v>137</v>
      </c>
      <c r="B172">
        <v>6590.3198979591261</v>
      </c>
      <c r="C172">
        <v>-49.319897959126138</v>
      </c>
      <c r="D172">
        <f t="shared" si="2"/>
        <v>2432.4523346986148</v>
      </c>
    </row>
    <row r="173" spans="1:4" x14ac:dyDescent="0.45">
      <c r="A173">
        <v>138</v>
      </c>
      <c r="B173">
        <v>6820.9627551019912</v>
      </c>
      <c r="C173">
        <v>-175.96275510199121</v>
      </c>
      <c r="D173">
        <f t="shared" si="2"/>
        <v>30962.891183083331</v>
      </c>
    </row>
    <row r="174" spans="1:4" x14ac:dyDescent="0.45">
      <c r="A174">
        <v>139</v>
      </c>
      <c r="B174">
        <v>7940.1770408162638</v>
      </c>
      <c r="C174">
        <v>-75.177040816263798</v>
      </c>
      <c r="D174">
        <f t="shared" si="2"/>
        <v>5651.587465890193</v>
      </c>
    </row>
    <row r="175" spans="1:4" x14ac:dyDescent="0.45">
      <c r="A175">
        <v>140</v>
      </c>
      <c r="B175">
        <v>7499.1056122448426</v>
      </c>
      <c r="C175">
        <v>173.89438775515737</v>
      </c>
      <c r="D175">
        <f t="shared" si="2"/>
        <v>30239.258092741024</v>
      </c>
    </row>
    <row r="176" spans="1:4" x14ac:dyDescent="0.45">
      <c r="A176">
        <v>141</v>
      </c>
      <c r="B176">
        <v>8096.8913265305519</v>
      </c>
      <c r="C176">
        <v>-243.89132653055185</v>
      </c>
      <c r="D176">
        <f t="shared" si="2"/>
        <v>59482.979156832262</v>
      </c>
    </row>
    <row r="177" spans="1:4" x14ac:dyDescent="0.45">
      <c r="A177">
        <v>142</v>
      </c>
      <c r="B177">
        <v>7898.7484693876995</v>
      </c>
      <c r="C177">
        <v>25.251530612300485</v>
      </c>
      <c r="D177">
        <f t="shared" si="2"/>
        <v>637.63979826394848</v>
      </c>
    </row>
    <row r="178" spans="1:4" x14ac:dyDescent="0.45">
      <c r="A178">
        <v>143</v>
      </c>
      <c r="B178">
        <v>7743.1056122448381</v>
      </c>
      <c r="C178">
        <v>73.894387755161915</v>
      </c>
      <c r="D178">
        <f t="shared" si="2"/>
        <v>5460.380541710223</v>
      </c>
    </row>
    <row r="179" spans="1:4" x14ac:dyDescent="0.45">
      <c r="A179">
        <v>144</v>
      </c>
      <c r="B179">
        <v>8544.8198979591289</v>
      </c>
      <c r="C179">
        <v>17.180102040871134</v>
      </c>
      <c r="D179">
        <f t="shared" si="2"/>
        <v>295.1559061347445</v>
      </c>
    </row>
    <row r="180" spans="1:4" x14ac:dyDescent="0.45">
      <c r="A180">
        <v>145</v>
      </c>
      <c r="B180">
        <v>7103.6411564625369</v>
      </c>
      <c r="C180">
        <v>229.35884353746314</v>
      </c>
      <c r="D180">
        <f t="shared" si="2"/>
        <v>52605.479108842497</v>
      </c>
    </row>
    <row r="181" spans="1:4" x14ac:dyDescent="0.45">
      <c r="A181">
        <v>146</v>
      </c>
      <c r="B181">
        <v>7791.3744897958568</v>
      </c>
      <c r="C181">
        <v>-204.37448979585679</v>
      </c>
      <c r="D181">
        <f t="shared" si="2"/>
        <v>41768.932079316772</v>
      </c>
    </row>
    <row r="182" spans="1:4" x14ac:dyDescent="0.45">
      <c r="A182">
        <v>147</v>
      </c>
      <c r="B182">
        <v>9930.4411564625261</v>
      </c>
      <c r="C182">
        <v>54.558843537473876</v>
      </c>
      <c r="D182">
        <f t="shared" si="2"/>
        <v>2976.6674081465549</v>
      </c>
    </row>
    <row r="183" spans="1:4" x14ac:dyDescent="0.45">
      <c r="A183">
        <v>148</v>
      </c>
      <c r="B183">
        <v>13817.241156462522</v>
      </c>
      <c r="C183">
        <v>-1383.2411564625218</v>
      </c>
      <c r="D183">
        <f t="shared" si="2"/>
        <v>1913356.0969317746</v>
      </c>
    </row>
    <row r="184" spans="1:4" x14ac:dyDescent="0.45">
      <c r="A184">
        <v>149</v>
      </c>
      <c r="B184">
        <v>6338.9147959183329</v>
      </c>
      <c r="C184">
        <v>132.08520408166714</v>
      </c>
      <c r="D184">
        <f t="shared" si="2"/>
        <v>17446.501137295658</v>
      </c>
    </row>
    <row r="185" spans="1:4" x14ac:dyDescent="0.45">
      <c r="A185">
        <v>150</v>
      </c>
      <c r="B185">
        <v>6569.5576530611979</v>
      </c>
      <c r="C185">
        <v>39.442346938802075</v>
      </c>
      <c r="D185">
        <f t="shared" si="2"/>
        <v>1555.6987320408293</v>
      </c>
    </row>
    <row r="186" spans="1:4" x14ac:dyDescent="0.45">
      <c r="A186">
        <v>151</v>
      </c>
      <c r="B186">
        <v>7688.7719387754705</v>
      </c>
      <c r="C186">
        <v>135.22806122452948</v>
      </c>
      <c r="D186">
        <f t="shared" si="2"/>
        <v>18286.628542545095</v>
      </c>
    </row>
    <row r="187" spans="1:4" x14ac:dyDescent="0.45">
      <c r="A187">
        <v>152</v>
      </c>
      <c r="B187">
        <v>7247.7005102040494</v>
      </c>
      <c r="C187">
        <v>-243.70051020404935</v>
      </c>
      <c r="D187">
        <f t="shared" si="2"/>
        <v>59389.938673713965</v>
      </c>
    </row>
    <row r="188" spans="1:4" x14ac:dyDescent="0.45">
      <c r="A188">
        <v>153</v>
      </c>
      <c r="B188">
        <v>7845.4862244897586</v>
      </c>
      <c r="C188">
        <v>300.51377551024143</v>
      </c>
      <c r="D188">
        <f t="shared" si="2"/>
        <v>90308.529271419786</v>
      </c>
    </row>
    <row r="189" spans="1:4" x14ac:dyDescent="0.45">
      <c r="A189">
        <v>154</v>
      </c>
      <c r="B189">
        <v>7647.3433673469062</v>
      </c>
      <c r="C189">
        <v>87.656632653093766</v>
      </c>
      <c r="D189">
        <f t="shared" si="2"/>
        <v>7683.6852480794241</v>
      </c>
    </row>
    <row r="190" spans="1:4" x14ac:dyDescent="0.45">
      <c r="A190">
        <v>155</v>
      </c>
      <c r="B190">
        <v>7491.7005102040448</v>
      </c>
      <c r="C190">
        <v>207.2994897959552</v>
      </c>
      <c r="D190">
        <f t="shared" si="2"/>
        <v>42973.078469663335</v>
      </c>
    </row>
    <row r="191" spans="1:4" x14ac:dyDescent="0.45">
      <c r="A191">
        <v>156</v>
      </c>
      <c r="B191">
        <v>8293.4147959183356</v>
      </c>
      <c r="C191">
        <v>361.58520408166441</v>
      </c>
      <c r="D191">
        <f t="shared" si="2"/>
        <v>130743.8598107789</v>
      </c>
    </row>
    <row r="192" spans="1:4" x14ac:dyDescent="0.45">
      <c r="A192">
        <v>157</v>
      </c>
      <c r="B192">
        <v>6852.2360544217436</v>
      </c>
      <c r="C192">
        <v>319.76394557825643</v>
      </c>
      <c r="D192">
        <f t="shared" si="2"/>
        <v>102248.98089177413</v>
      </c>
    </row>
    <row r="193" spans="1:4" x14ac:dyDescent="0.45">
      <c r="A193">
        <v>158</v>
      </c>
      <c r="B193">
        <v>7539.9693877550635</v>
      </c>
      <c r="C193">
        <v>127.03061224493649</v>
      </c>
      <c r="D193">
        <f t="shared" si="2"/>
        <v>16136.776447323409</v>
      </c>
    </row>
    <row r="194" spans="1:4" x14ac:dyDescent="0.45">
      <c r="A194">
        <v>159</v>
      </c>
      <c r="B194">
        <v>9679.0360544217328</v>
      </c>
      <c r="C194">
        <v>85.963945578267158</v>
      </c>
      <c r="D194">
        <f t="shared" si="2"/>
        <v>7389.7999393832779</v>
      </c>
    </row>
    <row r="195" spans="1:4" x14ac:dyDescent="0.45">
      <c r="A195">
        <v>160</v>
      </c>
      <c r="B195">
        <v>13565.836054421728</v>
      </c>
      <c r="C195">
        <v>-805.83605442172848</v>
      </c>
      <c r="D195">
        <f t="shared" si="2"/>
        <v>649371.74660597893</v>
      </c>
    </row>
    <row r="196" spans="1:4" x14ac:dyDescent="0.45">
      <c r="A196">
        <v>161</v>
      </c>
      <c r="B196">
        <v>6087.5096938775396</v>
      </c>
      <c r="C196">
        <v>216.49030612246042</v>
      </c>
      <c r="D196">
        <f t="shared" si="2"/>
        <v>46868.052644996627</v>
      </c>
    </row>
    <row r="197" spans="1:4" x14ac:dyDescent="0.45">
      <c r="A197">
        <v>162</v>
      </c>
      <c r="B197">
        <v>6318.1525510204046</v>
      </c>
      <c r="C197">
        <v>129.84744897959536</v>
      </c>
      <c r="D197">
        <f t="shared" si="2"/>
        <v>16860.360006508618</v>
      </c>
    </row>
    <row r="198" spans="1:4" x14ac:dyDescent="0.45">
      <c r="A198">
        <v>163</v>
      </c>
      <c r="B198">
        <v>7437.3668367346772</v>
      </c>
      <c r="C198">
        <v>70.633163265322764</v>
      </c>
      <c r="D198">
        <f t="shared" si="2"/>
        <v>4989.0437528657412</v>
      </c>
    </row>
    <row r="199" spans="1:4" x14ac:dyDescent="0.45">
      <c r="A199">
        <v>164</v>
      </c>
      <c r="B199">
        <v>6996.2954081632561</v>
      </c>
      <c r="C199">
        <v>294.70459183674393</v>
      </c>
      <c r="D199">
        <f t="shared" si="2"/>
        <v>86850.796449661837</v>
      </c>
    </row>
    <row r="200" spans="1:4" x14ac:dyDescent="0.45">
      <c r="A200">
        <v>165</v>
      </c>
      <c r="B200">
        <v>7594.0811224489653</v>
      </c>
      <c r="C200">
        <v>351.91887755103471</v>
      </c>
      <c r="D200">
        <f t="shared" si="2"/>
        <v>123846.89637678016</v>
      </c>
    </row>
    <row r="201" spans="1:4" x14ac:dyDescent="0.45">
      <c r="A201">
        <v>166</v>
      </c>
      <c r="B201">
        <v>7395.938265306113</v>
      </c>
      <c r="C201">
        <v>155.06173469388705</v>
      </c>
      <c r="D201">
        <f t="shared" si="2"/>
        <v>24044.141566277412</v>
      </c>
    </row>
    <row r="202" spans="1:4" x14ac:dyDescent="0.45">
      <c r="A202">
        <v>167</v>
      </c>
      <c r="B202">
        <v>7240.2954081632515</v>
      </c>
      <c r="C202">
        <v>589.70459183674848</v>
      </c>
      <c r="D202">
        <f t="shared" si="2"/>
        <v>347751.5056333461</v>
      </c>
    </row>
    <row r="203" spans="1:4" x14ac:dyDescent="0.45">
      <c r="A203">
        <v>168</v>
      </c>
      <c r="B203">
        <v>8042.0096938775423</v>
      </c>
      <c r="C203">
        <v>629.9903061224577</v>
      </c>
      <c r="D203">
        <f t="shared" si="2"/>
        <v>396887.78580826794</v>
      </c>
    </row>
    <row r="204" spans="1:4" x14ac:dyDescent="0.45">
      <c r="A204">
        <v>169</v>
      </c>
      <c r="B204">
        <v>6600.8309523809503</v>
      </c>
      <c r="C204">
        <v>227.16904761904971</v>
      </c>
      <c r="D204">
        <f t="shared" si="2"/>
        <v>51605.776196146071</v>
      </c>
    </row>
    <row r="205" spans="1:4" x14ac:dyDescent="0.45">
      <c r="A205">
        <v>170</v>
      </c>
      <c r="B205">
        <v>7288.5642857142702</v>
      </c>
      <c r="C205">
        <v>174.43571428572977</v>
      </c>
      <c r="D205">
        <f t="shared" si="2"/>
        <v>30427.81841837275</v>
      </c>
    </row>
    <row r="206" spans="1:4" x14ac:dyDescent="0.45">
      <c r="A206">
        <v>171</v>
      </c>
      <c r="B206">
        <v>9427.6309523809396</v>
      </c>
      <c r="C206">
        <v>-244.63095238093956</v>
      </c>
      <c r="D206">
        <f t="shared" si="2"/>
        <v>59844.302862805518</v>
      </c>
    </row>
    <row r="207" spans="1:4" ht="14.65" thickBot="1" x14ac:dyDescent="0.5">
      <c r="A207" s="15">
        <v>172</v>
      </c>
      <c r="B207" s="15">
        <v>13314.430952380935</v>
      </c>
      <c r="C207" s="15">
        <v>-1231.4309523809352</v>
      </c>
      <c r="D207">
        <f t="shared" si="2"/>
        <v>1516422.1904818171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3863-8BF4-49E0-9CE8-C00120412BCE}">
  <dimension ref="A1:I207"/>
  <sheetViews>
    <sheetView topLeftCell="A14" workbookViewId="0">
      <selection activeCell="E32" sqref="E32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0.91640708046183261</v>
      </c>
    </row>
    <row r="5" spans="1:9" x14ac:dyDescent="0.45">
      <c r="A5" t="s">
        <v>205</v>
      </c>
      <c r="B5">
        <v>0.83980193712057982</v>
      </c>
    </row>
    <row r="6" spans="1:9" x14ac:dyDescent="0.45">
      <c r="A6" t="s">
        <v>206</v>
      </c>
      <c r="B6">
        <v>0.82771151728062353</v>
      </c>
    </row>
    <row r="7" spans="1:9" x14ac:dyDescent="0.45">
      <c r="A7" t="s">
        <v>207</v>
      </c>
      <c r="B7">
        <v>919.64549914703287</v>
      </c>
    </row>
    <row r="8" spans="1:9" ht="14.65" thickBot="1" x14ac:dyDescent="0.5">
      <c r="A8" s="15" t="s">
        <v>208</v>
      </c>
      <c r="B8" s="15">
        <v>172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12</v>
      </c>
      <c r="C12">
        <v>704948897.25299394</v>
      </c>
      <c r="D12">
        <v>58745741.437749498</v>
      </c>
      <c r="E12">
        <v>69.460113729484803</v>
      </c>
      <c r="F12">
        <v>7.9262772040475406E-57</v>
      </c>
    </row>
    <row r="13" spans="1:9" x14ac:dyDescent="0.45">
      <c r="A13" t="s">
        <v>211</v>
      </c>
      <c r="B13">
        <v>159</v>
      </c>
      <c r="C13">
        <v>134473907.21212184</v>
      </c>
      <c r="D13">
        <v>845747.84410139523</v>
      </c>
    </row>
    <row r="14" spans="1:9" ht="14.65" thickBot="1" x14ac:dyDescent="0.5">
      <c r="A14" s="15" t="s">
        <v>212</v>
      </c>
      <c r="B14" s="15">
        <v>171</v>
      </c>
      <c r="C14" s="15">
        <v>839422804.46511579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8853812.6212610155</v>
      </c>
      <c r="C17">
        <v>18506797.685478769</v>
      </c>
      <c r="D17">
        <v>0.47840867835325712</v>
      </c>
      <c r="E17">
        <v>0.63301652125365004</v>
      </c>
      <c r="F17">
        <v>-27697042.718013562</v>
      </c>
      <c r="G17">
        <v>45404667.960535593</v>
      </c>
      <c r="H17">
        <v>-27697042.718013562</v>
      </c>
      <c r="I17">
        <v>45404667.960535593</v>
      </c>
    </row>
    <row r="18" spans="1:9" x14ac:dyDescent="0.45">
      <c r="A18" t="s">
        <v>190</v>
      </c>
      <c r="B18">
        <v>-8535.3129299631728</v>
      </c>
      <c r="C18">
        <v>18393.651295979565</v>
      </c>
      <c r="D18">
        <v>-0.46403581282574374</v>
      </c>
      <c r="E18">
        <v>0.6432567728844083</v>
      </c>
      <c r="F18">
        <v>-44862.704578488512</v>
      </c>
      <c r="G18">
        <v>27792.078718562163</v>
      </c>
      <c r="H18">
        <v>-44862.704578488512</v>
      </c>
      <c r="I18">
        <v>27792.078718562163</v>
      </c>
    </row>
    <row r="19" spans="1:9" x14ac:dyDescent="0.45">
      <c r="A19" t="s">
        <v>230</v>
      </c>
      <c r="B19">
        <v>2.058308557880304</v>
      </c>
      <c r="C19">
        <v>4.5702818722830232</v>
      </c>
      <c r="D19">
        <v>0.45036796753459396</v>
      </c>
      <c r="E19">
        <v>0.65305862284352822</v>
      </c>
      <c r="F19">
        <v>-6.9679808311585454</v>
      </c>
      <c r="G19">
        <v>11.084597946919153</v>
      </c>
      <c r="H19">
        <v>-6.9679808311585454</v>
      </c>
      <c r="I19">
        <v>11.084597946919153</v>
      </c>
    </row>
    <row r="20" spans="1:9" x14ac:dyDescent="0.45">
      <c r="A20" t="s">
        <v>191</v>
      </c>
      <c r="B20">
        <v>-5278.424494455322</v>
      </c>
      <c r="C20">
        <v>297.99688655103444</v>
      </c>
      <c r="D20">
        <v>-17.713018936361767</v>
      </c>
      <c r="E20">
        <v>1.8450747034186673E-39</v>
      </c>
      <c r="F20">
        <v>-5866.967216810116</v>
      </c>
      <c r="G20">
        <v>-4689.881772100528</v>
      </c>
      <c r="H20">
        <v>-5866.967216810116</v>
      </c>
      <c r="I20">
        <v>-4689.881772100528</v>
      </c>
    </row>
    <row r="21" spans="1:9" x14ac:dyDescent="0.45">
      <c r="A21" t="s">
        <v>192</v>
      </c>
      <c r="B21">
        <v>-5047.7816373124642</v>
      </c>
      <c r="C21">
        <v>297.99688655103449</v>
      </c>
      <c r="D21">
        <v>-16.939041530717432</v>
      </c>
      <c r="E21">
        <v>1.9458239690475512E-37</v>
      </c>
      <c r="F21">
        <v>-5636.3243596672582</v>
      </c>
      <c r="G21">
        <v>-4459.2389149576702</v>
      </c>
      <c r="H21">
        <v>-5636.3243596672582</v>
      </c>
      <c r="I21">
        <v>-4459.2389149576702</v>
      </c>
    </row>
    <row r="22" spans="1:9" x14ac:dyDescent="0.45">
      <c r="A22" t="s">
        <v>193</v>
      </c>
      <c r="B22">
        <v>-3928.567351598178</v>
      </c>
      <c r="C22">
        <v>297.99688655103449</v>
      </c>
      <c r="D22">
        <v>-13.183249654272403</v>
      </c>
      <c r="E22">
        <v>2.7345767463547722E-27</v>
      </c>
      <c r="F22">
        <v>-4517.110073952972</v>
      </c>
      <c r="G22">
        <v>-3340.024629243384</v>
      </c>
      <c r="H22">
        <v>-4517.110073952972</v>
      </c>
      <c r="I22">
        <v>-3340.024629243384</v>
      </c>
    </row>
    <row r="23" spans="1:9" x14ac:dyDescent="0.45">
      <c r="A23" t="s">
        <v>194</v>
      </c>
      <c r="B23">
        <v>-4369.6387801696055</v>
      </c>
      <c r="C23">
        <v>297.99688655103444</v>
      </c>
      <c r="D23">
        <v>-14.663370583307314</v>
      </c>
      <c r="E23">
        <v>2.4279661808341346E-31</v>
      </c>
      <c r="F23">
        <v>-4958.1815025243995</v>
      </c>
      <c r="G23">
        <v>-3781.0960578148115</v>
      </c>
      <c r="H23">
        <v>-4958.1815025243995</v>
      </c>
      <c r="I23">
        <v>-3781.0960578148115</v>
      </c>
    </row>
    <row r="24" spans="1:9" x14ac:dyDescent="0.45">
      <c r="A24" t="s">
        <v>195</v>
      </c>
      <c r="B24">
        <v>-3771.8530658838922</v>
      </c>
      <c r="C24">
        <v>297.99688655103449</v>
      </c>
      <c r="D24">
        <v>-12.657357295033115</v>
      </c>
      <c r="E24">
        <v>7.6691493814825955E-26</v>
      </c>
      <c r="F24">
        <v>-4360.3957882386867</v>
      </c>
      <c r="G24">
        <v>-3183.3103435290977</v>
      </c>
      <c r="H24">
        <v>-4360.3957882386867</v>
      </c>
      <c r="I24">
        <v>-3183.3103435290977</v>
      </c>
    </row>
    <row r="25" spans="1:9" x14ac:dyDescent="0.45">
      <c r="A25" t="s">
        <v>196</v>
      </c>
      <c r="B25">
        <v>-3969.9959230267486</v>
      </c>
      <c r="C25">
        <v>297.99688655103449</v>
      </c>
      <c r="D25">
        <v>-13.322273158538028</v>
      </c>
      <c r="E25">
        <v>1.1339246566172488E-27</v>
      </c>
      <c r="F25">
        <v>-4558.5386453815427</v>
      </c>
      <c r="G25">
        <v>-3381.4532006719546</v>
      </c>
      <c r="H25">
        <v>-4558.5386453815427</v>
      </c>
      <c r="I25">
        <v>-3381.4532006719546</v>
      </c>
    </row>
    <row r="26" spans="1:9" x14ac:dyDescent="0.45">
      <c r="A26" t="s">
        <v>197</v>
      </c>
      <c r="B26">
        <v>-4125.638780169601</v>
      </c>
      <c r="C26">
        <v>297.99688655103421</v>
      </c>
      <c r="D26">
        <v>-13.844570082322166</v>
      </c>
      <c r="E26">
        <v>4.1777520381165269E-29</v>
      </c>
      <c r="F26">
        <v>-4714.181502524395</v>
      </c>
      <c r="G26">
        <v>-3537.0960578148074</v>
      </c>
      <c r="H26">
        <v>-4714.181502524395</v>
      </c>
      <c r="I26">
        <v>-3537.0960578148074</v>
      </c>
    </row>
    <row r="27" spans="1:9" x14ac:dyDescent="0.45">
      <c r="A27" t="s">
        <v>198</v>
      </c>
      <c r="B27">
        <v>-3323.9244944553184</v>
      </c>
      <c r="C27">
        <v>297.99688655103444</v>
      </c>
      <c r="D27">
        <v>-11.154225579085265</v>
      </c>
      <c r="E27">
        <v>1.0451844267432179E-21</v>
      </c>
      <c r="F27">
        <v>-3912.4672168101124</v>
      </c>
      <c r="G27">
        <v>-2735.3817721005244</v>
      </c>
      <c r="H27">
        <v>-3912.4672168101124</v>
      </c>
      <c r="I27">
        <v>-2735.3817721005244</v>
      </c>
    </row>
    <row r="28" spans="1:9" x14ac:dyDescent="0.45">
      <c r="A28" t="s">
        <v>200</v>
      </c>
      <c r="B28">
        <v>-4770.1999999999916</v>
      </c>
      <c r="C28">
        <v>290.81744172270578</v>
      </c>
      <c r="D28">
        <v>-16.402730082978909</v>
      </c>
      <c r="E28">
        <v>5.094529219572438E-36</v>
      </c>
      <c r="F28">
        <v>-5344.563346009063</v>
      </c>
      <c r="G28">
        <v>-4195.8366539909202</v>
      </c>
      <c r="H28">
        <v>-5344.563346009063</v>
      </c>
      <c r="I28">
        <v>-4195.8366539909202</v>
      </c>
    </row>
    <row r="29" spans="1:9" ht="14.65" thickBot="1" x14ac:dyDescent="0.5">
      <c r="A29" s="15" t="s">
        <v>199</v>
      </c>
      <c r="B29" s="15">
        <v>-4082.466666666694</v>
      </c>
      <c r="C29" s="15">
        <v>290.81744172270606</v>
      </c>
      <c r="D29" s="15">
        <v>-14.037901724475381</v>
      </c>
      <c r="E29" s="15">
        <v>1.2347729285283732E-29</v>
      </c>
      <c r="F29" s="15">
        <v>-4656.8300126757667</v>
      </c>
      <c r="G29" s="15">
        <v>-3508.1033206576217</v>
      </c>
      <c r="H29" s="15">
        <v>-4656.8300126757667</v>
      </c>
      <c r="I29" s="15">
        <v>-3508.1033206576217</v>
      </c>
    </row>
    <row r="32" spans="1:9" x14ac:dyDescent="0.45">
      <c r="D32" t="s">
        <v>241</v>
      </c>
      <c r="E32">
        <f>SQRT(E33)</f>
        <v>884.20870948601839</v>
      </c>
    </row>
    <row r="33" spans="1:5" x14ac:dyDescent="0.45">
      <c r="A33" t="s">
        <v>226</v>
      </c>
      <c r="D33" t="s">
        <v>259</v>
      </c>
      <c r="E33">
        <f>AVERAGE(D36:D207)</f>
        <v>781825.04193092999</v>
      </c>
    </row>
    <row r="34" spans="1:5" ht="14.65" thickBot="1" x14ac:dyDescent="0.5"/>
    <row r="35" spans="1:5" x14ac:dyDescent="0.45">
      <c r="A35" s="16" t="s">
        <v>227</v>
      </c>
      <c r="B35" s="16" t="s">
        <v>228</v>
      </c>
      <c r="C35" s="16" t="s">
        <v>229</v>
      </c>
      <c r="D35" s="40" t="s">
        <v>261</v>
      </c>
    </row>
    <row r="36" spans="1:5" x14ac:dyDescent="0.45">
      <c r="A36">
        <v>1</v>
      </c>
      <c r="B36">
        <v>10191.857077621118</v>
      </c>
      <c r="C36">
        <v>-803.85707762111815</v>
      </c>
      <c r="D36">
        <f>C36*C36</f>
        <v>646186.20124156435</v>
      </c>
    </row>
    <row r="37" spans="1:5" x14ac:dyDescent="0.45">
      <c r="A37">
        <v>2</v>
      </c>
      <c r="B37">
        <v>10879.590410954415</v>
      </c>
      <c r="C37">
        <v>-135.59041095441535</v>
      </c>
      <c r="D37">
        <f t="shared" ref="D37:D100" si="0">C37*C37</f>
        <v>18384.759542787237</v>
      </c>
    </row>
    <row r="38" spans="1:5" x14ac:dyDescent="0.45">
      <c r="A38">
        <v>3</v>
      </c>
      <c r="B38">
        <v>14962.05707762111</v>
      </c>
      <c r="C38">
        <v>-2205.0570776211098</v>
      </c>
      <c r="D38">
        <f t="shared" si="0"/>
        <v>4862276.715566949</v>
      </c>
    </row>
    <row r="39" spans="1:5" x14ac:dyDescent="0.45">
      <c r="A39">
        <v>4</v>
      </c>
      <c r="B39">
        <v>14962.05707762111</v>
      </c>
      <c r="C39">
        <v>2487.9429223788902</v>
      </c>
      <c r="D39">
        <f t="shared" si="0"/>
        <v>6189859.9850152126</v>
      </c>
    </row>
    <row r="40" spans="1:5" x14ac:dyDescent="0.45">
      <c r="A40">
        <v>5</v>
      </c>
      <c r="B40">
        <v>9404.1952788618073</v>
      </c>
      <c r="C40">
        <v>-419.19527886180731</v>
      </c>
      <c r="D40">
        <f t="shared" si="0"/>
        <v>175724.6818200284</v>
      </c>
    </row>
    <row r="41" spans="1:5" x14ac:dyDescent="0.45">
      <c r="A41">
        <v>6</v>
      </c>
      <c r="B41">
        <v>9634.8381360046642</v>
      </c>
      <c r="C41">
        <v>-551.83813600466419</v>
      </c>
      <c r="D41">
        <f t="shared" si="0"/>
        <v>304525.32834910223</v>
      </c>
    </row>
    <row r="42" spans="1:5" x14ac:dyDescent="0.45">
      <c r="A42">
        <v>7</v>
      </c>
      <c r="B42">
        <v>10754.05242171895</v>
      </c>
      <c r="C42">
        <v>-470.05242171895043</v>
      </c>
      <c r="D42">
        <f t="shared" si="0"/>
        <v>220949.27916385001</v>
      </c>
    </row>
    <row r="43" spans="1:5" x14ac:dyDescent="0.45">
      <c r="A43">
        <v>8</v>
      </c>
      <c r="B43">
        <v>10312.980993147523</v>
      </c>
      <c r="C43">
        <v>304.0190068524771</v>
      </c>
      <c r="D43">
        <f t="shared" si="0"/>
        <v>92427.556527566514</v>
      </c>
    </row>
    <row r="44" spans="1:5" x14ac:dyDescent="0.45">
      <c r="A44">
        <v>9</v>
      </c>
      <c r="B44">
        <v>10910.766707433237</v>
      </c>
      <c r="C44">
        <v>-342.76670743323666</v>
      </c>
      <c r="D44">
        <f t="shared" si="0"/>
        <v>117489.01572462206</v>
      </c>
    </row>
    <row r="45" spans="1:5" x14ac:dyDescent="0.45">
      <c r="A45">
        <v>10</v>
      </c>
      <c r="B45">
        <v>10712.62385029038</v>
      </c>
      <c r="C45">
        <v>-64.623850290379778</v>
      </c>
      <c r="D45">
        <f t="shared" si="0"/>
        <v>4176.2420263534186</v>
      </c>
    </row>
    <row r="46" spans="1:5" x14ac:dyDescent="0.45">
      <c r="A46">
        <v>11</v>
      </c>
      <c r="B46">
        <v>10556.980993147528</v>
      </c>
      <c r="C46">
        <v>-225.98099314752835</v>
      </c>
      <c r="D46">
        <f t="shared" si="0"/>
        <v>51067.409263943257</v>
      </c>
    </row>
    <row r="47" spans="1:5" x14ac:dyDescent="0.45">
      <c r="A47">
        <v>12</v>
      </c>
      <c r="B47">
        <v>11358.695278861811</v>
      </c>
      <c r="C47">
        <v>-597.69527886181095</v>
      </c>
      <c r="D47">
        <f t="shared" si="0"/>
        <v>357239.64637369796</v>
      </c>
    </row>
    <row r="48" spans="1:5" x14ac:dyDescent="0.45">
      <c r="A48">
        <v>13</v>
      </c>
      <c r="B48">
        <v>9912.4197733171368</v>
      </c>
      <c r="C48">
        <v>-49.419773317136787</v>
      </c>
      <c r="D48">
        <f t="shared" si="0"/>
        <v>2442.3139947171853</v>
      </c>
    </row>
    <row r="49" spans="1:4" x14ac:dyDescent="0.45">
      <c r="A49">
        <v>14</v>
      </c>
      <c r="B49">
        <v>10600.153106650434</v>
      </c>
      <c r="C49">
        <v>-83.153106650433983</v>
      </c>
      <c r="D49">
        <f t="shared" si="0"/>
        <v>6914.4391456184485</v>
      </c>
    </row>
    <row r="50" spans="1:4" x14ac:dyDescent="0.45">
      <c r="A50">
        <v>15</v>
      </c>
      <c r="B50">
        <v>14682.619773317128</v>
      </c>
      <c r="C50">
        <v>-1497.6197733171284</v>
      </c>
      <c r="D50">
        <f t="shared" si="0"/>
        <v>2242864.9854304469</v>
      </c>
    </row>
    <row r="51" spans="1:4" x14ac:dyDescent="0.45">
      <c r="A51">
        <v>16</v>
      </c>
      <c r="B51">
        <v>14682.619773317128</v>
      </c>
      <c r="C51">
        <v>3333.3802266828716</v>
      </c>
      <c r="D51">
        <f t="shared" si="0"/>
        <v>11111423.735640353</v>
      </c>
    </row>
    <row r="52" spans="1:4" x14ac:dyDescent="0.45">
      <c r="A52">
        <v>17</v>
      </c>
      <c r="B52">
        <v>9128.8745916739717</v>
      </c>
      <c r="C52">
        <v>100.12540832602826</v>
      </c>
      <c r="D52">
        <f t="shared" si="0"/>
        <v>10025.09739245389</v>
      </c>
    </row>
    <row r="53" spans="1:4" x14ac:dyDescent="0.45">
      <c r="A53">
        <v>18</v>
      </c>
      <c r="B53">
        <v>9359.5174488168286</v>
      </c>
      <c r="C53">
        <v>-223.51744881682862</v>
      </c>
      <c r="D53">
        <f t="shared" si="0"/>
        <v>49960.049925583604</v>
      </c>
    </row>
    <row r="54" spans="1:4" x14ac:dyDescent="0.45">
      <c r="A54">
        <v>19</v>
      </c>
      <c r="B54">
        <v>10478.731734531115</v>
      </c>
      <c r="C54">
        <v>114.26826546888515</v>
      </c>
      <c r="D54">
        <f t="shared" si="0"/>
        <v>13057.23649326761</v>
      </c>
    </row>
    <row r="55" spans="1:4" x14ac:dyDescent="0.45">
      <c r="A55">
        <v>20</v>
      </c>
      <c r="B55">
        <v>10037.660305959687</v>
      </c>
      <c r="C55">
        <v>88.339694040312679</v>
      </c>
      <c r="D55">
        <f t="shared" si="0"/>
        <v>7803.9015431360558</v>
      </c>
    </row>
    <row r="56" spans="1:4" x14ac:dyDescent="0.45">
      <c r="A56">
        <v>21</v>
      </c>
      <c r="B56">
        <v>10635.446020245401</v>
      </c>
      <c r="C56">
        <v>66.553979754598913</v>
      </c>
      <c r="D56">
        <f t="shared" si="0"/>
        <v>4429.4322211755616</v>
      </c>
    </row>
    <row r="57" spans="1:4" x14ac:dyDescent="0.45">
      <c r="A57">
        <v>22</v>
      </c>
      <c r="B57">
        <v>10437.303163102544</v>
      </c>
      <c r="C57">
        <v>49.696836897455796</v>
      </c>
      <c r="D57">
        <f t="shared" si="0"/>
        <v>2469.775597612324</v>
      </c>
    </row>
    <row r="58" spans="1:4" x14ac:dyDescent="0.45">
      <c r="A58">
        <v>23</v>
      </c>
      <c r="B58">
        <v>10281.660305959693</v>
      </c>
      <c r="C58">
        <v>-86.660305959692778</v>
      </c>
      <c r="D58">
        <f t="shared" si="0"/>
        <v>7510.008629027564</v>
      </c>
    </row>
    <row r="59" spans="1:4" x14ac:dyDescent="0.45">
      <c r="A59">
        <v>24</v>
      </c>
      <c r="B59">
        <v>11083.374591673975</v>
      </c>
      <c r="C59">
        <v>44.625408326024626</v>
      </c>
      <c r="D59">
        <f t="shared" si="0"/>
        <v>1991.427068264428</v>
      </c>
    </row>
    <row r="60" spans="1:4" x14ac:dyDescent="0.45">
      <c r="A60">
        <v>25</v>
      </c>
      <c r="B60">
        <v>9637.0990861293012</v>
      </c>
      <c r="C60">
        <v>-9.0990861293012131</v>
      </c>
      <c r="D60">
        <f t="shared" si="0"/>
        <v>82.793368388441735</v>
      </c>
    </row>
    <row r="61" spans="1:4" x14ac:dyDescent="0.45">
      <c r="A61">
        <v>26</v>
      </c>
      <c r="B61">
        <v>10324.832419462598</v>
      </c>
      <c r="C61">
        <v>100.16758053740159</v>
      </c>
      <c r="D61">
        <f t="shared" si="0"/>
        <v>10033.544190716833</v>
      </c>
    </row>
    <row r="62" spans="1:4" x14ac:dyDescent="0.45">
      <c r="A62">
        <v>27</v>
      </c>
      <c r="B62">
        <v>14407.299086129293</v>
      </c>
      <c r="C62">
        <v>-1283.2990861292928</v>
      </c>
      <c r="D62">
        <f t="shared" si="0"/>
        <v>1646856.5444602782</v>
      </c>
    </row>
    <row r="63" spans="1:4" x14ac:dyDescent="0.45">
      <c r="A63">
        <v>28</v>
      </c>
      <c r="B63">
        <v>14407.299086129293</v>
      </c>
      <c r="C63">
        <v>3324.7009138707072</v>
      </c>
      <c r="D63">
        <f t="shared" si="0"/>
        <v>11053636.166692715</v>
      </c>
    </row>
    <row r="64" spans="1:4" x14ac:dyDescent="0.45">
      <c r="A64">
        <v>29</v>
      </c>
      <c r="B64">
        <v>8857.6705215976253</v>
      </c>
      <c r="C64">
        <v>-201.67052159762534</v>
      </c>
      <c r="D64">
        <f t="shared" si="0"/>
        <v>40670.999281458266</v>
      </c>
    </row>
    <row r="65" spans="1:4" x14ac:dyDescent="0.45">
      <c r="A65">
        <v>30</v>
      </c>
      <c r="B65">
        <v>9088.3133787404822</v>
      </c>
      <c r="C65">
        <v>52.686621259517779</v>
      </c>
      <c r="D65">
        <f t="shared" si="0"/>
        <v>2775.8800597438708</v>
      </c>
    </row>
    <row r="66" spans="1:4" x14ac:dyDescent="0.45">
      <c r="A66">
        <v>31</v>
      </c>
      <c r="B66">
        <v>10207.527664454768</v>
      </c>
      <c r="C66">
        <v>-54.527664454768455</v>
      </c>
      <c r="D66">
        <f t="shared" si="0"/>
        <v>2973.2661908918194</v>
      </c>
    </row>
    <row r="67" spans="1:4" x14ac:dyDescent="0.45">
      <c r="A67">
        <v>32</v>
      </c>
      <c r="B67">
        <v>9766.4562358833409</v>
      </c>
      <c r="C67">
        <v>-306.45623588334092</v>
      </c>
      <c r="D67">
        <f t="shared" si="0"/>
        <v>93915.424511785895</v>
      </c>
    </row>
    <row r="68" spans="1:4" x14ac:dyDescent="0.45">
      <c r="A68">
        <v>33</v>
      </c>
      <c r="B68">
        <v>10364.241950169055</v>
      </c>
      <c r="C68">
        <v>279.75804983094531</v>
      </c>
      <c r="D68">
        <f t="shared" si="0"/>
        <v>78264.566445213684</v>
      </c>
    </row>
    <row r="69" spans="1:4" x14ac:dyDescent="0.45">
      <c r="A69">
        <v>34</v>
      </c>
      <c r="B69">
        <v>10166.099093026198</v>
      </c>
      <c r="C69">
        <v>247.90090697380219</v>
      </c>
      <c r="D69">
        <f t="shared" si="0"/>
        <v>61454.859678433728</v>
      </c>
    </row>
    <row r="70" spans="1:4" x14ac:dyDescent="0.45">
      <c r="A70">
        <v>35</v>
      </c>
      <c r="B70">
        <v>10010.456235883346</v>
      </c>
      <c r="C70">
        <v>-37.45623588334638</v>
      </c>
      <c r="D70">
        <f t="shared" si="0"/>
        <v>1402.9696065488849</v>
      </c>
    </row>
    <row r="71" spans="1:4" x14ac:dyDescent="0.45">
      <c r="A71">
        <v>36</v>
      </c>
      <c r="B71">
        <v>10812.170521597629</v>
      </c>
      <c r="C71">
        <v>-56.170521597628976</v>
      </c>
      <c r="D71">
        <f t="shared" si="0"/>
        <v>3155.1274965497032</v>
      </c>
    </row>
    <row r="72" spans="1:4" x14ac:dyDescent="0.45">
      <c r="A72">
        <v>37</v>
      </c>
      <c r="B72">
        <v>9365.8950160529548</v>
      </c>
      <c r="C72">
        <v>-388.89501605295482</v>
      </c>
      <c r="D72">
        <f t="shared" si="0"/>
        <v>151239.33351082797</v>
      </c>
    </row>
    <row r="73" spans="1:4" x14ac:dyDescent="0.45">
      <c r="A73">
        <v>38</v>
      </c>
      <c r="B73">
        <v>10053.628349386252</v>
      </c>
      <c r="C73">
        <v>-43.628349386252012</v>
      </c>
      <c r="D73">
        <f t="shared" si="0"/>
        <v>1903.4328701688762</v>
      </c>
    </row>
    <row r="74" spans="1:4" x14ac:dyDescent="0.45">
      <c r="A74">
        <v>39</v>
      </c>
      <c r="B74">
        <v>14136.095016052946</v>
      </c>
      <c r="C74">
        <v>-1939.0950160529464</v>
      </c>
      <c r="D74">
        <f t="shared" si="0"/>
        <v>3760089.4812813764</v>
      </c>
    </row>
    <row r="75" spans="1:4" x14ac:dyDescent="0.45">
      <c r="A75">
        <v>40</v>
      </c>
      <c r="B75">
        <v>14136.095016052946</v>
      </c>
      <c r="C75">
        <v>2569.9049839470536</v>
      </c>
      <c r="D75">
        <f t="shared" si="0"/>
        <v>6604411.6265159054</v>
      </c>
    </row>
    <row r="76" spans="1:4" x14ac:dyDescent="0.45">
      <c r="A76">
        <v>41</v>
      </c>
      <c r="B76">
        <v>8590.58306864115</v>
      </c>
      <c r="C76">
        <v>72.416931358849979</v>
      </c>
      <c r="D76">
        <f t="shared" si="0"/>
        <v>5244.211947432389</v>
      </c>
    </row>
    <row r="77" spans="1:4" x14ac:dyDescent="0.45">
      <c r="A77">
        <v>42</v>
      </c>
      <c r="B77">
        <v>8821.2259257840069</v>
      </c>
      <c r="C77">
        <v>-265.2259257840069</v>
      </c>
      <c r="D77">
        <f t="shared" si="0"/>
        <v>70344.791707983532</v>
      </c>
    </row>
    <row r="78" spans="1:4" x14ac:dyDescent="0.45">
      <c r="A78">
        <v>43</v>
      </c>
      <c r="B78">
        <v>9940.4402114982931</v>
      </c>
      <c r="C78">
        <v>-537.44021149829314</v>
      </c>
      <c r="D78">
        <f t="shared" si="0"/>
        <v>288841.98093533004</v>
      </c>
    </row>
    <row r="79" spans="1:4" x14ac:dyDescent="0.45">
      <c r="A79">
        <v>44</v>
      </c>
      <c r="B79">
        <v>9499.3687829268656</v>
      </c>
      <c r="C79">
        <v>99.631217073134394</v>
      </c>
      <c r="D79">
        <f t="shared" si="0"/>
        <v>9926.3794154740262</v>
      </c>
    </row>
    <row r="80" spans="1:4" x14ac:dyDescent="0.45">
      <c r="A80">
        <v>45</v>
      </c>
      <c r="B80">
        <v>10097.154497212579</v>
      </c>
      <c r="C80">
        <v>40.845502787420628</v>
      </c>
      <c r="D80">
        <f t="shared" si="0"/>
        <v>1668.3550979571862</v>
      </c>
    </row>
    <row r="81" spans="1:4" x14ac:dyDescent="0.45">
      <c r="A81">
        <v>46</v>
      </c>
      <c r="B81">
        <v>9899.0116400697225</v>
      </c>
      <c r="C81">
        <v>-344.01164006972249</v>
      </c>
      <c r="D81">
        <f t="shared" si="0"/>
        <v>118344.0085034603</v>
      </c>
    </row>
    <row r="82" spans="1:4" x14ac:dyDescent="0.45">
      <c r="A82">
        <v>47</v>
      </c>
      <c r="B82">
        <v>9743.3687829268711</v>
      </c>
      <c r="C82">
        <v>-109.36878292687106</v>
      </c>
      <c r="D82">
        <f t="shared" si="0"/>
        <v>11961.530678905043</v>
      </c>
    </row>
    <row r="83" spans="1:4" x14ac:dyDescent="0.45">
      <c r="A83">
        <v>48</v>
      </c>
      <c r="B83">
        <v>10545.083068641154</v>
      </c>
      <c r="C83">
        <v>-201.08306864115366</v>
      </c>
      <c r="D83">
        <f t="shared" si="0"/>
        <v>40434.400494142916</v>
      </c>
    </row>
    <row r="84" spans="1:4" x14ac:dyDescent="0.45">
      <c r="A84">
        <v>49</v>
      </c>
      <c r="B84">
        <v>9098.8075630964795</v>
      </c>
      <c r="C84">
        <v>-220.8075630964795</v>
      </c>
      <c r="D84">
        <f t="shared" si="0"/>
        <v>48755.979920605772</v>
      </c>
    </row>
    <row r="85" spans="1:4" x14ac:dyDescent="0.45">
      <c r="A85">
        <v>50</v>
      </c>
      <c r="B85">
        <v>9786.5408964297767</v>
      </c>
      <c r="C85">
        <v>86.459103570223306</v>
      </c>
      <c r="D85">
        <f t="shared" si="0"/>
        <v>7475.1765901666004</v>
      </c>
    </row>
    <row r="86" spans="1:4" x14ac:dyDescent="0.45">
      <c r="A86">
        <v>51</v>
      </c>
      <c r="B86">
        <v>13869.007563096471</v>
      </c>
      <c r="C86">
        <v>-2025.0075630964711</v>
      </c>
      <c r="D86">
        <f t="shared" si="0"/>
        <v>4100655.6305979085</v>
      </c>
    </row>
    <row r="87" spans="1:4" x14ac:dyDescent="0.45">
      <c r="A87">
        <v>52</v>
      </c>
      <c r="B87">
        <v>13869.007563096471</v>
      </c>
      <c r="C87">
        <v>2886.9924369035289</v>
      </c>
      <c r="D87">
        <f t="shared" si="0"/>
        <v>8334725.3307381757</v>
      </c>
    </row>
    <row r="88" spans="1:4" x14ac:dyDescent="0.45">
      <c r="A88">
        <v>53</v>
      </c>
      <c r="B88">
        <v>8327.6122327998892</v>
      </c>
      <c r="C88">
        <v>60.387767200110829</v>
      </c>
      <c r="D88">
        <f t="shared" si="0"/>
        <v>3646.6824274147812</v>
      </c>
    </row>
    <row r="89" spans="1:4" x14ac:dyDescent="0.45">
      <c r="A89">
        <v>54</v>
      </c>
      <c r="B89">
        <v>8558.2550899427461</v>
      </c>
      <c r="C89">
        <v>-137.25508994274605</v>
      </c>
      <c r="D89">
        <f t="shared" si="0"/>
        <v>18838.959715191308</v>
      </c>
    </row>
    <row r="90" spans="1:4" x14ac:dyDescent="0.45">
      <c r="A90">
        <v>55</v>
      </c>
      <c r="B90">
        <v>9677.4693756570323</v>
      </c>
      <c r="C90">
        <v>84.530624342967712</v>
      </c>
      <c r="D90">
        <f t="shared" si="0"/>
        <v>7145.4264518119253</v>
      </c>
    </row>
    <row r="91" spans="1:4" x14ac:dyDescent="0.45">
      <c r="A91">
        <v>56</v>
      </c>
      <c r="B91">
        <v>9236.3979470856048</v>
      </c>
      <c r="C91">
        <v>-206.39794708560476</v>
      </c>
      <c r="D91">
        <f t="shared" si="0"/>
        <v>42600.112561152098</v>
      </c>
    </row>
    <row r="92" spans="1:4" x14ac:dyDescent="0.45">
      <c r="A92">
        <v>57</v>
      </c>
      <c r="B92">
        <v>9834.1836613713185</v>
      </c>
      <c r="C92">
        <v>-45.183661371318522</v>
      </c>
      <c r="D92">
        <f t="shared" si="0"/>
        <v>2041.5632549179816</v>
      </c>
    </row>
    <row r="93" spans="1:4" x14ac:dyDescent="0.45">
      <c r="A93">
        <v>58</v>
      </c>
      <c r="B93">
        <v>9636.0408042284616</v>
      </c>
      <c r="C93">
        <v>-221.04080422846164</v>
      </c>
      <c r="D93">
        <f t="shared" si="0"/>
        <v>48859.037133965103</v>
      </c>
    </row>
    <row r="94" spans="1:4" x14ac:dyDescent="0.45">
      <c r="A94">
        <v>59</v>
      </c>
      <c r="B94">
        <v>9480.3979470856102</v>
      </c>
      <c r="C94">
        <v>-178.39794708561021</v>
      </c>
      <c r="D94">
        <f t="shared" si="0"/>
        <v>31825.827524360182</v>
      </c>
    </row>
    <row r="95" spans="1:4" x14ac:dyDescent="0.45">
      <c r="A95">
        <v>60</v>
      </c>
      <c r="B95">
        <v>10282.112232799893</v>
      </c>
      <c r="C95">
        <v>-500.11223279989281</v>
      </c>
      <c r="D95">
        <f t="shared" si="0"/>
        <v>250112.24539609419</v>
      </c>
    </row>
    <row r="96" spans="1:4" x14ac:dyDescent="0.45">
      <c r="A96">
        <v>61</v>
      </c>
      <c r="B96">
        <v>8835.8367272552186</v>
      </c>
      <c r="C96">
        <v>-139.83672725521865</v>
      </c>
      <c r="D96">
        <f t="shared" si="0"/>
        <v>19554.310289450408</v>
      </c>
    </row>
    <row r="97" spans="1:4" x14ac:dyDescent="0.45">
      <c r="A97">
        <v>62</v>
      </c>
      <c r="B97">
        <v>9523.5700605885158</v>
      </c>
      <c r="C97">
        <v>-168.57006058851584</v>
      </c>
      <c r="D97">
        <f t="shared" si="0"/>
        <v>28415.865326815903</v>
      </c>
    </row>
    <row r="98" spans="1:4" x14ac:dyDescent="0.45">
      <c r="A98">
        <v>63</v>
      </c>
      <c r="B98">
        <v>13606.03672725521</v>
      </c>
      <c r="C98">
        <v>-1797.0367272552103</v>
      </c>
      <c r="D98">
        <f t="shared" si="0"/>
        <v>3229340.999104117</v>
      </c>
    </row>
    <row r="99" spans="1:4" x14ac:dyDescent="0.45">
      <c r="A99">
        <v>64</v>
      </c>
      <c r="B99">
        <v>13606.03672725521</v>
      </c>
      <c r="C99">
        <v>2498.9632727447897</v>
      </c>
      <c r="D99">
        <f t="shared" si="0"/>
        <v>6244817.4385273503</v>
      </c>
    </row>
    <row r="100" spans="1:4" x14ac:dyDescent="0.45">
      <c r="A100">
        <v>65</v>
      </c>
      <c r="B100">
        <v>8068.7580140710479</v>
      </c>
      <c r="C100">
        <v>-132.75801407104791</v>
      </c>
      <c r="D100">
        <f t="shared" si="0"/>
        <v>17624.690300088554</v>
      </c>
    </row>
    <row r="101" spans="1:4" x14ac:dyDescent="0.45">
      <c r="A101">
        <v>66</v>
      </c>
      <c r="B101">
        <v>8299.4008712139057</v>
      </c>
      <c r="C101">
        <v>50.599128786094298</v>
      </c>
      <c r="D101">
        <f t="shared" ref="D101:D164" si="1">C101*C101</f>
        <v>2560.2718339117564</v>
      </c>
    </row>
    <row r="102" spans="1:4" x14ac:dyDescent="0.45">
      <c r="A102">
        <v>67</v>
      </c>
      <c r="B102">
        <v>9418.6151569281919</v>
      </c>
      <c r="C102">
        <v>-210.61515692819194</v>
      </c>
      <c r="D102">
        <f t="shared" si="1"/>
        <v>44358.744327886918</v>
      </c>
    </row>
    <row r="103" spans="1:4" x14ac:dyDescent="0.45">
      <c r="A103">
        <v>68</v>
      </c>
      <c r="B103">
        <v>8977.5437283567644</v>
      </c>
      <c r="C103">
        <v>302.4562716432356</v>
      </c>
      <c r="D103">
        <f t="shared" si="1"/>
        <v>91479.796256326721</v>
      </c>
    </row>
    <row r="104" spans="1:4" x14ac:dyDescent="0.45">
      <c r="A104">
        <v>69</v>
      </c>
      <c r="B104">
        <v>9575.3294426424782</v>
      </c>
      <c r="C104">
        <v>-253.32944264247817</v>
      </c>
      <c r="D104">
        <f t="shared" si="1"/>
        <v>64175.806509548638</v>
      </c>
    </row>
    <row r="105" spans="1:4" x14ac:dyDescent="0.45">
      <c r="A105">
        <v>70</v>
      </c>
      <c r="B105">
        <v>9377.1865854996213</v>
      </c>
      <c r="C105">
        <v>167.81341450037871</v>
      </c>
      <c r="D105">
        <f t="shared" si="1"/>
        <v>28161.342086275916</v>
      </c>
    </row>
    <row r="106" spans="1:4" x14ac:dyDescent="0.45">
      <c r="A106">
        <v>71</v>
      </c>
      <c r="B106">
        <v>9221.5437283567699</v>
      </c>
      <c r="C106">
        <v>-101.54372835676986</v>
      </c>
      <c r="D106">
        <f t="shared" si="1"/>
        <v>10311.128768593468</v>
      </c>
    </row>
    <row r="107" spans="1:4" x14ac:dyDescent="0.45">
      <c r="A107">
        <v>72</v>
      </c>
      <c r="B107">
        <v>10023.258014071052</v>
      </c>
      <c r="C107">
        <v>-324.25801407105246</v>
      </c>
      <c r="D107">
        <f t="shared" si="1"/>
        <v>105143.25968930285</v>
      </c>
    </row>
    <row r="108" spans="1:4" x14ac:dyDescent="0.45">
      <c r="A108">
        <v>73</v>
      </c>
      <c r="B108">
        <v>8576.9825085263783</v>
      </c>
      <c r="C108">
        <v>126.0174914736217</v>
      </c>
      <c r="D108">
        <f t="shared" si="1"/>
        <v>15880.408157304319</v>
      </c>
    </row>
    <row r="109" spans="1:4" x14ac:dyDescent="0.45">
      <c r="A109">
        <v>74</v>
      </c>
      <c r="B109">
        <v>9264.7158418596755</v>
      </c>
      <c r="C109">
        <v>5.2841581403245073</v>
      </c>
      <c r="D109">
        <f t="shared" si="1"/>
        <v>27.922327251957753</v>
      </c>
    </row>
    <row r="110" spans="1:4" x14ac:dyDescent="0.45">
      <c r="A110">
        <v>75</v>
      </c>
      <c r="B110">
        <v>13347.18250852637</v>
      </c>
      <c r="C110">
        <v>-1942.1825085263699</v>
      </c>
      <c r="D110">
        <f t="shared" si="1"/>
        <v>3772072.8964257832</v>
      </c>
    </row>
    <row r="111" spans="1:4" x14ac:dyDescent="0.45">
      <c r="A111">
        <v>76</v>
      </c>
      <c r="B111">
        <v>13347.18250852637</v>
      </c>
      <c r="C111">
        <v>2437.8174914736301</v>
      </c>
      <c r="D111">
        <f t="shared" si="1"/>
        <v>5942954.1217347821</v>
      </c>
    </row>
    <row r="112" spans="1:4" x14ac:dyDescent="0.45">
      <c r="A112">
        <v>77</v>
      </c>
      <c r="B112">
        <v>7814.0204124620786</v>
      </c>
      <c r="C112">
        <v>-152.02041246207864</v>
      </c>
      <c r="D112">
        <f t="shared" si="1"/>
        <v>23110.205805140515</v>
      </c>
    </row>
    <row r="113" spans="1:4" x14ac:dyDescent="0.45">
      <c r="A113">
        <v>78</v>
      </c>
      <c r="B113">
        <v>8044.6632696049364</v>
      </c>
      <c r="C113">
        <v>573.33673039506357</v>
      </c>
      <c r="D113">
        <f t="shared" si="1"/>
        <v>328715.0064201018</v>
      </c>
    </row>
    <row r="114" spans="1:4" x14ac:dyDescent="0.45">
      <c r="A114">
        <v>79</v>
      </c>
      <c r="B114">
        <v>9163.8775553192227</v>
      </c>
      <c r="C114">
        <v>318.12244468077733</v>
      </c>
      <c r="D114">
        <f t="shared" si="1"/>
        <v>101201.88980967423</v>
      </c>
    </row>
    <row r="115" spans="1:4" x14ac:dyDescent="0.45">
      <c r="A115">
        <v>80</v>
      </c>
      <c r="B115">
        <v>8722.8061267477951</v>
      </c>
      <c r="C115">
        <v>-49.806126747795133</v>
      </c>
      <c r="D115">
        <f t="shared" si="1"/>
        <v>2480.6502616174339</v>
      </c>
    </row>
    <row r="116" spans="1:4" x14ac:dyDescent="0.45">
      <c r="A116">
        <v>81</v>
      </c>
      <c r="B116">
        <v>9320.5918410335089</v>
      </c>
      <c r="C116">
        <v>-237.5918410335089</v>
      </c>
      <c r="D116">
        <f t="shared" si="1"/>
        <v>56449.88292569216</v>
      </c>
    </row>
    <row r="117" spans="1:4" x14ac:dyDescent="0.45">
      <c r="A117">
        <v>82</v>
      </c>
      <c r="B117">
        <v>9122.448983890652</v>
      </c>
      <c r="C117">
        <v>-20.448983890652016</v>
      </c>
      <c r="D117">
        <f t="shared" si="1"/>
        <v>418.16094216014568</v>
      </c>
    </row>
    <row r="118" spans="1:4" x14ac:dyDescent="0.45">
      <c r="A118">
        <v>83</v>
      </c>
      <c r="B118">
        <v>8966.8061267478006</v>
      </c>
      <c r="C118">
        <v>-310.80612674780059</v>
      </c>
      <c r="D118">
        <f t="shared" si="1"/>
        <v>96600.44842396988</v>
      </c>
    </row>
    <row r="119" spans="1:4" x14ac:dyDescent="0.45">
      <c r="A119">
        <v>84</v>
      </c>
      <c r="B119">
        <v>9768.5204124620832</v>
      </c>
      <c r="C119">
        <v>55.479587537916814</v>
      </c>
      <c r="D119">
        <f t="shared" si="1"/>
        <v>3077.9846333773748</v>
      </c>
    </row>
    <row r="120" spans="1:4" x14ac:dyDescent="0.45">
      <c r="A120">
        <v>85</v>
      </c>
      <c r="B120">
        <v>8322.244906917409</v>
      </c>
      <c r="C120">
        <v>123.75509308259097</v>
      </c>
      <c r="D120">
        <f t="shared" si="1"/>
        <v>15315.323063880756</v>
      </c>
    </row>
    <row r="121" spans="1:4" x14ac:dyDescent="0.45">
      <c r="A121">
        <v>86</v>
      </c>
      <c r="B121">
        <v>9009.9782402507062</v>
      </c>
      <c r="C121">
        <v>-189.97824025070622</v>
      </c>
      <c r="D121">
        <f t="shared" si="1"/>
        <v>36091.731768755053</v>
      </c>
    </row>
    <row r="122" spans="1:4" x14ac:dyDescent="0.45">
      <c r="A122">
        <v>87</v>
      </c>
      <c r="B122">
        <v>13092.444906917401</v>
      </c>
      <c r="C122">
        <v>-1998.4449069174007</v>
      </c>
      <c r="D122">
        <f t="shared" si="1"/>
        <v>3993782.0459840982</v>
      </c>
    </row>
    <row r="123" spans="1:4" x14ac:dyDescent="0.45">
      <c r="A123">
        <v>88</v>
      </c>
      <c r="B123">
        <v>13092.444906917401</v>
      </c>
      <c r="C123">
        <v>1799.5550930825993</v>
      </c>
      <c r="D123">
        <f t="shared" si="1"/>
        <v>3238398.5330395228</v>
      </c>
    </row>
    <row r="124" spans="1:4" x14ac:dyDescent="0.45">
      <c r="A124">
        <v>89</v>
      </c>
      <c r="B124">
        <v>7563.3994279683238</v>
      </c>
      <c r="C124">
        <v>24.600572031676165</v>
      </c>
      <c r="D124">
        <f t="shared" si="1"/>
        <v>605.1881442856876</v>
      </c>
    </row>
    <row r="125" spans="1:4" x14ac:dyDescent="0.45">
      <c r="A125">
        <v>90</v>
      </c>
      <c r="B125">
        <v>7794.0422851111816</v>
      </c>
      <c r="C125">
        <v>146.95771488881837</v>
      </c>
      <c r="D125">
        <f t="shared" si="1"/>
        <v>21596.569965343228</v>
      </c>
    </row>
    <row r="126" spans="1:4" x14ac:dyDescent="0.45">
      <c r="A126">
        <v>91</v>
      </c>
      <c r="B126">
        <v>8913.2565708254679</v>
      </c>
      <c r="C126">
        <v>238.74342917453214</v>
      </c>
      <c r="D126">
        <f t="shared" si="1"/>
        <v>56998.424974014844</v>
      </c>
    </row>
    <row r="127" spans="1:4" x14ac:dyDescent="0.45">
      <c r="A127">
        <v>92</v>
      </c>
      <c r="B127">
        <v>8472.1851422540403</v>
      </c>
      <c r="C127">
        <v>-423.18514225404033</v>
      </c>
      <c r="D127">
        <f t="shared" si="1"/>
        <v>179085.66462457235</v>
      </c>
    </row>
    <row r="128" spans="1:4" x14ac:dyDescent="0.45">
      <c r="A128">
        <v>93</v>
      </c>
      <c r="B128">
        <v>9069.9708565397541</v>
      </c>
      <c r="C128">
        <v>-4.9708565397540951</v>
      </c>
      <c r="D128">
        <f t="shared" si="1"/>
        <v>24.709414738816054</v>
      </c>
    </row>
    <row r="129" spans="1:4" x14ac:dyDescent="0.45">
      <c r="A129">
        <v>94</v>
      </c>
      <c r="B129">
        <v>8871.8279993968972</v>
      </c>
      <c r="C129">
        <v>-52.827999396897212</v>
      </c>
      <c r="D129">
        <f t="shared" si="1"/>
        <v>2790.7975202785724</v>
      </c>
    </row>
    <row r="130" spans="1:4" x14ac:dyDescent="0.45">
      <c r="A130">
        <v>95</v>
      </c>
      <c r="B130">
        <v>8716.1851422540458</v>
      </c>
      <c r="C130">
        <v>-187.18514225404579</v>
      </c>
      <c r="D130">
        <f t="shared" si="1"/>
        <v>35038.277480667355</v>
      </c>
    </row>
    <row r="131" spans="1:4" x14ac:dyDescent="0.45">
      <c r="A131">
        <v>96</v>
      </c>
      <c r="B131">
        <v>9517.8994279683284</v>
      </c>
      <c r="C131">
        <v>0.10057203167161788</v>
      </c>
      <c r="D131">
        <f t="shared" si="1"/>
        <v>1.011473355455691E-2</v>
      </c>
    </row>
    <row r="132" spans="1:4" x14ac:dyDescent="0.45">
      <c r="A132">
        <v>97</v>
      </c>
      <c r="B132">
        <v>8071.6239224236542</v>
      </c>
      <c r="C132">
        <v>48.376077576345779</v>
      </c>
      <c r="D132">
        <f t="shared" si="1"/>
        <v>2340.2448816726251</v>
      </c>
    </row>
    <row r="133" spans="1:4" x14ac:dyDescent="0.45">
      <c r="A133">
        <v>98</v>
      </c>
      <c r="B133">
        <v>8759.3572557569514</v>
      </c>
      <c r="C133">
        <v>-61.357255756951417</v>
      </c>
      <c r="D133">
        <f t="shared" si="1"/>
        <v>3764.7128340239478</v>
      </c>
    </row>
    <row r="134" spans="1:4" x14ac:dyDescent="0.45">
      <c r="A134">
        <v>99</v>
      </c>
      <c r="B134">
        <v>12841.823922423646</v>
      </c>
      <c r="C134">
        <v>-2114.8239224236459</v>
      </c>
      <c r="D134">
        <f t="shared" si="1"/>
        <v>4472480.2228553351</v>
      </c>
    </row>
    <row r="135" spans="1:4" x14ac:dyDescent="0.45">
      <c r="A135">
        <v>100</v>
      </c>
      <c r="B135">
        <v>12841.823922423646</v>
      </c>
      <c r="C135">
        <v>1483.1760775763541</v>
      </c>
      <c r="D135">
        <f t="shared" si="1"/>
        <v>2199811.2770947791</v>
      </c>
    </row>
    <row r="136" spans="1:4" x14ac:dyDescent="0.45">
      <c r="A136">
        <v>101</v>
      </c>
      <c r="B136">
        <v>7316.8950605869895</v>
      </c>
      <c r="C136">
        <v>-106.89506058698953</v>
      </c>
      <c r="D136">
        <f t="shared" si="1"/>
        <v>11426.553977896163</v>
      </c>
    </row>
    <row r="137" spans="1:4" x14ac:dyDescent="0.45">
      <c r="A137">
        <v>102</v>
      </c>
      <c r="B137">
        <v>7547.5379177298473</v>
      </c>
      <c r="C137">
        <v>64.462082270152678</v>
      </c>
      <c r="D137">
        <f t="shared" si="1"/>
        <v>4155.360050603932</v>
      </c>
    </row>
    <row r="138" spans="1:4" x14ac:dyDescent="0.45">
      <c r="A138">
        <v>103</v>
      </c>
      <c r="B138">
        <v>8666.7522034441336</v>
      </c>
      <c r="C138">
        <v>22.247796555866444</v>
      </c>
      <c r="D138">
        <f t="shared" si="1"/>
        <v>494.96445159122277</v>
      </c>
    </row>
    <row r="139" spans="1:4" x14ac:dyDescent="0.45">
      <c r="A139">
        <v>104</v>
      </c>
      <c r="B139">
        <v>8225.680774872706</v>
      </c>
      <c r="C139">
        <v>298.31922512729398</v>
      </c>
      <c r="D139">
        <f t="shared" si="1"/>
        <v>88994.360080549101</v>
      </c>
    </row>
    <row r="140" spans="1:4" x14ac:dyDescent="0.45">
      <c r="A140">
        <v>105</v>
      </c>
      <c r="B140">
        <v>8823.4664891584198</v>
      </c>
      <c r="C140">
        <v>252.53351084158021</v>
      </c>
      <c r="D140">
        <f t="shared" si="1"/>
        <v>63773.174097974508</v>
      </c>
    </row>
    <row r="141" spans="1:4" x14ac:dyDescent="0.45">
      <c r="A141">
        <v>106</v>
      </c>
      <c r="B141">
        <v>8625.3236320155629</v>
      </c>
      <c r="C141">
        <v>-45.323632015562907</v>
      </c>
      <c r="D141">
        <f t="shared" si="1"/>
        <v>2054.2316190821589</v>
      </c>
    </row>
    <row r="142" spans="1:4" x14ac:dyDescent="0.45">
      <c r="A142">
        <v>107</v>
      </c>
      <c r="B142">
        <v>8469.6807748727115</v>
      </c>
      <c r="C142">
        <v>111.31922512728852</v>
      </c>
      <c r="D142">
        <f t="shared" si="1"/>
        <v>12391.969882939944</v>
      </c>
    </row>
    <row r="143" spans="1:4" x14ac:dyDescent="0.45">
      <c r="A143">
        <v>108</v>
      </c>
      <c r="B143">
        <v>9271.3950605869941</v>
      </c>
      <c r="C143">
        <v>282.60493941300592</v>
      </c>
      <c r="D143">
        <f t="shared" si="1"/>
        <v>79865.551780628753</v>
      </c>
    </row>
    <row r="144" spans="1:4" x14ac:dyDescent="0.45">
      <c r="A144">
        <v>109</v>
      </c>
      <c r="B144">
        <v>7825.1195550423199</v>
      </c>
      <c r="C144">
        <v>130.88044495768008</v>
      </c>
      <c r="D144">
        <f t="shared" si="1"/>
        <v>17129.690872320327</v>
      </c>
    </row>
    <row r="145" spans="1:4" x14ac:dyDescent="0.45">
      <c r="A145">
        <v>110</v>
      </c>
      <c r="B145">
        <v>8512.8528883756171</v>
      </c>
      <c r="C145">
        <v>147.14711162438289</v>
      </c>
      <c r="D145">
        <f t="shared" si="1"/>
        <v>21652.272459398599</v>
      </c>
    </row>
    <row r="146" spans="1:4" x14ac:dyDescent="0.45">
      <c r="A146">
        <v>111</v>
      </c>
      <c r="B146">
        <v>12595.319555042312</v>
      </c>
      <c r="C146">
        <v>-1986.3195550423115</v>
      </c>
      <c r="D146">
        <f t="shared" si="1"/>
        <v>3945465.3747434868</v>
      </c>
    </row>
    <row r="147" spans="1:4" x14ac:dyDescent="0.45">
      <c r="A147">
        <v>112</v>
      </c>
      <c r="B147">
        <v>12595.319555042312</v>
      </c>
      <c r="C147">
        <v>1712.6804449576885</v>
      </c>
      <c r="D147">
        <f t="shared" si="1"/>
        <v>2933274.3065404659</v>
      </c>
    </row>
    <row r="148" spans="1:4" x14ac:dyDescent="0.45">
      <c r="A148">
        <v>113</v>
      </c>
      <c r="B148">
        <v>7074.507310324595</v>
      </c>
      <c r="C148">
        <v>358.49268967540502</v>
      </c>
      <c r="D148">
        <f t="shared" si="1"/>
        <v>128517.00855070625</v>
      </c>
    </row>
    <row r="149" spans="1:4" x14ac:dyDescent="0.45">
      <c r="A149">
        <v>114</v>
      </c>
      <c r="B149">
        <v>7305.1501674674528</v>
      </c>
      <c r="C149">
        <v>120.84983253254723</v>
      </c>
      <c r="D149">
        <f t="shared" si="1"/>
        <v>14604.682023144709</v>
      </c>
    </row>
    <row r="150" spans="1:4" x14ac:dyDescent="0.45">
      <c r="A150">
        <v>115</v>
      </c>
      <c r="B150">
        <v>8424.364453181739</v>
      </c>
      <c r="C150">
        <v>375.63554681826099</v>
      </c>
      <c r="D150">
        <f t="shared" si="1"/>
        <v>141102.06403345393</v>
      </c>
    </row>
    <row r="151" spans="1:4" x14ac:dyDescent="0.45">
      <c r="A151">
        <v>116</v>
      </c>
      <c r="B151">
        <v>7983.2930246103115</v>
      </c>
      <c r="C151">
        <v>-54.293024610311477</v>
      </c>
      <c r="D151">
        <f t="shared" si="1"/>
        <v>2947.7325213358877</v>
      </c>
    </row>
    <row r="152" spans="1:4" x14ac:dyDescent="0.45">
      <c r="A152">
        <v>117</v>
      </c>
      <c r="B152">
        <v>8581.0787388960252</v>
      </c>
      <c r="C152">
        <v>271.92126110397476</v>
      </c>
      <c r="D152">
        <f t="shared" si="1"/>
        <v>73941.172240376021</v>
      </c>
    </row>
    <row r="153" spans="1:4" x14ac:dyDescent="0.45">
      <c r="A153">
        <v>118</v>
      </c>
      <c r="B153">
        <v>8382.9358817531684</v>
      </c>
      <c r="C153">
        <v>52.06411824683164</v>
      </c>
      <c r="D153">
        <f t="shared" si="1"/>
        <v>2710.6724088200672</v>
      </c>
    </row>
    <row r="154" spans="1:4" x14ac:dyDescent="0.45">
      <c r="A154">
        <v>119</v>
      </c>
      <c r="B154">
        <v>8227.2930246103169</v>
      </c>
      <c r="C154">
        <v>348.70697538968307</v>
      </c>
      <c r="D154">
        <f t="shared" si="1"/>
        <v>121596.55468542103</v>
      </c>
    </row>
    <row r="155" spans="1:4" x14ac:dyDescent="0.45">
      <c r="A155">
        <v>120</v>
      </c>
      <c r="B155">
        <v>9029.0073103245995</v>
      </c>
      <c r="C155">
        <v>366.99268967540047</v>
      </c>
      <c r="D155">
        <f t="shared" si="1"/>
        <v>134683.6342751848</v>
      </c>
    </row>
    <row r="156" spans="1:4" x14ac:dyDescent="0.45">
      <c r="A156">
        <v>121</v>
      </c>
      <c r="B156">
        <v>7582.7318047799254</v>
      </c>
      <c r="C156">
        <v>332.26819522007463</v>
      </c>
      <c r="D156">
        <f t="shared" si="1"/>
        <v>110402.15355480563</v>
      </c>
    </row>
    <row r="157" spans="1:4" x14ac:dyDescent="0.45">
      <c r="A157">
        <v>122</v>
      </c>
      <c r="B157">
        <v>8270.4651381132226</v>
      </c>
      <c r="C157">
        <v>353.53486188677743</v>
      </c>
      <c r="D157">
        <f t="shared" si="1"/>
        <v>124986.89856930279</v>
      </c>
    </row>
    <row r="158" spans="1:4" x14ac:dyDescent="0.45">
      <c r="A158">
        <v>123</v>
      </c>
      <c r="B158">
        <v>12352.931804779917</v>
      </c>
      <c r="C158">
        <v>-1903.931804779917</v>
      </c>
      <c r="D158">
        <f t="shared" si="1"/>
        <v>3624956.3172525121</v>
      </c>
    </row>
    <row r="159" spans="1:4" x14ac:dyDescent="0.45">
      <c r="A159">
        <v>124</v>
      </c>
      <c r="B159">
        <v>12352.931804779917</v>
      </c>
      <c r="C159">
        <v>1586.068195220083</v>
      </c>
      <c r="D159">
        <f t="shared" si="1"/>
        <v>2515612.3198886914</v>
      </c>
    </row>
    <row r="160" spans="1:4" x14ac:dyDescent="0.45">
      <c r="A160">
        <v>125</v>
      </c>
      <c r="B160">
        <v>6836.2361771783462</v>
      </c>
      <c r="C160">
        <v>200.76382282165378</v>
      </c>
      <c r="D160">
        <f t="shared" si="1"/>
        <v>40306.112553964391</v>
      </c>
    </row>
    <row r="161" spans="1:4" x14ac:dyDescent="0.45">
      <c r="A161">
        <v>126</v>
      </c>
      <c r="B161">
        <v>7066.879034321204</v>
      </c>
      <c r="C161">
        <v>279.12096567879598</v>
      </c>
      <c r="D161">
        <f t="shared" si="1"/>
        <v>77908.513481463611</v>
      </c>
    </row>
    <row r="162" spans="1:4" x14ac:dyDescent="0.45">
      <c r="A162">
        <v>127</v>
      </c>
      <c r="B162">
        <v>8186.0933200354903</v>
      </c>
      <c r="C162">
        <v>91.906679964509749</v>
      </c>
      <c r="D162">
        <f t="shared" si="1"/>
        <v>8446.8378220988179</v>
      </c>
    </row>
    <row r="163" spans="1:4" x14ac:dyDescent="0.45">
      <c r="A163">
        <v>128</v>
      </c>
      <c r="B163">
        <v>7745.0218914640627</v>
      </c>
      <c r="C163">
        <v>-174.02189146406272</v>
      </c>
      <c r="D163">
        <f t="shared" si="1"/>
        <v>30283.618708730024</v>
      </c>
    </row>
    <row r="164" spans="1:4" x14ac:dyDescent="0.45">
      <c r="A164">
        <v>129</v>
      </c>
      <c r="B164">
        <v>8342.8076057497765</v>
      </c>
      <c r="C164">
        <v>-332.80760574977649</v>
      </c>
      <c r="D164">
        <f t="shared" si="1"/>
        <v>110760.90244489866</v>
      </c>
    </row>
    <row r="165" spans="1:4" x14ac:dyDescent="0.45">
      <c r="A165">
        <v>130</v>
      </c>
      <c r="B165">
        <v>8144.6647486069196</v>
      </c>
      <c r="C165">
        <v>66.335251393080398</v>
      </c>
      <c r="D165">
        <f t="shared" ref="D165:D207" si="2">C165*C165</f>
        <v>4400.3655773831752</v>
      </c>
    </row>
    <row r="166" spans="1:4" x14ac:dyDescent="0.45">
      <c r="A166">
        <v>131</v>
      </c>
      <c r="B166">
        <v>7989.0218914640673</v>
      </c>
      <c r="C166">
        <v>9.9781085359327335</v>
      </c>
      <c r="D166">
        <f t="shared" si="2"/>
        <v>99.562649954853683</v>
      </c>
    </row>
    <row r="167" spans="1:4" x14ac:dyDescent="0.45">
      <c r="A167">
        <v>132</v>
      </c>
      <c r="B167">
        <v>8790.7361771783508</v>
      </c>
      <c r="C167">
        <v>24.263822821649228</v>
      </c>
      <c r="D167">
        <f t="shared" si="2"/>
        <v>588.73309792038594</v>
      </c>
    </row>
    <row r="168" spans="1:4" x14ac:dyDescent="0.45">
      <c r="A168">
        <v>133</v>
      </c>
      <c r="B168">
        <v>7344.4606716336766</v>
      </c>
      <c r="C168">
        <v>162.53932836632339</v>
      </c>
      <c r="D168">
        <f t="shared" si="2"/>
        <v>26419.033265775499</v>
      </c>
    </row>
    <row r="169" spans="1:4" x14ac:dyDescent="0.45">
      <c r="A169">
        <v>134</v>
      </c>
      <c r="B169">
        <v>8032.1940049669738</v>
      </c>
      <c r="C169">
        <v>-19.194004966973807</v>
      </c>
      <c r="D169">
        <f t="shared" si="2"/>
        <v>368.40982667221516</v>
      </c>
    </row>
    <row r="170" spans="1:4" x14ac:dyDescent="0.45">
      <c r="A170">
        <v>135</v>
      </c>
      <c r="B170">
        <v>12114.660671633668</v>
      </c>
      <c r="C170">
        <v>-2435.6606716336682</v>
      </c>
      <c r="D170">
        <f t="shared" si="2"/>
        <v>5932442.9073429722</v>
      </c>
    </row>
    <row r="171" spans="1:4" x14ac:dyDescent="0.45">
      <c r="A171">
        <v>136</v>
      </c>
      <c r="B171">
        <v>12114.660671633668</v>
      </c>
      <c r="C171">
        <v>708.33932836633176</v>
      </c>
      <c r="D171">
        <f t="shared" si="2"/>
        <v>501744.60411046597</v>
      </c>
    </row>
    <row r="172" spans="1:4" x14ac:dyDescent="0.45">
      <c r="A172">
        <v>137</v>
      </c>
      <c r="B172">
        <v>6602.0816611435866</v>
      </c>
      <c r="C172">
        <v>-61.081661143586643</v>
      </c>
      <c r="D172">
        <f t="shared" si="2"/>
        <v>3730.9693280599422</v>
      </c>
    </row>
    <row r="173" spans="1:4" x14ac:dyDescent="0.45">
      <c r="A173">
        <v>138</v>
      </c>
      <c r="B173">
        <v>6832.7245182864444</v>
      </c>
      <c r="C173">
        <v>-187.72451828644444</v>
      </c>
      <c r="D173">
        <f t="shared" si="2"/>
        <v>35240.494765877615</v>
      </c>
    </row>
    <row r="174" spans="1:4" x14ac:dyDescent="0.45">
      <c r="A174">
        <v>139</v>
      </c>
      <c r="B174">
        <v>7951.9388040007307</v>
      </c>
      <c r="C174">
        <v>-86.93880400073067</v>
      </c>
      <c r="D174">
        <f t="shared" si="2"/>
        <v>7558.3556410774636</v>
      </c>
    </row>
    <row r="175" spans="1:4" x14ac:dyDescent="0.45">
      <c r="A175">
        <v>140</v>
      </c>
      <c r="B175">
        <v>7510.8673754293031</v>
      </c>
      <c r="C175">
        <v>162.13262457069686</v>
      </c>
      <c r="D175">
        <f t="shared" si="2"/>
        <v>26286.987950182534</v>
      </c>
    </row>
    <row r="176" spans="1:4" x14ac:dyDescent="0.45">
      <c r="A176">
        <v>141</v>
      </c>
      <c r="B176">
        <v>8108.6530897150169</v>
      </c>
      <c r="C176">
        <v>-255.6530897150169</v>
      </c>
      <c r="D176">
        <f t="shared" si="2"/>
        <v>65358.50228083448</v>
      </c>
    </row>
    <row r="177" spans="1:4" x14ac:dyDescent="0.45">
      <c r="A177">
        <v>142</v>
      </c>
      <c r="B177">
        <v>7910.51023257216</v>
      </c>
      <c r="C177">
        <v>13.489767427839979</v>
      </c>
      <c r="D177">
        <f t="shared" si="2"/>
        <v>181.97382525721244</v>
      </c>
    </row>
    <row r="178" spans="1:4" x14ac:dyDescent="0.45">
      <c r="A178">
        <v>143</v>
      </c>
      <c r="B178">
        <v>7754.8673754293077</v>
      </c>
      <c r="C178">
        <v>62.132624570692315</v>
      </c>
      <c r="D178">
        <f t="shared" si="2"/>
        <v>3860.4630360425981</v>
      </c>
    </row>
    <row r="179" spans="1:4" x14ac:dyDescent="0.45">
      <c r="A179">
        <v>144</v>
      </c>
      <c r="B179">
        <v>8556.5816611435912</v>
      </c>
      <c r="C179">
        <v>5.4183388564088091</v>
      </c>
      <c r="D179">
        <f t="shared" si="2"/>
        <v>29.358395962869523</v>
      </c>
    </row>
    <row r="180" spans="1:4" x14ac:dyDescent="0.45">
      <c r="A180">
        <v>145</v>
      </c>
      <c r="B180">
        <v>7110.306155598917</v>
      </c>
      <c r="C180">
        <v>222.69384440108297</v>
      </c>
      <c r="D180">
        <f t="shared" si="2"/>
        <v>49592.548334133753</v>
      </c>
    </row>
    <row r="181" spans="1:4" x14ac:dyDescent="0.45">
      <c r="A181">
        <v>146</v>
      </c>
      <c r="B181">
        <v>7798.0394889322142</v>
      </c>
      <c r="C181">
        <v>-211.03948893221423</v>
      </c>
      <c r="D181">
        <f t="shared" si="2"/>
        <v>44537.665888770171</v>
      </c>
    </row>
    <row r="182" spans="1:4" x14ac:dyDescent="0.45">
      <c r="A182">
        <v>147</v>
      </c>
      <c r="B182">
        <v>11880.506155598909</v>
      </c>
      <c r="C182">
        <v>-1895.5061555989087</v>
      </c>
      <c r="D182">
        <f t="shared" si="2"/>
        <v>3592943.5859133541</v>
      </c>
    </row>
    <row r="183" spans="1:4" x14ac:dyDescent="0.45">
      <c r="A183">
        <v>148</v>
      </c>
      <c r="B183">
        <v>11880.506155598909</v>
      </c>
      <c r="C183">
        <v>553.49384440109134</v>
      </c>
      <c r="D183">
        <f t="shared" si="2"/>
        <v>306355.43578989949</v>
      </c>
    </row>
    <row r="184" spans="1:4" x14ac:dyDescent="0.45">
      <c r="A184">
        <v>149</v>
      </c>
      <c r="B184">
        <v>6372.0437622296295</v>
      </c>
      <c r="C184">
        <v>98.956237770370535</v>
      </c>
      <c r="D184">
        <f t="shared" si="2"/>
        <v>9792.3369936661074</v>
      </c>
    </row>
    <row r="185" spans="1:4" x14ac:dyDescent="0.45">
      <c r="A185">
        <v>150</v>
      </c>
      <c r="B185">
        <v>6602.6866193724873</v>
      </c>
      <c r="C185">
        <v>6.3133806275127426</v>
      </c>
      <c r="D185">
        <f t="shared" si="2"/>
        <v>39.858774947853192</v>
      </c>
    </row>
    <row r="186" spans="1:4" x14ac:dyDescent="0.45">
      <c r="A186">
        <v>151</v>
      </c>
      <c r="B186">
        <v>7721.9009050867735</v>
      </c>
      <c r="C186">
        <v>102.09909491322651</v>
      </c>
      <c r="D186">
        <f t="shared" si="2"/>
        <v>10424.225182100035</v>
      </c>
    </row>
    <row r="187" spans="1:4" x14ac:dyDescent="0.45">
      <c r="A187">
        <v>152</v>
      </c>
      <c r="B187">
        <v>7280.829476515346</v>
      </c>
      <c r="C187">
        <v>-276.82947651534596</v>
      </c>
      <c r="D187">
        <f t="shared" si="2"/>
        <v>76634.559067760478</v>
      </c>
    </row>
    <row r="188" spans="1:4" x14ac:dyDescent="0.45">
      <c r="A188">
        <v>153</v>
      </c>
      <c r="B188">
        <v>7878.6151908010597</v>
      </c>
      <c r="C188">
        <v>267.38480919894027</v>
      </c>
      <c r="D188">
        <f t="shared" si="2"/>
        <v>71494.636190353689</v>
      </c>
    </row>
    <row r="189" spans="1:4" x14ac:dyDescent="0.45">
      <c r="A189">
        <v>154</v>
      </c>
      <c r="B189">
        <v>7680.4723336582028</v>
      </c>
      <c r="C189">
        <v>54.527666341797158</v>
      </c>
      <c r="D189">
        <f t="shared" si="2"/>
        <v>2973.2663966823588</v>
      </c>
    </row>
    <row r="190" spans="1:4" x14ac:dyDescent="0.45">
      <c r="A190">
        <v>155</v>
      </c>
      <c r="B190">
        <v>7524.8294765153505</v>
      </c>
      <c r="C190">
        <v>174.17052348464949</v>
      </c>
      <c r="D190">
        <f t="shared" si="2"/>
        <v>30335.37125091684</v>
      </c>
    </row>
    <row r="191" spans="1:4" x14ac:dyDescent="0.45">
      <c r="A191">
        <v>156</v>
      </c>
      <c r="B191">
        <v>8326.543762229634</v>
      </c>
      <c r="C191">
        <v>328.45623777036599</v>
      </c>
      <c r="D191">
        <f t="shared" si="2"/>
        <v>107883.5001302632</v>
      </c>
    </row>
    <row r="192" spans="1:4" x14ac:dyDescent="0.45">
      <c r="A192">
        <v>157</v>
      </c>
      <c r="B192">
        <v>6880.2682566849599</v>
      </c>
      <c r="C192">
        <v>291.73174331504015</v>
      </c>
      <c r="D192">
        <f t="shared" si="2"/>
        <v>85107.410057632471</v>
      </c>
    </row>
    <row r="193" spans="1:4" x14ac:dyDescent="0.45">
      <c r="A193">
        <v>158</v>
      </c>
      <c r="B193">
        <v>7568.001590018257</v>
      </c>
      <c r="C193">
        <v>98.998409981742952</v>
      </c>
      <c r="D193">
        <f t="shared" si="2"/>
        <v>9800.6851789132634</v>
      </c>
    </row>
    <row r="194" spans="1:4" x14ac:dyDescent="0.45">
      <c r="A194">
        <v>159</v>
      </c>
      <c r="B194">
        <v>11650.468256684951</v>
      </c>
      <c r="C194">
        <v>-1885.4682566849515</v>
      </c>
      <c r="D194">
        <f t="shared" si="2"/>
        <v>3554990.54696659</v>
      </c>
    </row>
    <row r="195" spans="1:4" x14ac:dyDescent="0.45">
      <c r="A195">
        <v>160</v>
      </c>
      <c r="B195">
        <v>11650.468256684951</v>
      </c>
      <c r="C195">
        <v>1109.5317433150485</v>
      </c>
      <c r="D195">
        <f t="shared" si="2"/>
        <v>1231060.6894237306</v>
      </c>
    </row>
    <row r="196" spans="1:4" x14ac:dyDescent="0.45">
      <c r="A196">
        <v>161</v>
      </c>
      <c r="B196">
        <v>6146.1224804271615</v>
      </c>
      <c r="C196">
        <v>157.87751957283854</v>
      </c>
      <c r="D196">
        <f t="shared" si="2"/>
        <v>24925.311186472016</v>
      </c>
    </row>
    <row r="197" spans="1:4" x14ac:dyDescent="0.45">
      <c r="A197">
        <v>162</v>
      </c>
      <c r="B197">
        <v>6376.7653375700193</v>
      </c>
      <c r="C197">
        <v>71.234662429980744</v>
      </c>
      <c r="D197">
        <f t="shared" si="2"/>
        <v>5074.3771315133099</v>
      </c>
    </row>
    <row r="198" spans="1:4" x14ac:dyDescent="0.45">
      <c r="A198">
        <v>163</v>
      </c>
      <c r="B198">
        <v>7495.9796232843055</v>
      </c>
      <c r="C198">
        <v>12.02037671569451</v>
      </c>
      <c r="D198">
        <f t="shared" si="2"/>
        <v>144.48945638721074</v>
      </c>
    </row>
    <row r="199" spans="1:4" x14ac:dyDescent="0.45">
      <c r="A199">
        <v>164</v>
      </c>
      <c r="B199">
        <v>7054.908194712878</v>
      </c>
      <c r="C199">
        <v>236.09180528712204</v>
      </c>
      <c r="D199">
        <f t="shared" si="2"/>
        <v>55739.340523732346</v>
      </c>
    </row>
    <row r="200" spans="1:4" x14ac:dyDescent="0.45">
      <c r="A200">
        <v>165</v>
      </c>
      <c r="B200">
        <v>7652.6939089985917</v>
      </c>
      <c r="C200">
        <v>293.30609100140828</v>
      </c>
      <c r="D200">
        <f t="shared" si="2"/>
        <v>86028.463018526396</v>
      </c>
    </row>
    <row r="201" spans="1:4" x14ac:dyDescent="0.45">
      <c r="A201">
        <v>166</v>
      </c>
      <c r="B201">
        <v>7454.5510518557348</v>
      </c>
      <c r="C201">
        <v>96.448948144265159</v>
      </c>
      <c r="D201">
        <f t="shared" si="2"/>
        <v>9302.3995981351491</v>
      </c>
    </row>
    <row r="202" spans="1:4" x14ac:dyDescent="0.45">
      <c r="A202">
        <v>167</v>
      </c>
      <c r="B202">
        <v>7298.9081947128825</v>
      </c>
      <c r="C202">
        <v>531.0918052871175</v>
      </c>
      <c r="D202">
        <f t="shared" si="2"/>
        <v>282058.50564312952</v>
      </c>
    </row>
    <row r="203" spans="1:4" x14ac:dyDescent="0.45">
      <c r="A203">
        <v>168</v>
      </c>
      <c r="B203">
        <v>8100.6224804271651</v>
      </c>
      <c r="C203">
        <v>571.3775195728349</v>
      </c>
      <c r="D203">
        <f t="shared" si="2"/>
        <v>326472.26987320534</v>
      </c>
    </row>
    <row r="204" spans="1:4" x14ac:dyDescent="0.45">
      <c r="A204">
        <v>169</v>
      </c>
      <c r="B204">
        <v>6654.3469748824918</v>
      </c>
      <c r="C204">
        <v>173.65302511750815</v>
      </c>
      <c r="D204">
        <f t="shared" si="2"/>
        <v>30155.373132461915</v>
      </c>
    </row>
    <row r="205" spans="1:4" x14ac:dyDescent="0.45">
      <c r="A205">
        <v>170</v>
      </c>
      <c r="B205">
        <v>7342.080308215789</v>
      </c>
      <c r="C205">
        <v>120.91969178421095</v>
      </c>
      <c r="D205">
        <f t="shared" si="2"/>
        <v>14621.571861188575</v>
      </c>
    </row>
    <row r="206" spans="1:4" x14ac:dyDescent="0.45">
      <c r="A206">
        <v>171</v>
      </c>
      <c r="B206">
        <v>11424.546974882483</v>
      </c>
      <c r="C206">
        <v>-2241.5469748824835</v>
      </c>
      <c r="D206">
        <f t="shared" si="2"/>
        <v>5024532.8406048128</v>
      </c>
    </row>
    <row r="207" spans="1:4" ht="14.65" thickBot="1" x14ac:dyDescent="0.5">
      <c r="A207" s="15">
        <v>172</v>
      </c>
      <c r="B207" s="15">
        <v>11424.546974882483</v>
      </c>
      <c r="C207" s="15">
        <v>658.45302511751652</v>
      </c>
      <c r="D207">
        <f t="shared" si="2"/>
        <v>433560.38628640882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40B8-1497-4272-8433-7AD3D216B5BD}">
  <dimension ref="A1:W207"/>
  <sheetViews>
    <sheetView topLeftCell="I1" zoomScale="55" workbookViewId="0">
      <selection activeCell="W3" sqref="W3:W14"/>
    </sheetView>
  </sheetViews>
  <sheetFormatPr defaultRowHeight="14.25" x14ac:dyDescent="0.45"/>
  <sheetData>
    <row r="1" spans="1:23" x14ac:dyDescent="0.45">
      <c r="A1" t="s">
        <v>263</v>
      </c>
    </row>
    <row r="2" spans="1:23" ht="14.65" thickBot="1" x14ac:dyDescent="0.5">
      <c r="H2" s="47" t="s">
        <v>186</v>
      </c>
      <c r="I2" t="s">
        <v>188</v>
      </c>
      <c r="J2" t="s">
        <v>190</v>
      </c>
      <c r="K2" s="12" t="s">
        <v>191</v>
      </c>
      <c r="L2" s="12" t="s">
        <v>192</v>
      </c>
      <c r="M2" s="12" t="s">
        <v>193</v>
      </c>
      <c r="N2" s="12" t="s">
        <v>194</v>
      </c>
      <c r="O2" s="12" t="s">
        <v>195</v>
      </c>
      <c r="P2" s="12" t="s">
        <v>196</v>
      </c>
      <c r="Q2" s="12" t="s">
        <v>197</v>
      </c>
      <c r="R2" s="12" t="s">
        <v>198</v>
      </c>
      <c r="S2" s="12" t="s">
        <v>200</v>
      </c>
      <c r="T2" s="12" t="s">
        <v>199</v>
      </c>
      <c r="U2" s="12" t="s">
        <v>201</v>
      </c>
      <c r="V2" s="31" t="s">
        <v>272</v>
      </c>
      <c r="W2" s="31" t="s">
        <v>255</v>
      </c>
    </row>
    <row r="3" spans="1:23" x14ac:dyDescent="0.45">
      <c r="A3" s="17" t="s">
        <v>203</v>
      </c>
      <c r="B3" s="17"/>
      <c r="H3" s="47">
        <v>44075</v>
      </c>
      <c r="I3">
        <v>181</v>
      </c>
      <c r="J3">
        <v>2020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1</v>
      </c>
      <c r="T3" s="13">
        <v>0</v>
      </c>
      <c r="U3" s="13">
        <v>0</v>
      </c>
      <c r="V3">
        <f>$B$17+$B$18*J3+SUMPRODUCT(K3:U3,$K$15:$U$15)</f>
        <v>8.815541630008596</v>
      </c>
      <c r="W3">
        <f>EXP(V3)</f>
        <v>6738.1563641259445</v>
      </c>
    </row>
    <row r="4" spans="1:23" x14ac:dyDescent="0.45">
      <c r="A4" t="s">
        <v>204</v>
      </c>
      <c r="B4">
        <v>0.9924579970835129</v>
      </c>
      <c r="H4" s="47">
        <v>44105</v>
      </c>
      <c r="I4">
        <v>182</v>
      </c>
      <c r="J4">
        <v>2020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1</v>
      </c>
      <c r="U4" s="13">
        <v>0</v>
      </c>
      <c r="V4">
        <f t="shared" ref="V4:V14" si="0">$B$17+$B$18*J4+SUMPRODUCT(K4:U4,$K$15:$U$15)</f>
        <v>8.8933800075042733</v>
      </c>
      <c r="W4">
        <f t="shared" ref="W4:W14" si="1">EXP(V4)</f>
        <v>7283.5962347190798</v>
      </c>
    </row>
    <row r="5" spans="1:23" x14ac:dyDescent="0.45">
      <c r="A5" t="s">
        <v>205</v>
      </c>
      <c r="B5">
        <v>0.98497287597501815</v>
      </c>
      <c r="H5" s="47">
        <v>44136</v>
      </c>
      <c r="I5">
        <v>183</v>
      </c>
      <c r="J5">
        <v>2020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>
        <f t="shared" si="0"/>
        <v>9.1063608884490357</v>
      </c>
      <c r="W5">
        <f t="shared" si="1"/>
        <v>9012.4378757522936</v>
      </c>
    </row>
    <row r="6" spans="1:23" x14ac:dyDescent="0.45">
      <c r="A6" t="s">
        <v>206</v>
      </c>
      <c r="B6">
        <v>0.98383875340709503</v>
      </c>
      <c r="H6" s="47">
        <v>44166</v>
      </c>
      <c r="I6">
        <v>184</v>
      </c>
      <c r="J6">
        <v>2020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>
        <f t="shared" si="0"/>
        <v>9.4021414638526011</v>
      </c>
      <c r="W6">
        <f t="shared" si="1"/>
        <v>12114.295298239163</v>
      </c>
    </row>
    <row r="7" spans="1:23" x14ac:dyDescent="0.45">
      <c r="A7" t="s">
        <v>207</v>
      </c>
      <c r="B7">
        <v>2.622627819702901E-2</v>
      </c>
      <c r="H7" s="47">
        <v>44197</v>
      </c>
      <c r="I7">
        <v>185</v>
      </c>
      <c r="J7">
        <v>2021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>
        <f t="shared" si="0"/>
        <v>8.7213763906316348</v>
      </c>
      <c r="W7">
        <f t="shared" si="1"/>
        <v>6132.6141544775201</v>
      </c>
    </row>
    <row r="8" spans="1:23" ht="14.65" thickBot="1" x14ac:dyDescent="0.5">
      <c r="A8" s="15" t="s">
        <v>208</v>
      </c>
      <c r="B8" s="15">
        <v>172</v>
      </c>
      <c r="H8" s="47">
        <v>44228</v>
      </c>
      <c r="I8">
        <v>186</v>
      </c>
      <c r="J8">
        <v>2021</v>
      </c>
      <c r="K8" s="13">
        <v>0</v>
      </c>
      <c r="L8" s="13">
        <v>1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>
        <f t="shared" si="0"/>
        <v>8.7511184860065097</v>
      </c>
      <c r="W8">
        <f t="shared" si="1"/>
        <v>6317.7504732714251</v>
      </c>
    </row>
    <row r="9" spans="1:23" x14ac:dyDescent="0.45">
      <c r="H9" s="47">
        <v>44256</v>
      </c>
      <c r="I9">
        <v>187</v>
      </c>
      <c r="J9">
        <v>2021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>
        <f t="shared" si="0"/>
        <v>8.8843805209694882</v>
      </c>
      <c r="W9">
        <f t="shared" si="1"/>
        <v>7218.3416776511558</v>
      </c>
    </row>
    <row r="10" spans="1:23" ht="14.65" thickBot="1" x14ac:dyDescent="0.5">
      <c r="A10" t="s">
        <v>209</v>
      </c>
      <c r="H10" s="47">
        <v>44287</v>
      </c>
      <c r="I10">
        <v>188</v>
      </c>
      <c r="J10">
        <v>2021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>
        <f t="shared" si="0"/>
        <v>8.8323463321043292</v>
      </c>
      <c r="W10">
        <f t="shared" si="1"/>
        <v>6852.3458473963492</v>
      </c>
    </row>
    <row r="11" spans="1:23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  <c r="H11" s="47">
        <v>44317</v>
      </c>
      <c r="I11">
        <v>189</v>
      </c>
      <c r="J11">
        <v>2021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>
        <f t="shared" si="0"/>
        <v>8.9011423243695518</v>
      </c>
      <c r="W11">
        <f t="shared" si="1"/>
        <v>7340.3538167930747</v>
      </c>
    </row>
    <row r="12" spans="1:23" x14ac:dyDescent="0.45">
      <c r="A12" t="s">
        <v>210</v>
      </c>
      <c r="B12">
        <v>12</v>
      </c>
      <c r="C12">
        <v>7.16834422477588</v>
      </c>
      <c r="D12">
        <v>0.59736201873132333</v>
      </c>
      <c r="E12">
        <v>868.48891278015481</v>
      </c>
      <c r="F12">
        <v>3.4035655109254781E-138</v>
      </c>
      <c r="H12" s="47">
        <v>44348</v>
      </c>
      <c r="I12">
        <v>190</v>
      </c>
      <c r="J12">
        <v>2021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>
        <f t="shared" si="0"/>
        <v>8.8791349073126096</v>
      </c>
      <c r="W12">
        <f t="shared" si="1"/>
        <v>7180.5761841587564</v>
      </c>
    </row>
    <row r="13" spans="1:23" x14ac:dyDescent="0.45">
      <c r="A13" t="s">
        <v>211</v>
      </c>
      <c r="B13">
        <v>159</v>
      </c>
      <c r="C13">
        <v>0.10936300922280551</v>
      </c>
      <c r="D13">
        <v>6.8781766806795921E-4</v>
      </c>
      <c r="H13" s="47">
        <v>44378</v>
      </c>
      <c r="I13">
        <v>191</v>
      </c>
      <c r="J13">
        <v>2021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1</v>
      </c>
      <c r="R13" s="13">
        <v>0</v>
      </c>
      <c r="S13" s="13">
        <v>0</v>
      </c>
      <c r="T13" s="13">
        <v>0</v>
      </c>
      <c r="U13" s="13">
        <v>0</v>
      </c>
      <c r="V13">
        <f t="shared" si="0"/>
        <v>8.8629749481936972</v>
      </c>
      <c r="W13">
        <f t="shared" si="1"/>
        <v>7065.4709196693129</v>
      </c>
    </row>
    <row r="14" spans="1:23" ht="14.65" thickBot="1" x14ac:dyDescent="0.5">
      <c r="A14" s="15" t="s">
        <v>212</v>
      </c>
      <c r="B14" s="15">
        <v>171</v>
      </c>
      <c r="C14" s="15">
        <v>7.2777072339986857</v>
      </c>
      <c r="D14" s="15"/>
      <c r="E14" s="15"/>
      <c r="F14" s="15"/>
      <c r="H14" s="47">
        <v>44409</v>
      </c>
      <c r="I14">
        <v>192</v>
      </c>
      <c r="J14">
        <v>2021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0</v>
      </c>
      <c r="T14" s="13">
        <v>0</v>
      </c>
      <c r="U14" s="13">
        <v>0</v>
      </c>
      <c r="V14">
        <f t="shared" si="0"/>
        <v>8.9507801984510316</v>
      </c>
      <c r="W14">
        <f t="shared" si="1"/>
        <v>7713.9078929434654</v>
      </c>
    </row>
    <row r="15" spans="1:23" ht="14.65" thickBot="1" x14ac:dyDescent="0.5">
      <c r="K15">
        <v>-0.65450655598193086</v>
      </c>
      <c r="L15">
        <v>-0.62476446060705471</v>
      </c>
      <c r="M15">
        <v>-0.49150242564407726</v>
      </c>
      <c r="N15">
        <v>-0.54353661450923652</v>
      </c>
      <c r="O15">
        <v>-0.47474062224401392</v>
      </c>
      <c r="P15">
        <v>-0.49674803930095585</v>
      </c>
      <c r="Q15">
        <v>-0.51290799841986712</v>
      </c>
      <c r="R15">
        <v>-0.42510274816253318</v>
      </c>
      <c r="S15">
        <v>-0.5865998338440046</v>
      </c>
      <c r="T15">
        <v>-0.5087614563483277</v>
      </c>
      <c r="U15" s="15">
        <v>-0.29578057540356489</v>
      </c>
    </row>
    <row r="16" spans="1:23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62.444346286712964</v>
      </c>
      <c r="C17">
        <v>0.97319862868073836</v>
      </c>
      <c r="D17">
        <v>64.16403028779655</v>
      </c>
      <c r="E17">
        <v>1.4192975592808488E-115</v>
      </c>
      <c r="F17">
        <v>60.522282680798</v>
      </c>
      <c r="G17">
        <v>64.366409892627928</v>
      </c>
      <c r="H17">
        <v>60.522282680798</v>
      </c>
      <c r="I17">
        <v>64.366409892627928</v>
      </c>
    </row>
    <row r="18" spans="1:9" x14ac:dyDescent="0.45">
      <c r="A18" t="s">
        <v>190</v>
      </c>
      <c r="B18">
        <v>-2.6258517239039783E-2</v>
      </c>
      <c r="C18">
        <v>4.8368542233379058E-4</v>
      </c>
      <c r="D18">
        <v>-54.288419759152511</v>
      </c>
      <c r="E18">
        <v>1.5498669580087856E-104</v>
      </c>
      <c r="F18">
        <v>-2.7213794116319859E-2</v>
      </c>
      <c r="G18">
        <v>-2.5303240361759707E-2</v>
      </c>
      <c r="H18">
        <v>-2.7213794116319859E-2</v>
      </c>
      <c r="I18">
        <v>-2.5303240361759707E-2</v>
      </c>
    </row>
    <row r="19" spans="1:9" x14ac:dyDescent="0.45">
      <c r="A19" t="s">
        <v>191</v>
      </c>
      <c r="B19">
        <v>-0.65450655598193086</v>
      </c>
      <c r="C19">
        <v>9.7489913598741481E-3</v>
      </c>
      <c r="D19">
        <v>-67.135822755553249</v>
      </c>
      <c r="E19">
        <v>1.3687954090499587E-118</v>
      </c>
      <c r="F19">
        <v>-0.67376077699598524</v>
      </c>
      <c r="G19">
        <v>-0.63525233496787648</v>
      </c>
      <c r="H19">
        <v>-0.67376077699598524</v>
      </c>
      <c r="I19">
        <v>-0.63525233496787648</v>
      </c>
    </row>
    <row r="20" spans="1:9" x14ac:dyDescent="0.45">
      <c r="A20" t="s">
        <v>192</v>
      </c>
      <c r="B20">
        <v>-0.62476446060705471</v>
      </c>
      <c r="C20">
        <v>9.7489913598741429E-3</v>
      </c>
      <c r="D20">
        <v>-64.085035830324117</v>
      </c>
      <c r="E20">
        <v>1.7139251884579338E-115</v>
      </c>
      <c r="F20">
        <v>-0.64401868162110909</v>
      </c>
      <c r="G20">
        <v>-0.60551023959300032</v>
      </c>
      <c r="H20">
        <v>-0.64401868162110909</v>
      </c>
      <c r="I20">
        <v>-0.60551023959300032</v>
      </c>
    </row>
    <row r="21" spans="1:9" x14ac:dyDescent="0.45">
      <c r="A21" t="s">
        <v>193</v>
      </c>
      <c r="B21">
        <v>-0.49150242564407726</v>
      </c>
      <c r="C21">
        <v>9.7489913598741533E-3</v>
      </c>
      <c r="D21">
        <v>-50.415720714150055</v>
      </c>
      <c r="E21">
        <v>1.0512207564027525E-99</v>
      </c>
      <c r="F21">
        <v>-0.51075664665813159</v>
      </c>
      <c r="G21">
        <v>-0.47224820463002287</v>
      </c>
      <c r="H21">
        <v>-0.51075664665813159</v>
      </c>
      <c r="I21">
        <v>-0.47224820463002287</v>
      </c>
    </row>
    <row r="22" spans="1:9" x14ac:dyDescent="0.45">
      <c r="A22" t="s">
        <v>194</v>
      </c>
      <c r="B22">
        <v>-0.54353661450923652</v>
      </c>
      <c r="C22">
        <v>9.7489913598741446E-3</v>
      </c>
      <c r="D22">
        <v>-55.753112752399993</v>
      </c>
      <c r="E22">
        <v>2.7742165553490988E-106</v>
      </c>
      <c r="F22">
        <v>-0.5627908355232909</v>
      </c>
      <c r="G22">
        <v>-0.52428239349518213</v>
      </c>
      <c r="H22">
        <v>-0.5627908355232909</v>
      </c>
      <c r="I22">
        <v>-0.52428239349518213</v>
      </c>
    </row>
    <row r="23" spans="1:9" x14ac:dyDescent="0.45">
      <c r="A23" t="s">
        <v>195</v>
      </c>
      <c r="B23">
        <v>-0.47474062224401392</v>
      </c>
      <c r="C23">
        <v>9.7489913598741516E-3</v>
      </c>
      <c r="D23">
        <v>-48.696383525171399</v>
      </c>
      <c r="E23">
        <v>1.874352656691084E-97</v>
      </c>
      <c r="F23">
        <v>-0.49399484325806831</v>
      </c>
      <c r="G23">
        <v>-0.45548640122995954</v>
      </c>
      <c r="H23">
        <v>-0.49399484325806831</v>
      </c>
      <c r="I23">
        <v>-0.45548640122995954</v>
      </c>
    </row>
    <row r="24" spans="1:9" x14ac:dyDescent="0.45">
      <c r="A24" t="s">
        <v>196</v>
      </c>
      <c r="B24">
        <v>-0.49674803930095585</v>
      </c>
      <c r="C24">
        <v>9.7489913598741464E-3</v>
      </c>
      <c r="D24">
        <v>-50.953788034475039</v>
      </c>
      <c r="E24">
        <v>2.1433300009620475E-100</v>
      </c>
      <c r="F24">
        <v>-0.51600226031501017</v>
      </c>
      <c r="G24">
        <v>-0.47749381828690152</v>
      </c>
      <c r="H24">
        <v>-0.51600226031501017</v>
      </c>
      <c r="I24">
        <v>-0.47749381828690152</v>
      </c>
    </row>
    <row r="25" spans="1:9" x14ac:dyDescent="0.45">
      <c r="A25" t="s">
        <v>197</v>
      </c>
      <c r="B25">
        <v>-0.51290799841986712</v>
      </c>
      <c r="C25">
        <v>9.7489913598741498E-3</v>
      </c>
      <c r="D25">
        <v>-52.611391218474552</v>
      </c>
      <c r="E25">
        <v>1.7518099023982631E-102</v>
      </c>
      <c r="F25">
        <v>-0.5321622194339215</v>
      </c>
      <c r="G25">
        <v>-0.49365377740581279</v>
      </c>
      <c r="H25">
        <v>-0.5321622194339215</v>
      </c>
      <c r="I25">
        <v>-0.49365377740581279</v>
      </c>
    </row>
    <row r="26" spans="1:9" x14ac:dyDescent="0.45">
      <c r="A26" t="s">
        <v>198</v>
      </c>
      <c r="B26">
        <v>-0.42510274816253318</v>
      </c>
      <c r="C26">
        <v>9.7489913598741481E-3</v>
      </c>
      <c r="D26">
        <v>-43.604792790381644</v>
      </c>
      <c r="E26">
        <v>2.344584385002579E-90</v>
      </c>
      <c r="F26">
        <v>-0.44435696917658751</v>
      </c>
      <c r="G26">
        <v>-0.40584852714847885</v>
      </c>
      <c r="H26">
        <v>-0.44435696917658751</v>
      </c>
      <c r="I26">
        <v>-0.40584852714847885</v>
      </c>
    </row>
    <row r="27" spans="1:9" x14ac:dyDescent="0.45">
      <c r="A27" t="s">
        <v>200</v>
      </c>
      <c r="B27">
        <v>-0.5865998338440046</v>
      </c>
      <c r="C27">
        <v>9.5764827786124548E-3</v>
      </c>
      <c r="D27">
        <v>-61.254204430261353</v>
      </c>
      <c r="E27">
        <v>1.7098658660146182E-112</v>
      </c>
      <c r="F27">
        <v>-0.60551335106339721</v>
      </c>
      <c r="G27">
        <v>-0.567686316624612</v>
      </c>
      <c r="H27">
        <v>-0.60551335106339721</v>
      </c>
      <c r="I27">
        <v>-0.567686316624612</v>
      </c>
    </row>
    <row r="28" spans="1:9" x14ac:dyDescent="0.45">
      <c r="A28" t="s">
        <v>199</v>
      </c>
      <c r="B28">
        <v>-0.5087614563483277</v>
      </c>
      <c r="C28">
        <v>9.5764827786124721E-3</v>
      </c>
      <c r="D28">
        <v>-53.126128674774442</v>
      </c>
      <c r="E28">
        <v>4.0470336890685192E-103</v>
      </c>
      <c r="F28">
        <v>-0.52767497356772031</v>
      </c>
      <c r="G28">
        <v>-0.48984793912893504</v>
      </c>
      <c r="H28">
        <v>-0.52767497356772031</v>
      </c>
      <c r="I28">
        <v>-0.48984793912893504</v>
      </c>
    </row>
    <row r="29" spans="1:9" ht="14.65" thickBot="1" x14ac:dyDescent="0.5">
      <c r="A29" s="15" t="s">
        <v>201</v>
      </c>
      <c r="B29" s="15">
        <v>-0.29578057540356489</v>
      </c>
      <c r="C29" s="15">
        <v>9.5764827786124739E-3</v>
      </c>
      <c r="D29" s="15">
        <v>-30.886138704717663</v>
      </c>
      <c r="E29" s="15">
        <v>4.464074495560637E-69</v>
      </c>
      <c r="F29" s="15">
        <v>-0.31469409262295756</v>
      </c>
      <c r="G29" s="15">
        <v>-0.27686705818417223</v>
      </c>
      <c r="H29" s="15">
        <v>-0.31469409262295756</v>
      </c>
      <c r="I29" s="15">
        <v>-0.27686705818417223</v>
      </c>
    </row>
    <row r="32" spans="1:9" x14ac:dyDescent="0.45">
      <c r="F32" t="s">
        <v>241</v>
      </c>
      <c r="G32">
        <f>SQRT(G33)</f>
        <v>249.24662058340425</v>
      </c>
    </row>
    <row r="33" spans="1:7" x14ac:dyDescent="0.45">
      <c r="A33" t="s">
        <v>226</v>
      </c>
      <c r="F33" t="s">
        <v>259</v>
      </c>
      <c r="G33">
        <f>AVERAGE(G36:G207)</f>
        <v>62123.877872247474</v>
      </c>
    </row>
    <row r="34" spans="1:7" ht="14.65" thickBot="1" x14ac:dyDescent="0.5"/>
    <row r="35" spans="1:7" x14ac:dyDescent="0.45">
      <c r="A35" s="16" t="s">
        <v>227</v>
      </c>
      <c r="B35" s="16" t="s">
        <v>244</v>
      </c>
      <c r="C35" s="16" t="s">
        <v>229</v>
      </c>
      <c r="D35" s="39" t="s">
        <v>255</v>
      </c>
      <c r="E35" s="39" t="s">
        <v>256</v>
      </c>
      <c r="F35" s="39" t="s">
        <v>257</v>
      </c>
      <c r="G35" s="39" t="s">
        <v>261</v>
      </c>
    </row>
    <row r="36" spans="1:7" x14ac:dyDescent="0.45">
      <c r="A36">
        <v>1</v>
      </c>
      <c r="B36">
        <v>9.209419388594192</v>
      </c>
      <c r="C36">
        <v>-6.22318316232775E-2</v>
      </c>
      <c r="D36">
        <f>EXP(B36)</f>
        <v>9990.7944059303627</v>
      </c>
      <c r="E36" s="32">
        <v>9388</v>
      </c>
      <c r="F36" s="28">
        <f>E36-D36</f>
        <v>-602.7944059303627</v>
      </c>
      <c r="G36">
        <f>F36*F36</f>
        <v>363361.09582093888</v>
      </c>
    </row>
    <row r="37" spans="1:7" x14ac:dyDescent="0.45">
      <c r="A37">
        <v>2</v>
      </c>
      <c r="B37">
        <v>9.2872577660898692</v>
      </c>
      <c r="C37">
        <v>-5.1550278867953381E-3</v>
      </c>
      <c r="D37">
        <f t="shared" ref="D37:D100" si="2">EXP(B37)</f>
        <v>10799.528622444815</v>
      </c>
      <c r="E37" s="32">
        <v>10744</v>
      </c>
      <c r="F37" s="28">
        <f t="shared" ref="F37:F100" si="3">E37-D37</f>
        <v>-55.528622444815483</v>
      </c>
      <c r="G37">
        <f t="shared" ref="G37:G100" si="4">F37*F37</f>
        <v>3083.427910618866</v>
      </c>
    </row>
    <row r="38" spans="1:7" x14ac:dyDescent="0.45">
      <c r="A38">
        <v>3</v>
      </c>
      <c r="B38">
        <v>9.5002386470346316</v>
      </c>
      <c r="C38">
        <v>-4.6403227496341515E-2</v>
      </c>
      <c r="D38">
        <f t="shared" si="2"/>
        <v>13362.915469317826</v>
      </c>
      <c r="E38" s="32">
        <v>12757</v>
      </c>
      <c r="F38" s="28">
        <f t="shared" si="3"/>
        <v>-605.91546931782614</v>
      </c>
      <c r="G38">
        <f t="shared" si="4"/>
        <v>367133.55595864152</v>
      </c>
    </row>
    <row r="39" spans="1:7" x14ac:dyDescent="0.45">
      <c r="A39">
        <v>4</v>
      </c>
      <c r="B39">
        <v>9.796019222438197</v>
      </c>
      <c r="C39">
        <v>-2.8924294807623596E-2</v>
      </c>
      <c r="D39">
        <f t="shared" si="2"/>
        <v>17962.099297934026</v>
      </c>
      <c r="E39" s="32">
        <v>17450</v>
      </c>
      <c r="F39" s="28">
        <f t="shared" si="3"/>
        <v>-512.09929793402625</v>
      </c>
      <c r="G39">
        <f t="shared" si="4"/>
        <v>262245.69094452256</v>
      </c>
    </row>
    <row r="40" spans="1:7" x14ac:dyDescent="0.45">
      <c r="A40">
        <v>5</v>
      </c>
      <c r="B40">
        <v>9.1152541492172308</v>
      </c>
      <c r="C40">
        <v>-1.1942349999571888E-2</v>
      </c>
      <c r="D40">
        <f t="shared" si="2"/>
        <v>9092.9452920511303</v>
      </c>
      <c r="E40" s="32">
        <v>8985</v>
      </c>
      <c r="F40" s="28">
        <f t="shared" si="3"/>
        <v>-107.94529205113031</v>
      </c>
      <c r="G40">
        <f t="shared" si="4"/>
        <v>11652.186076003816</v>
      </c>
    </row>
    <row r="41" spans="1:7" x14ac:dyDescent="0.45">
      <c r="A41">
        <v>6</v>
      </c>
      <c r="B41">
        <v>9.1449962445921056</v>
      </c>
      <c r="C41">
        <v>-3.0836431089891647E-2</v>
      </c>
      <c r="D41">
        <f t="shared" si="2"/>
        <v>9367.4504828164117</v>
      </c>
      <c r="E41" s="32">
        <v>9083</v>
      </c>
      <c r="F41" s="28">
        <f t="shared" si="3"/>
        <v>-284.45048281641175</v>
      </c>
      <c r="G41">
        <f t="shared" si="4"/>
        <v>80912.07717448975</v>
      </c>
    </row>
    <row r="42" spans="1:7" x14ac:dyDescent="0.45">
      <c r="A42">
        <v>7</v>
      </c>
      <c r="B42">
        <v>9.2782582795550841</v>
      </c>
      <c r="C42">
        <v>-3.9913711169303312E-2</v>
      </c>
      <c r="D42">
        <f t="shared" si="2"/>
        <v>10702.774432057271</v>
      </c>
      <c r="E42" s="32">
        <v>10284</v>
      </c>
      <c r="F42" s="28">
        <f t="shared" si="3"/>
        <v>-418.77443205727104</v>
      </c>
      <c r="G42">
        <f t="shared" si="4"/>
        <v>175372.02494488991</v>
      </c>
    </row>
    <row r="43" spans="1:7" x14ac:dyDescent="0.45">
      <c r="A43">
        <v>8</v>
      </c>
      <c r="B43">
        <v>9.2262240906899251</v>
      </c>
      <c r="C43">
        <v>4.3987678323647472E-2</v>
      </c>
      <c r="D43">
        <f t="shared" si="2"/>
        <v>10160.105355249958</v>
      </c>
      <c r="E43" s="32">
        <v>10617</v>
      </c>
      <c r="F43" s="28">
        <f t="shared" si="3"/>
        <v>456.89464475004206</v>
      </c>
      <c r="G43">
        <f t="shared" si="4"/>
        <v>208752.71640126713</v>
      </c>
    </row>
    <row r="44" spans="1:7" x14ac:dyDescent="0.45">
      <c r="A44">
        <v>9</v>
      </c>
      <c r="B44">
        <v>9.2950200829551477</v>
      </c>
      <c r="C44">
        <v>-2.9434236752987175E-2</v>
      </c>
      <c r="D44">
        <f t="shared" si="2"/>
        <v>10883.684184120115</v>
      </c>
      <c r="E44" s="32">
        <v>10568</v>
      </c>
      <c r="F44" s="28">
        <f t="shared" si="3"/>
        <v>-315.68418412011488</v>
      </c>
      <c r="G44">
        <f t="shared" si="4"/>
        <v>99656.504103582585</v>
      </c>
    </row>
    <row r="45" spans="1:7" x14ac:dyDescent="0.45">
      <c r="A45">
        <v>10</v>
      </c>
      <c r="B45">
        <v>9.2730126658982055</v>
      </c>
      <c r="C45">
        <v>1.1469417674270233E-4</v>
      </c>
      <c r="D45">
        <f t="shared" si="2"/>
        <v>10646.778806439284</v>
      </c>
      <c r="E45" s="32">
        <v>10648</v>
      </c>
      <c r="F45" s="28">
        <f t="shared" si="3"/>
        <v>1.2211935607156192</v>
      </c>
      <c r="G45">
        <f t="shared" si="4"/>
        <v>1.4913137127332927</v>
      </c>
    </row>
    <row r="46" spans="1:7" x14ac:dyDescent="0.45">
      <c r="A46">
        <v>11</v>
      </c>
      <c r="B46">
        <v>9.2568527067792932</v>
      </c>
      <c r="C46">
        <v>-1.394834392984734E-2</v>
      </c>
      <c r="D46">
        <f t="shared" si="2"/>
        <v>10476.110010642729</v>
      </c>
      <c r="E46" s="32">
        <v>10331</v>
      </c>
      <c r="F46" s="28">
        <f t="shared" si="3"/>
        <v>-145.11001064272932</v>
      </c>
      <c r="G46">
        <f t="shared" si="4"/>
        <v>21056.915188733015</v>
      </c>
    </row>
    <row r="47" spans="1:7" x14ac:dyDescent="0.45">
      <c r="A47">
        <v>12</v>
      </c>
      <c r="B47">
        <v>9.3446579570366275</v>
      </c>
      <c r="C47">
        <v>-6.0974190836235564E-2</v>
      </c>
      <c r="D47">
        <f t="shared" si="2"/>
        <v>11437.56001789945</v>
      </c>
      <c r="E47" s="32">
        <v>10761</v>
      </c>
      <c r="F47" s="28">
        <f t="shared" si="3"/>
        <v>-676.56001789945003</v>
      </c>
      <c r="G47">
        <f t="shared" si="4"/>
        <v>457733.45782010414</v>
      </c>
    </row>
    <row r="48" spans="1:7" x14ac:dyDescent="0.45">
      <c r="A48">
        <v>13</v>
      </c>
      <c r="B48">
        <v>9.183160871355156</v>
      </c>
      <c r="C48">
        <v>1.3384789598838154E-2</v>
      </c>
      <c r="D48">
        <f t="shared" si="2"/>
        <v>9731.8653825714136</v>
      </c>
      <c r="E48" s="32">
        <v>9863</v>
      </c>
      <c r="F48" s="28">
        <f t="shared" si="3"/>
        <v>131.13461742858635</v>
      </c>
      <c r="G48">
        <f t="shared" si="4"/>
        <v>17196.287888141702</v>
      </c>
    </row>
    <row r="49" spans="1:7" x14ac:dyDescent="0.45">
      <c r="A49">
        <v>14</v>
      </c>
      <c r="B49">
        <v>9.2609992488508333</v>
      </c>
      <c r="C49">
        <v>-2.5097433080567555E-4</v>
      </c>
      <c r="D49">
        <f t="shared" si="2"/>
        <v>10519.639828287787</v>
      </c>
      <c r="E49" s="32">
        <v>10517</v>
      </c>
      <c r="F49" s="28">
        <f t="shared" si="3"/>
        <v>-2.6398282877871679</v>
      </c>
      <c r="G49">
        <f t="shared" si="4"/>
        <v>6.9686933890013307</v>
      </c>
    </row>
    <row r="50" spans="1:7" x14ac:dyDescent="0.45">
      <c r="A50">
        <v>15</v>
      </c>
      <c r="B50">
        <v>9.4739801297955957</v>
      </c>
      <c r="C50">
        <v>1.2854968991790727E-2</v>
      </c>
      <c r="D50">
        <f t="shared" si="2"/>
        <v>13016.591992813814</v>
      </c>
      <c r="E50" s="32">
        <v>13185</v>
      </c>
      <c r="F50" s="28">
        <f t="shared" si="3"/>
        <v>168.4080071861863</v>
      </c>
      <c r="G50">
        <f t="shared" si="4"/>
        <v>28361.256884422575</v>
      </c>
    </row>
    <row r="51" spans="1:7" x14ac:dyDescent="0.45">
      <c r="A51">
        <v>16</v>
      </c>
      <c r="B51">
        <v>9.7697607051991611</v>
      </c>
      <c r="C51">
        <v>2.9254825740256507E-2</v>
      </c>
      <c r="D51">
        <f t="shared" si="2"/>
        <v>17496.579876782711</v>
      </c>
      <c r="E51" s="32">
        <v>18016</v>
      </c>
      <c r="F51" s="28">
        <f t="shared" si="3"/>
        <v>519.42012321728907</v>
      </c>
      <c r="G51">
        <f t="shared" si="4"/>
        <v>269797.26440306375</v>
      </c>
    </row>
    <row r="52" spans="1:7" x14ac:dyDescent="0.45">
      <c r="A52">
        <v>17</v>
      </c>
      <c r="B52">
        <v>9.0889956319781877</v>
      </c>
      <c r="C52">
        <v>4.1110347287389715E-2</v>
      </c>
      <c r="D52">
        <f t="shared" si="2"/>
        <v>8857.2856089202032</v>
      </c>
      <c r="E52" s="32">
        <v>9229</v>
      </c>
      <c r="F52" s="28">
        <f t="shared" si="3"/>
        <v>371.71439107979677</v>
      </c>
      <c r="G52">
        <f t="shared" si="4"/>
        <v>138171.58853582409</v>
      </c>
    </row>
    <row r="53" spans="1:7" x14ac:dyDescent="0.45">
      <c r="A53">
        <v>18</v>
      </c>
      <c r="B53">
        <v>9.1187377273530625</v>
      </c>
      <c r="C53">
        <v>1.2402045427286623E-3</v>
      </c>
      <c r="D53">
        <f t="shared" si="2"/>
        <v>9124.6765144681212</v>
      </c>
      <c r="E53" s="32">
        <v>9136</v>
      </c>
      <c r="F53" s="28">
        <f t="shared" si="3"/>
        <v>11.32348553187876</v>
      </c>
      <c r="G53">
        <f t="shared" si="4"/>
        <v>128.22132459066759</v>
      </c>
    </row>
    <row r="54" spans="1:7" x14ac:dyDescent="0.45">
      <c r="A54">
        <v>19</v>
      </c>
      <c r="B54">
        <v>9.251999762316041</v>
      </c>
      <c r="C54">
        <v>1.5948922280454525E-2</v>
      </c>
      <c r="D54">
        <f t="shared" si="2"/>
        <v>10425.393193055948</v>
      </c>
      <c r="E54" s="32">
        <v>10593</v>
      </c>
      <c r="F54" s="28">
        <f t="shared" si="3"/>
        <v>167.60680694405164</v>
      </c>
      <c r="G54">
        <f t="shared" si="4"/>
        <v>28092.041733980597</v>
      </c>
    </row>
    <row r="55" spans="1:7" x14ac:dyDescent="0.45">
      <c r="A55">
        <v>20</v>
      </c>
      <c r="B55">
        <v>9.1999655734508821</v>
      </c>
      <c r="C55">
        <v>2.2896079078972065E-2</v>
      </c>
      <c r="D55">
        <f t="shared" si="2"/>
        <v>9896.7883406091569</v>
      </c>
      <c r="E55" s="32">
        <v>10126</v>
      </c>
      <c r="F55" s="28">
        <f t="shared" si="3"/>
        <v>229.21165939084312</v>
      </c>
      <c r="G55">
        <f t="shared" si="4"/>
        <v>52537.984800703882</v>
      </c>
    </row>
    <row r="56" spans="1:7" x14ac:dyDescent="0.45">
      <c r="A56">
        <v>21</v>
      </c>
      <c r="B56">
        <v>9.2687615657161047</v>
      </c>
      <c r="C56">
        <v>9.4243531551452264E-3</v>
      </c>
      <c r="D56">
        <f t="shared" si="2"/>
        <v>10601.614350447086</v>
      </c>
      <c r="E56" s="32">
        <v>10702</v>
      </c>
      <c r="F56" s="28">
        <f t="shared" si="3"/>
        <v>100.3856495529144</v>
      </c>
      <c r="G56">
        <f t="shared" si="4"/>
        <v>10077.278636160543</v>
      </c>
    </row>
    <row r="57" spans="1:7" x14ac:dyDescent="0.45">
      <c r="A57">
        <v>22</v>
      </c>
      <c r="B57">
        <v>9.2467541486591625</v>
      </c>
      <c r="C57">
        <v>1.1137525175243468E-2</v>
      </c>
      <c r="D57">
        <f t="shared" si="2"/>
        <v>10370.848792642339</v>
      </c>
      <c r="E57" s="32">
        <v>10487</v>
      </c>
      <c r="F57" s="28">
        <f t="shared" si="3"/>
        <v>116.15120735766141</v>
      </c>
      <c r="G57">
        <f t="shared" si="4"/>
        <v>13491.102970642458</v>
      </c>
    </row>
    <row r="58" spans="1:7" x14ac:dyDescent="0.45">
      <c r="A58">
        <v>23</v>
      </c>
      <c r="B58">
        <v>9.2305941895402501</v>
      </c>
      <c r="C58">
        <v>-9.41506531694003E-4</v>
      </c>
      <c r="D58">
        <f t="shared" si="2"/>
        <v>10204.603179109172</v>
      </c>
      <c r="E58" s="32">
        <v>10195</v>
      </c>
      <c r="F58" s="28">
        <f t="shared" si="3"/>
        <v>-9.6031791091718333</v>
      </c>
      <c r="G58">
        <f t="shared" si="4"/>
        <v>92.22104900283432</v>
      </c>
    </row>
    <row r="59" spans="1:7" x14ac:dyDescent="0.45">
      <c r="A59">
        <v>24</v>
      </c>
      <c r="B59">
        <v>9.3183994397975844</v>
      </c>
      <c r="C59">
        <v>-1.1797061943052967E-3</v>
      </c>
      <c r="D59">
        <f t="shared" si="2"/>
        <v>11141.135517032239</v>
      </c>
      <c r="E59" s="32">
        <v>11128</v>
      </c>
      <c r="F59" s="28">
        <f t="shared" si="3"/>
        <v>-13.135517032238567</v>
      </c>
      <c r="G59">
        <f t="shared" si="4"/>
        <v>172.54180770422951</v>
      </c>
    </row>
    <row r="60" spans="1:7" x14ac:dyDescent="0.45">
      <c r="A60">
        <v>25</v>
      </c>
      <c r="B60">
        <v>9.156902354116113</v>
      </c>
      <c r="C60">
        <v>1.5528444786848894E-2</v>
      </c>
      <c r="D60">
        <f t="shared" si="2"/>
        <v>9479.6469606334249</v>
      </c>
      <c r="E60" s="32">
        <v>9628</v>
      </c>
      <c r="F60" s="28">
        <f t="shared" si="3"/>
        <v>148.3530393665751</v>
      </c>
      <c r="G60">
        <f t="shared" si="4"/>
        <v>22008.624289300584</v>
      </c>
    </row>
    <row r="61" spans="1:7" x14ac:dyDescent="0.45">
      <c r="A61">
        <v>26</v>
      </c>
      <c r="B61">
        <v>9.2347407316117902</v>
      </c>
      <c r="C61">
        <v>1.7221315055211406E-2</v>
      </c>
      <c r="D61">
        <f t="shared" si="2"/>
        <v>10247.004844906451</v>
      </c>
      <c r="E61" s="32">
        <v>10425</v>
      </c>
      <c r="F61" s="28">
        <f t="shared" si="3"/>
        <v>177.99515509354933</v>
      </c>
      <c r="G61">
        <f t="shared" si="4"/>
        <v>31682.275236776681</v>
      </c>
    </row>
    <row r="62" spans="1:7" x14ac:dyDescent="0.45">
      <c r="A62">
        <v>27</v>
      </c>
      <c r="B62">
        <v>9.4477216125565526</v>
      </c>
      <c r="C62">
        <v>3.4476281524439045E-2</v>
      </c>
      <c r="D62">
        <f t="shared" si="2"/>
        <v>12679.244098820369</v>
      </c>
      <c r="E62" s="32">
        <v>13124</v>
      </c>
      <c r="F62" s="28">
        <f t="shared" si="3"/>
        <v>444.75590117963111</v>
      </c>
      <c r="G62">
        <f t="shared" si="4"/>
        <v>197807.8116341058</v>
      </c>
    </row>
    <row r="63" spans="1:7" x14ac:dyDescent="0.45">
      <c r="A63">
        <v>28</v>
      </c>
      <c r="B63">
        <v>9.743502187960118</v>
      </c>
      <c r="C63">
        <v>3.9624007904826897E-2</v>
      </c>
      <c r="D63">
        <f t="shared" si="2"/>
        <v>17043.12521086253</v>
      </c>
      <c r="E63" s="32">
        <v>17732</v>
      </c>
      <c r="F63" s="28">
        <f t="shared" si="3"/>
        <v>688.87478913746963</v>
      </c>
      <c r="G63">
        <f t="shared" si="4"/>
        <v>474548.47510919324</v>
      </c>
    </row>
    <row r="64" spans="1:7" x14ac:dyDescent="0.45">
      <c r="A64">
        <v>29</v>
      </c>
      <c r="B64">
        <v>9.0627371147391518</v>
      </c>
      <c r="C64">
        <v>3.2708863471118121E-3</v>
      </c>
      <c r="D64">
        <f t="shared" si="2"/>
        <v>8627.733461298425</v>
      </c>
      <c r="E64" s="32">
        <v>8656</v>
      </c>
      <c r="F64" s="28">
        <f t="shared" si="3"/>
        <v>28.266538701574973</v>
      </c>
      <c r="G64">
        <f t="shared" si="4"/>
        <v>798.99721016763579</v>
      </c>
    </row>
    <row r="65" spans="1:7" x14ac:dyDescent="0.45">
      <c r="A65">
        <v>30</v>
      </c>
      <c r="B65">
        <v>9.0924792101140266</v>
      </c>
      <c r="C65">
        <v>2.8045857539792607E-2</v>
      </c>
      <c r="D65">
        <f t="shared" si="2"/>
        <v>8888.1944608533322</v>
      </c>
      <c r="E65" s="32">
        <v>9141</v>
      </c>
      <c r="F65" s="28">
        <f t="shared" si="3"/>
        <v>252.8055391466678</v>
      </c>
      <c r="G65">
        <f t="shared" si="4"/>
        <v>63910.640623237385</v>
      </c>
    </row>
    <row r="66" spans="1:7" x14ac:dyDescent="0.45">
      <c r="A66">
        <v>31</v>
      </c>
      <c r="B66">
        <v>9.2257412450770051</v>
      </c>
      <c r="C66">
        <v>-2.1673777578179454E-4</v>
      </c>
      <c r="D66">
        <f t="shared" si="2"/>
        <v>10155.200777124674</v>
      </c>
      <c r="E66" s="32">
        <v>10153</v>
      </c>
      <c r="F66" s="28">
        <f t="shared" si="3"/>
        <v>-2.2007771246735501</v>
      </c>
      <c r="G66">
        <f t="shared" si="4"/>
        <v>4.8434199524863786</v>
      </c>
    </row>
    <row r="67" spans="1:7" x14ac:dyDescent="0.45">
      <c r="A67">
        <v>32</v>
      </c>
      <c r="B67">
        <v>9.1737070562118461</v>
      </c>
      <c r="C67">
        <v>-1.8879394165921326E-2</v>
      </c>
      <c r="D67">
        <f t="shared" si="2"/>
        <v>9640.295649907499</v>
      </c>
      <c r="E67" s="32">
        <v>9460</v>
      </c>
      <c r="F67" s="28">
        <f t="shared" si="3"/>
        <v>-180.29564990749896</v>
      </c>
      <c r="G67">
        <f t="shared" si="4"/>
        <v>32506.521375567427</v>
      </c>
    </row>
    <row r="68" spans="1:7" x14ac:dyDescent="0.45">
      <c r="A68">
        <v>33</v>
      </c>
      <c r="B68">
        <v>9.2425030484770687</v>
      </c>
      <c r="C68">
        <v>3.0248583620510416E-2</v>
      </c>
      <c r="D68">
        <f t="shared" si="2"/>
        <v>10326.854853028137</v>
      </c>
      <c r="E68" s="32">
        <v>10644</v>
      </c>
      <c r="F68" s="28">
        <f t="shared" si="3"/>
        <v>317.14514697186314</v>
      </c>
      <c r="G68">
        <f t="shared" si="4"/>
        <v>100581.04424780468</v>
      </c>
    </row>
    <row r="69" spans="1:7" x14ac:dyDescent="0.45">
      <c r="A69">
        <v>34</v>
      </c>
      <c r="B69">
        <v>9.2204956314201265</v>
      </c>
      <c r="C69">
        <v>3.0410702302717141E-2</v>
      </c>
      <c r="D69">
        <f t="shared" si="2"/>
        <v>10102.069990859745</v>
      </c>
      <c r="E69" s="32">
        <v>10414</v>
      </c>
      <c r="F69" s="28">
        <f t="shared" si="3"/>
        <v>311.9300091402547</v>
      </c>
      <c r="G69">
        <f t="shared" si="4"/>
        <v>97300.330602239381</v>
      </c>
    </row>
    <row r="70" spans="1:7" x14ac:dyDescent="0.45">
      <c r="A70">
        <v>35</v>
      </c>
      <c r="B70">
        <v>9.2043356723012142</v>
      </c>
      <c r="C70">
        <v>3.3010481006545689E-3</v>
      </c>
      <c r="D70">
        <f t="shared" si="2"/>
        <v>9940.1329250356866</v>
      </c>
      <c r="E70" s="32">
        <v>9973</v>
      </c>
      <c r="F70" s="28">
        <f t="shared" si="3"/>
        <v>32.86707496431336</v>
      </c>
      <c r="G70">
        <f t="shared" si="4"/>
        <v>1080.2446167097942</v>
      </c>
    </row>
    <row r="71" spans="1:7" x14ac:dyDescent="0.45">
      <c r="A71">
        <v>36</v>
      </c>
      <c r="B71">
        <v>9.2921409225585485</v>
      </c>
      <c r="C71">
        <v>-8.9219051697924101E-3</v>
      </c>
      <c r="D71">
        <f t="shared" si="2"/>
        <v>10852.393378887298</v>
      </c>
      <c r="E71" s="32">
        <v>10756</v>
      </c>
      <c r="F71" s="28">
        <f t="shared" si="3"/>
        <v>-96.39337888729824</v>
      </c>
      <c r="G71">
        <f t="shared" si="4"/>
        <v>9291.6834933102346</v>
      </c>
    </row>
    <row r="72" spans="1:7" x14ac:dyDescent="0.45">
      <c r="A72">
        <v>37</v>
      </c>
      <c r="B72">
        <v>9.130643836877077</v>
      </c>
      <c r="C72">
        <v>-2.8222807120387827E-2</v>
      </c>
      <c r="D72">
        <f t="shared" si="2"/>
        <v>9233.9652230683478</v>
      </c>
      <c r="E72" s="32">
        <v>8977</v>
      </c>
      <c r="F72" s="28">
        <f t="shared" si="3"/>
        <v>-256.96522306834777</v>
      </c>
      <c r="G72">
        <f t="shared" si="4"/>
        <v>66031.125866565722</v>
      </c>
    </row>
    <row r="73" spans="1:7" x14ac:dyDescent="0.45">
      <c r="A73">
        <v>38</v>
      </c>
      <c r="B73">
        <v>9.2084822143727543</v>
      </c>
      <c r="C73">
        <v>2.8576579365111598E-3</v>
      </c>
      <c r="D73">
        <f t="shared" si="2"/>
        <v>9981.4356770261547</v>
      </c>
      <c r="E73" s="32">
        <v>10010</v>
      </c>
      <c r="F73" s="28">
        <f t="shared" si="3"/>
        <v>28.564322973845265</v>
      </c>
      <c r="G73">
        <f t="shared" si="4"/>
        <v>815.92054695414436</v>
      </c>
    </row>
    <row r="74" spans="1:7" x14ac:dyDescent="0.45">
      <c r="A74">
        <v>39</v>
      </c>
      <c r="B74">
        <v>9.4214630953175167</v>
      </c>
      <c r="C74">
        <v>-1.2517796474277532E-2</v>
      </c>
      <c r="D74">
        <f t="shared" si="2"/>
        <v>12350.639169317614</v>
      </c>
      <c r="E74" s="32">
        <v>12197</v>
      </c>
      <c r="F74" s="28">
        <f t="shared" si="3"/>
        <v>-153.63916931761378</v>
      </c>
      <c r="G74">
        <f t="shared" si="4"/>
        <v>23604.994348606397</v>
      </c>
    </row>
    <row r="75" spans="1:7" x14ac:dyDescent="0.45">
      <c r="A75">
        <v>40</v>
      </c>
      <c r="B75">
        <v>9.7172436707210821</v>
      </c>
      <c r="C75">
        <v>6.2795445947703143E-3</v>
      </c>
      <c r="D75">
        <f t="shared" si="2"/>
        <v>16601.422620804882</v>
      </c>
      <c r="E75" s="32">
        <v>16706</v>
      </c>
      <c r="F75" s="28">
        <f t="shared" si="3"/>
        <v>104.57737919511783</v>
      </c>
      <c r="G75">
        <f t="shared" si="4"/>
        <v>10936.428239319463</v>
      </c>
    </row>
    <row r="76" spans="1:7" x14ac:dyDescent="0.45">
      <c r="A76">
        <v>41</v>
      </c>
      <c r="B76">
        <v>9.0364785975001087</v>
      </c>
      <c r="C76">
        <v>3.0337764390031552E-2</v>
      </c>
      <c r="D76">
        <f t="shared" si="2"/>
        <v>8404.1305616521404</v>
      </c>
      <c r="E76" s="32">
        <v>8663</v>
      </c>
      <c r="F76" s="28">
        <f t="shared" si="3"/>
        <v>258.86943834785961</v>
      </c>
      <c r="G76">
        <f t="shared" si="4"/>
        <v>67013.386110536288</v>
      </c>
    </row>
    <row r="77" spans="1:7" x14ac:dyDescent="0.45">
      <c r="A77">
        <v>42</v>
      </c>
      <c r="B77">
        <v>9.0662206928749836</v>
      </c>
      <c r="C77">
        <v>-1.183262267268681E-2</v>
      </c>
      <c r="D77">
        <f t="shared" si="2"/>
        <v>8657.8412559262342</v>
      </c>
      <c r="E77" s="32">
        <v>8556</v>
      </c>
      <c r="F77" s="28">
        <f t="shared" si="3"/>
        <v>-101.84125592623423</v>
      </c>
      <c r="G77">
        <f t="shared" si="4"/>
        <v>10371.641408632739</v>
      </c>
    </row>
    <row r="78" spans="1:7" x14ac:dyDescent="0.45">
      <c r="A78">
        <v>43</v>
      </c>
      <c r="B78">
        <v>9.1994827278379621</v>
      </c>
      <c r="C78">
        <v>-5.0698661560884872E-2</v>
      </c>
      <c r="D78">
        <f t="shared" si="2"/>
        <v>9892.0108732592889</v>
      </c>
      <c r="E78" s="32">
        <v>9403</v>
      </c>
      <c r="F78" s="28">
        <f t="shared" si="3"/>
        <v>-489.01087325928893</v>
      </c>
      <c r="G78">
        <f t="shared" si="4"/>
        <v>239131.63416581234</v>
      </c>
    </row>
    <row r="79" spans="1:7" x14ac:dyDescent="0.45">
      <c r="A79">
        <v>44</v>
      </c>
      <c r="B79">
        <v>9.1474485389728031</v>
      </c>
      <c r="C79">
        <v>2.1965666390734384E-2</v>
      </c>
      <c r="D79">
        <f t="shared" si="2"/>
        <v>9390.4504187774237</v>
      </c>
      <c r="E79" s="32">
        <v>9599</v>
      </c>
      <c r="F79" s="28">
        <f t="shared" si="3"/>
        <v>208.54958122257631</v>
      </c>
      <c r="G79">
        <f t="shared" si="4"/>
        <v>43492.927828111955</v>
      </c>
    </row>
    <row r="80" spans="1:7" x14ac:dyDescent="0.45">
      <c r="A80">
        <v>45</v>
      </c>
      <c r="B80">
        <v>9.2162445312380257</v>
      </c>
      <c r="C80">
        <v>7.8014877942695904E-3</v>
      </c>
      <c r="D80">
        <f t="shared" si="2"/>
        <v>10059.216231631053</v>
      </c>
      <c r="E80" s="32">
        <v>10138</v>
      </c>
      <c r="F80" s="28">
        <f t="shared" si="3"/>
        <v>78.783768368946767</v>
      </c>
      <c r="G80">
        <f t="shared" si="4"/>
        <v>6206.8821584118568</v>
      </c>
    </row>
    <row r="81" spans="1:7" x14ac:dyDescent="0.45">
      <c r="A81">
        <v>46</v>
      </c>
      <c r="B81">
        <v>9.1942371141810835</v>
      </c>
      <c r="C81">
        <v>-2.941725750670976E-2</v>
      </c>
      <c r="D81">
        <f t="shared" si="2"/>
        <v>9840.2570648440615</v>
      </c>
      <c r="E81" s="32">
        <v>9555</v>
      </c>
      <c r="F81" s="28">
        <f t="shared" si="3"/>
        <v>-285.25706484406146</v>
      </c>
      <c r="G81">
        <f t="shared" si="4"/>
        <v>81371.593043449087</v>
      </c>
    </row>
    <row r="82" spans="1:7" x14ac:dyDescent="0.45">
      <c r="A82">
        <v>47</v>
      </c>
      <c r="B82">
        <v>9.1780771550621711</v>
      </c>
      <c r="C82">
        <v>-5.0233678720044139E-3</v>
      </c>
      <c r="D82">
        <f t="shared" si="2"/>
        <v>9682.5168831310966</v>
      </c>
      <c r="E82" s="32">
        <v>9634</v>
      </c>
      <c r="F82" s="28">
        <f t="shared" si="3"/>
        <v>-48.51688313109662</v>
      </c>
      <c r="G82">
        <f t="shared" si="4"/>
        <v>2353.8879487564877</v>
      </c>
    </row>
    <row r="83" spans="1:7" x14ac:dyDescent="0.45">
      <c r="A83">
        <v>48</v>
      </c>
      <c r="B83">
        <v>9.2658824053195055</v>
      </c>
      <c r="C83">
        <v>-2.1720484867811862E-2</v>
      </c>
      <c r="D83">
        <f t="shared" si="2"/>
        <v>10571.134501511622</v>
      </c>
      <c r="E83" s="32">
        <v>10344</v>
      </c>
      <c r="F83" s="28">
        <f t="shared" si="3"/>
        <v>-227.13450151162215</v>
      </c>
      <c r="G83">
        <f t="shared" si="4"/>
        <v>51590.081776933082</v>
      </c>
    </row>
    <row r="84" spans="1:7" x14ac:dyDescent="0.45">
      <c r="A84">
        <v>49</v>
      </c>
      <c r="B84">
        <v>9.104385319638034</v>
      </c>
      <c r="C84">
        <v>-1.3053734244053317E-2</v>
      </c>
      <c r="D84">
        <f t="shared" si="2"/>
        <v>8994.6507601943049</v>
      </c>
      <c r="E84" s="32">
        <v>8878</v>
      </c>
      <c r="F84" s="28">
        <f t="shared" si="3"/>
        <v>-116.65076019430489</v>
      </c>
      <c r="G84">
        <f t="shared" si="4"/>
        <v>13607.399853909226</v>
      </c>
    </row>
    <row r="85" spans="1:7" x14ac:dyDescent="0.45">
      <c r="A85">
        <v>50</v>
      </c>
      <c r="B85">
        <v>9.1822236971337112</v>
      </c>
      <c r="C85">
        <v>1.5335340477738768E-2</v>
      </c>
      <c r="D85">
        <f t="shared" si="2"/>
        <v>9722.7492016004235</v>
      </c>
      <c r="E85" s="32">
        <v>9873</v>
      </c>
      <c r="F85" s="28">
        <f t="shared" si="3"/>
        <v>150.25079839957652</v>
      </c>
      <c r="G85">
        <f t="shared" si="4"/>
        <v>22575.302419710188</v>
      </c>
    </row>
    <row r="86" spans="1:7" x14ac:dyDescent="0.45">
      <c r="A86">
        <v>51</v>
      </c>
      <c r="B86">
        <v>9.3952045780784736</v>
      </c>
      <c r="C86">
        <v>-1.5627888856991845E-2</v>
      </c>
      <c r="D86">
        <f t="shared" si="2"/>
        <v>12030.550614990765</v>
      </c>
      <c r="E86" s="32">
        <v>11844</v>
      </c>
      <c r="F86" s="28">
        <f t="shared" si="3"/>
        <v>-186.5506149907651</v>
      </c>
      <c r="G86">
        <f t="shared" si="4"/>
        <v>34801.131953432669</v>
      </c>
    </row>
    <row r="87" spans="1:7" x14ac:dyDescent="0.45">
      <c r="A87">
        <v>52</v>
      </c>
      <c r="B87">
        <v>9.690985153482039</v>
      </c>
      <c r="C87">
        <v>3.5526528584886918E-2</v>
      </c>
      <c r="D87">
        <f t="shared" si="2"/>
        <v>16171.167530876925</v>
      </c>
      <c r="E87" s="32">
        <v>16756</v>
      </c>
      <c r="F87" s="28">
        <f t="shared" si="3"/>
        <v>584.8324691230755</v>
      </c>
      <c r="G87">
        <f t="shared" si="4"/>
        <v>342029.01694059308</v>
      </c>
    </row>
    <row r="88" spans="1:7" x14ac:dyDescent="0.45">
      <c r="A88">
        <v>53</v>
      </c>
      <c r="B88">
        <v>9.0102200802610728</v>
      </c>
      <c r="C88">
        <v>2.4337311760737279E-2</v>
      </c>
      <c r="D88">
        <f t="shared" si="2"/>
        <v>8186.322724747999</v>
      </c>
      <c r="E88" s="33">
        <v>8388</v>
      </c>
      <c r="F88" s="28">
        <f t="shared" si="3"/>
        <v>201.67727525200098</v>
      </c>
      <c r="G88">
        <f t="shared" si="4"/>
        <v>40673.723353071371</v>
      </c>
    </row>
    <row r="89" spans="1:7" x14ac:dyDescent="0.45">
      <c r="A89">
        <v>54</v>
      </c>
      <c r="B89">
        <v>9.0399621756359476</v>
      </c>
      <c r="C89">
        <v>-1.4783106059557127E-3</v>
      </c>
      <c r="D89">
        <f t="shared" si="2"/>
        <v>8433.4580597848835</v>
      </c>
      <c r="E89" s="33">
        <v>8421</v>
      </c>
      <c r="F89" s="28">
        <f t="shared" si="3"/>
        <v>-12.458059784883517</v>
      </c>
      <c r="G89">
        <f t="shared" si="4"/>
        <v>155.20325360373195</v>
      </c>
    </row>
    <row r="90" spans="1:7" x14ac:dyDescent="0.45">
      <c r="A90">
        <v>55</v>
      </c>
      <c r="B90">
        <v>9.1732242105989261</v>
      </c>
      <c r="C90">
        <v>1.3028365848166246E-2</v>
      </c>
      <c r="D90">
        <f t="shared" si="2"/>
        <v>9635.6419990335562</v>
      </c>
      <c r="E90" s="33">
        <v>9762</v>
      </c>
      <c r="F90" s="28">
        <f t="shared" si="3"/>
        <v>126.3580009664438</v>
      </c>
      <c r="G90">
        <f t="shared" si="4"/>
        <v>15966.344408235811</v>
      </c>
    </row>
    <row r="91" spans="1:7" x14ac:dyDescent="0.45">
      <c r="A91">
        <v>56</v>
      </c>
      <c r="B91">
        <v>9.1211900217337671</v>
      </c>
      <c r="C91">
        <v>-1.288237532273584E-2</v>
      </c>
      <c r="D91">
        <f t="shared" si="2"/>
        <v>9147.0803666030552</v>
      </c>
      <c r="E91" s="33">
        <v>9030</v>
      </c>
      <c r="F91" s="28">
        <f t="shared" si="3"/>
        <v>-117.08036660305515</v>
      </c>
      <c r="G91">
        <f t="shared" si="4"/>
        <v>13707.812243905793</v>
      </c>
    </row>
    <row r="92" spans="1:7" x14ac:dyDescent="0.45">
      <c r="A92">
        <v>57</v>
      </c>
      <c r="B92">
        <v>9.1899860139989897</v>
      </c>
      <c r="C92">
        <v>-9.7142873755906578E-4</v>
      </c>
      <c r="D92">
        <f t="shared" si="2"/>
        <v>9798.513936219324</v>
      </c>
      <c r="E92" s="33">
        <v>9789</v>
      </c>
      <c r="F92" s="28">
        <f t="shared" si="3"/>
        <v>-9.5139362193240231</v>
      </c>
      <c r="G92">
        <f t="shared" si="4"/>
        <v>90.514982385365485</v>
      </c>
    </row>
    <row r="93" spans="1:7" x14ac:dyDescent="0.45">
      <c r="A93">
        <v>58</v>
      </c>
      <c r="B93">
        <v>9.1679785969420475</v>
      </c>
      <c r="C93">
        <v>-1.791915585079451E-2</v>
      </c>
      <c r="D93">
        <f t="shared" si="2"/>
        <v>9585.2294816632239</v>
      </c>
      <c r="E93" s="33">
        <v>9415</v>
      </c>
      <c r="F93" s="28">
        <f t="shared" si="3"/>
        <v>-170.22948166322385</v>
      </c>
      <c r="G93">
        <f t="shared" si="4"/>
        <v>28978.076427329866</v>
      </c>
    </row>
    <row r="94" spans="1:7" x14ac:dyDescent="0.45">
      <c r="A94">
        <v>59</v>
      </c>
      <c r="B94">
        <v>9.1518186378231352</v>
      </c>
      <c r="C94">
        <v>-1.3833928039092669E-2</v>
      </c>
      <c r="D94">
        <f t="shared" si="2"/>
        <v>9431.5774144220322</v>
      </c>
      <c r="E94" s="33">
        <v>9302</v>
      </c>
      <c r="F94" s="28">
        <f t="shared" si="3"/>
        <v>-129.57741442203223</v>
      </c>
      <c r="G94">
        <f t="shared" si="4"/>
        <v>16790.306328299088</v>
      </c>
    </row>
    <row r="95" spans="1:7" x14ac:dyDescent="0.45">
      <c r="A95">
        <v>60</v>
      </c>
      <c r="B95">
        <v>9.2396238880804695</v>
      </c>
      <c r="C95">
        <v>-5.1324646981166566E-2</v>
      </c>
      <c r="D95">
        <f t="shared" si="2"/>
        <v>10297.164943030091</v>
      </c>
      <c r="E95" s="33">
        <v>9782</v>
      </c>
      <c r="F95" s="28">
        <f t="shared" si="3"/>
        <v>-515.16494303009131</v>
      </c>
      <c r="G95">
        <f t="shared" si="4"/>
        <v>265394.91852719721</v>
      </c>
    </row>
    <row r="96" spans="1:7" x14ac:dyDescent="0.45">
      <c r="A96">
        <v>61</v>
      </c>
      <c r="B96">
        <v>9.0781268023989981</v>
      </c>
      <c r="C96">
        <v>-7.5083735979522004E-3</v>
      </c>
      <c r="D96">
        <f t="shared" si="2"/>
        <v>8761.5385528797906</v>
      </c>
      <c r="E96" s="33">
        <v>8696</v>
      </c>
      <c r="F96" s="28">
        <f t="shared" si="3"/>
        <v>-65.538552879790586</v>
      </c>
      <c r="G96">
        <f t="shared" si="4"/>
        <v>4295.3019135771074</v>
      </c>
    </row>
    <row r="97" spans="1:7" x14ac:dyDescent="0.45">
      <c r="A97">
        <v>62</v>
      </c>
      <c r="B97">
        <v>9.1559651798946753</v>
      </c>
      <c r="C97">
        <v>-1.2298941186484669E-2</v>
      </c>
      <c r="D97">
        <f t="shared" si="2"/>
        <v>9470.7670415391531</v>
      </c>
      <c r="E97" s="33">
        <v>9355</v>
      </c>
      <c r="F97" s="28">
        <f t="shared" si="3"/>
        <v>-115.76704153915307</v>
      </c>
      <c r="G97">
        <f t="shared" si="4"/>
        <v>13402.007906727993</v>
      </c>
    </row>
    <row r="98" spans="1:7" x14ac:dyDescent="0.45">
      <c r="A98">
        <v>63</v>
      </c>
      <c r="B98">
        <v>9.3689460608394377</v>
      </c>
      <c r="C98">
        <v>7.6711707618439817E-3</v>
      </c>
      <c r="D98">
        <f t="shared" si="2"/>
        <v>11718.757718986328</v>
      </c>
      <c r="E98" s="33">
        <v>11809</v>
      </c>
      <c r="F98" s="28">
        <f t="shared" si="3"/>
        <v>90.242281013672255</v>
      </c>
      <c r="G98">
        <f t="shared" si="4"/>
        <v>8143.6692825505916</v>
      </c>
    </row>
    <row r="99" spans="1:7" x14ac:dyDescent="0.45">
      <c r="A99">
        <v>64</v>
      </c>
      <c r="B99">
        <v>9.6647266362430031</v>
      </c>
      <c r="C99">
        <v>2.2158425522295744E-2</v>
      </c>
      <c r="D99">
        <f t="shared" si="2"/>
        <v>15752.063258962526</v>
      </c>
      <c r="E99" s="33">
        <v>16105</v>
      </c>
      <c r="F99" s="28">
        <f t="shared" si="3"/>
        <v>352.93674103747435</v>
      </c>
      <c r="G99">
        <f t="shared" si="4"/>
        <v>124564.34317415323</v>
      </c>
    </row>
    <row r="100" spans="1:7" x14ac:dyDescent="0.45">
      <c r="A100">
        <v>65</v>
      </c>
      <c r="B100">
        <v>8.9839615630220298</v>
      </c>
      <c r="C100">
        <v>-4.7969140573211888E-3</v>
      </c>
      <c r="D100">
        <f t="shared" si="2"/>
        <v>7974.1597613341464</v>
      </c>
      <c r="E100" s="33">
        <v>7936</v>
      </c>
      <c r="F100" s="28">
        <f t="shared" si="3"/>
        <v>-38.159761334146424</v>
      </c>
      <c r="G100">
        <f t="shared" si="4"/>
        <v>1456.1673850790164</v>
      </c>
    </row>
    <row r="101" spans="1:7" x14ac:dyDescent="0.45">
      <c r="A101">
        <v>66</v>
      </c>
      <c r="B101">
        <v>9.0137036583969046</v>
      </c>
      <c r="C101">
        <v>1.6313159447996384E-2</v>
      </c>
      <c r="D101">
        <f t="shared" ref="D101:D164" si="5">EXP(B101)</f>
        <v>8214.8901491427478</v>
      </c>
      <c r="E101" s="33">
        <v>8350</v>
      </c>
      <c r="F101" s="28">
        <f t="shared" ref="F101:F164" si="6">E101-D101</f>
        <v>135.10985085725224</v>
      </c>
      <c r="G101">
        <f t="shared" ref="G101:G164" si="7">F101*F101</f>
        <v>18254.671798668944</v>
      </c>
    </row>
    <row r="102" spans="1:7" x14ac:dyDescent="0.45">
      <c r="A102">
        <v>67</v>
      </c>
      <c r="B102">
        <v>9.1469656933598831</v>
      </c>
      <c r="C102">
        <v>-1.9137742958164949E-2</v>
      </c>
      <c r="D102">
        <f t="shared" si="5"/>
        <v>9385.917375457484</v>
      </c>
      <c r="E102" s="33">
        <v>9208</v>
      </c>
      <c r="F102" s="28">
        <f t="shared" si="6"/>
        <v>-177.91737545748401</v>
      </c>
      <c r="G102">
        <f t="shared" si="7"/>
        <v>31654.592489679333</v>
      </c>
    </row>
    <row r="103" spans="1:7" x14ac:dyDescent="0.45">
      <c r="A103">
        <v>68</v>
      </c>
      <c r="B103">
        <v>9.0949315044947241</v>
      </c>
      <c r="C103">
        <v>4.0685321285522491E-2</v>
      </c>
      <c r="D103">
        <f t="shared" si="5"/>
        <v>8910.0176777236702</v>
      </c>
      <c r="E103" s="33">
        <v>9280</v>
      </c>
      <c r="F103" s="28">
        <f t="shared" si="6"/>
        <v>369.9823222763298</v>
      </c>
      <c r="G103">
        <f t="shared" si="7"/>
        <v>136886.91879698596</v>
      </c>
    </row>
    <row r="104" spans="1:7" x14ac:dyDescent="0.45">
      <c r="A104">
        <v>69</v>
      </c>
      <c r="B104">
        <v>9.1637274967599467</v>
      </c>
      <c r="C104">
        <v>-2.3595019827260089E-2</v>
      </c>
      <c r="D104">
        <f t="shared" si="5"/>
        <v>9544.5681996952098</v>
      </c>
      <c r="E104" s="33">
        <v>9322</v>
      </c>
      <c r="F104" s="28">
        <f t="shared" si="6"/>
        <v>-222.56819969520984</v>
      </c>
      <c r="G104">
        <f t="shared" si="7"/>
        <v>49536.603515566807</v>
      </c>
    </row>
    <row r="105" spans="1:7" x14ac:dyDescent="0.45">
      <c r="A105">
        <v>70</v>
      </c>
      <c r="B105">
        <v>9.1417200797030045</v>
      </c>
      <c r="C105">
        <v>2.2052656456843067E-2</v>
      </c>
      <c r="D105">
        <f t="shared" si="5"/>
        <v>9336.8113872136055</v>
      </c>
      <c r="E105" s="33">
        <v>9545</v>
      </c>
      <c r="F105" s="28">
        <f t="shared" si="6"/>
        <v>208.18861278639451</v>
      </c>
      <c r="G105">
        <f t="shared" si="7"/>
        <v>43342.498493923311</v>
      </c>
    </row>
    <row r="106" spans="1:7" x14ac:dyDescent="0.45">
      <c r="A106">
        <v>71</v>
      </c>
      <c r="B106">
        <v>9.1255601205840922</v>
      </c>
      <c r="C106">
        <v>-7.3350375157144043E-3</v>
      </c>
      <c r="D106">
        <f t="shared" si="5"/>
        <v>9187.1414837615375</v>
      </c>
      <c r="E106" s="33">
        <v>9120</v>
      </c>
      <c r="F106" s="28">
        <f t="shared" si="6"/>
        <v>-67.141483761537529</v>
      </c>
      <c r="G106">
        <f t="shared" si="7"/>
        <v>4507.9788417008076</v>
      </c>
    </row>
    <row r="107" spans="1:7" x14ac:dyDescent="0.45">
      <c r="A107">
        <v>72</v>
      </c>
      <c r="B107">
        <v>9.2133653708414265</v>
      </c>
      <c r="C107">
        <v>-3.3587304447884492E-2</v>
      </c>
      <c r="D107">
        <f t="shared" si="5"/>
        <v>10030.29578791237</v>
      </c>
      <c r="E107" s="33">
        <v>9699</v>
      </c>
      <c r="F107" s="28">
        <f t="shared" si="6"/>
        <v>-331.29578791236963</v>
      </c>
      <c r="G107">
        <f t="shared" si="7"/>
        <v>109756.8990884778</v>
      </c>
    </row>
    <row r="108" spans="1:7" x14ac:dyDescent="0.45">
      <c r="A108">
        <v>73</v>
      </c>
      <c r="B108">
        <v>9.051868285159955</v>
      </c>
      <c r="C108">
        <v>1.95547876295592E-2</v>
      </c>
      <c r="D108">
        <f t="shared" si="5"/>
        <v>8534.4678587543131</v>
      </c>
      <c r="E108" s="33">
        <v>8703</v>
      </c>
      <c r="F108" s="28">
        <f t="shared" si="6"/>
        <v>168.53214124568694</v>
      </c>
      <c r="G108">
        <f t="shared" si="7"/>
        <v>28403.082632856174</v>
      </c>
    </row>
    <row r="109" spans="1:7" x14ac:dyDescent="0.45">
      <c r="A109">
        <v>74</v>
      </c>
      <c r="B109">
        <v>9.1297066626556322</v>
      </c>
      <c r="C109">
        <v>4.8319959042686378E-3</v>
      </c>
      <c r="D109">
        <f t="shared" si="5"/>
        <v>9225.3154427082463</v>
      </c>
      <c r="E109" s="33">
        <v>9270</v>
      </c>
      <c r="F109" s="28">
        <f t="shared" si="6"/>
        <v>44.684557291753663</v>
      </c>
      <c r="G109">
        <f t="shared" si="7"/>
        <v>1996.7096603600155</v>
      </c>
    </row>
    <row r="110" spans="1:7" x14ac:dyDescent="0.45">
      <c r="A110">
        <v>75</v>
      </c>
      <c r="B110">
        <v>9.3426875436003947</v>
      </c>
      <c r="C110">
        <v>-8.8040888190654698E-4</v>
      </c>
      <c r="D110">
        <f t="shared" si="5"/>
        <v>11415.045484716253</v>
      </c>
      <c r="E110" s="33">
        <v>11405</v>
      </c>
      <c r="F110" s="28">
        <f t="shared" si="6"/>
        <v>-10.045484716252759</v>
      </c>
      <c r="G110">
        <f t="shared" si="7"/>
        <v>100.91176318446776</v>
      </c>
    </row>
    <row r="111" spans="1:7" x14ac:dyDescent="0.45">
      <c r="A111">
        <v>76</v>
      </c>
      <c r="B111">
        <v>9.6384681190039601</v>
      </c>
      <c r="C111">
        <v>2.8347281988132522E-2</v>
      </c>
      <c r="D111">
        <f t="shared" si="5"/>
        <v>15343.820811984375</v>
      </c>
      <c r="E111" s="33">
        <v>15785</v>
      </c>
      <c r="F111" s="28">
        <f t="shared" si="6"/>
        <v>441.17918801562519</v>
      </c>
      <c r="G111">
        <f t="shared" si="7"/>
        <v>194639.07593812636</v>
      </c>
    </row>
    <row r="112" spans="1:7" x14ac:dyDescent="0.45">
      <c r="A112">
        <v>77</v>
      </c>
      <c r="B112">
        <v>8.9577030457829867</v>
      </c>
      <c r="C112">
        <v>-1.3674720522391937E-2</v>
      </c>
      <c r="D112">
        <f t="shared" si="5"/>
        <v>7767.4953745777311</v>
      </c>
      <c r="E112" s="33">
        <v>7662</v>
      </c>
      <c r="F112" s="28">
        <f t="shared" si="6"/>
        <v>-105.49537457773113</v>
      </c>
      <c r="G112">
        <f t="shared" si="7"/>
        <v>11129.274057295799</v>
      </c>
    </row>
    <row r="113" spans="1:7" x14ac:dyDescent="0.45">
      <c r="A113">
        <v>78</v>
      </c>
      <c r="B113">
        <v>8.9874451411578615</v>
      </c>
      <c r="C113">
        <v>7.4163177017922521E-2</v>
      </c>
      <c r="D113">
        <f t="shared" si="5"/>
        <v>8001.9868106398008</v>
      </c>
      <c r="E113" s="33">
        <v>8618</v>
      </c>
      <c r="F113" s="28">
        <f t="shared" si="6"/>
        <v>616.01318936019925</v>
      </c>
      <c r="G113">
        <f t="shared" si="7"/>
        <v>379472.24946572469</v>
      </c>
    </row>
    <row r="114" spans="1:7" x14ac:dyDescent="0.45">
      <c r="A114">
        <v>79</v>
      </c>
      <c r="B114">
        <v>9.12070717612084</v>
      </c>
      <c r="C114">
        <v>3.6443367341224331E-2</v>
      </c>
      <c r="D114">
        <f t="shared" si="5"/>
        <v>9142.6648050799904</v>
      </c>
      <c r="E114" s="33">
        <v>9482</v>
      </c>
      <c r="F114" s="28">
        <f t="shared" si="6"/>
        <v>339.3351949200096</v>
      </c>
      <c r="G114">
        <f t="shared" si="7"/>
        <v>115148.37451140091</v>
      </c>
    </row>
    <row r="115" spans="1:7" x14ac:dyDescent="0.45">
      <c r="A115">
        <v>80</v>
      </c>
      <c r="B115">
        <v>9.0686729872556811</v>
      </c>
      <c r="C115">
        <v>-7.0295657122443345E-4</v>
      </c>
      <c r="D115">
        <f t="shared" si="5"/>
        <v>8679.0988857169868</v>
      </c>
      <c r="E115" s="33">
        <v>8673</v>
      </c>
      <c r="F115" s="28">
        <f t="shared" si="6"/>
        <v>-6.0988857169868425</v>
      </c>
      <c r="G115">
        <f t="shared" si="7"/>
        <v>37.196406988866109</v>
      </c>
    </row>
    <row r="116" spans="1:7" x14ac:dyDescent="0.45">
      <c r="A116">
        <v>81</v>
      </c>
      <c r="B116">
        <v>9.1374689795209036</v>
      </c>
      <c r="C116">
        <v>-2.3309166018689709E-2</v>
      </c>
      <c r="D116">
        <f t="shared" si="5"/>
        <v>9297.2039139419503</v>
      </c>
      <c r="E116" s="33">
        <v>9083</v>
      </c>
      <c r="F116" s="28">
        <f t="shared" si="6"/>
        <v>-214.2039139419503</v>
      </c>
      <c r="G116">
        <f t="shared" si="7"/>
        <v>45883.316748050449</v>
      </c>
    </row>
    <row r="117" spans="1:7" x14ac:dyDescent="0.45">
      <c r="A117">
        <v>82</v>
      </c>
      <c r="B117">
        <v>9.1154615624639614</v>
      </c>
      <c r="C117">
        <v>7.8788611262581298E-4</v>
      </c>
      <c r="D117">
        <f t="shared" si="5"/>
        <v>9094.831484960434</v>
      </c>
      <c r="E117" s="33">
        <v>9102</v>
      </c>
      <c r="F117" s="28">
        <f t="shared" si="6"/>
        <v>7.1685150395660457</v>
      </c>
      <c r="G117">
        <f t="shared" si="7"/>
        <v>51.387607872484587</v>
      </c>
    </row>
    <row r="118" spans="1:7" x14ac:dyDescent="0.45">
      <c r="A118">
        <v>83</v>
      </c>
      <c r="B118">
        <v>9.0993016033450491</v>
      </c>
      <c r="C118">
        <v>-3.3293602258785526E-2</v>
      </c>
      <c r="D118">
        <f t="shared" si="5"/>
        <v>8949.0405405132733</v>
      </c>
      <c r="E118" s="33">
        <v>8656</v>
      </c>
      <c r="F118" s="28">
        <f t="shared" si="6"/>
        <v>-293.0405405132733</v>
      </c>
      <c r="G118">
        <f t="shared" si="7"/>
        <v>85872.758384311368</v>
      </c>
    </row>
    <row r="119" spans="1:7" x14ac:dyDescent="0.45">
      <c r="A119">
        <v>84</v>
      </c>
      <c r="B119">
        <v>9.1871068536023834</v>
      </c>
      <c r="C119">
        <v>5.4767967845403831E-3</v>
      </c>
      <c r="D119">
        <f t="shared" si="5"/>
        <v>9770.3430167068491</v>
      </c>
      <c r="E119" s="33">
        <v>9824</v>
      </c>
      <c r="F119" s="28">
        <f t="shared" si="6"/>
        <v>53.656983293150915</v>
      </c>
      <c r="G119">
        <f t="shared" si="7"/>
        <v>2879.0718561214762</v>
      </c>
    </row>
    <row r="120" spans="1:7" x14ac:dyDescent="0.45">
      <c r="A120">
        <v>85</v>
      </c>
      <c r="B120">
        <v>9.025609767920912</v>
      </c>
      <c r="C120">
        <v>1.5838467572976356E-2</v>
      </c>
      <c r="D120">
        <f t="shared" si="5"/>
        <v>8313.2821013690482</v>
      </c>
      <c r="E120" s="33">
        <v>8446</v>
      </c>
      <c r="F120" s="28">
        <f t="shared" si="6"/>
        <v>132.71789863095182</v>
      </c>
      <c r="G120">
        <f t="shared" si="7"/>
        <v>17614.040617015602</v>
      </c>
    </row>
    <row r="121" spans="1:7" x14ac:dyDescent="0.45">
      <c r="A121">
        <v>86</v>
      </c>
      <c r="B121">
        <v>9.1034481454165892</v>
      </c>
      <c r="C121">
        <v>-1.8670996415751873E-2</v>
      </c>
      <c r="D121">
        <f t="shared" si="5"/>
        <v>8986.2251541180394</v>
      </c>
      <c r="E121" s="33">
        <v>8820</v>
      </c>
      <c r="F121" s="28">
        <f t="shared" si="6"/>
        <v>-166.22515411803943</v>
      </c>
      <c r="G121">
        <f t="shared" si="7"/>
        <v>27630.80186156596</v>
      </c>
    </row>
    <row r="122" spans="1:7" x14ac:dyDescent="0.45">
      <c r="A122">
        <v>87</v>
      </c>
      <c r="B122">
        <v>9.3164290263613516</v>
      </c>
      <c r="C122">
        <v>-2.2693257461714467E-3</v>
      </c>
      <c r="D122">
        <f t="shared" si="5"/>
        <v>11119.204487607765</v>
      </c>
      <c r="E122" s="33">
        <v>11094</v>
      </c>
      <c r="F122" s="28">
        <f t="shared" si="6"/>
        <v>-25.204487607765259</v>
      </c>
      <c r="G122">
        <f t="shared" si="7"/>
        <v>635.26619556999253</v>
      </c>
    </row>
    <row r="123" spans="1:7" x14ac:dyDescent="0.45">
      <c r="A123">
        <v>88</v>
      </c>
      <c r="B123">
        <v>9.612209601764917</v>
      </c>
      <c r="C123">
        <v>-3.6301667723090958E-3</v>
      </c>
      <c r="D123">
        <f t="shared" si="5"/>
        <v>14946.158686629798</v>
      </c>
      <c r="E123" s="33">
        <v>14892</v>
      </c>
      <c r="F123" s="28">
        <f t="shared" si="6"/>
        <v>-54.158686629798467</v>
      </c>
      <c r="G123">
        <f t="shared" si="7"/>
        <v>2933.1633374647113</v>
      </c>
    </row>
    <row r="124" spans="1:7" x14ac:dyDescent="0.45">
      <c r="A124">
        <v>89</v>
      </c>
      <c r="B124">
        <v>8.9314445285439508</v>
      </c>
      <c r="C124">
        <v>2.8788025109545146E-3</v>
      </c>
      <c r="D124">
        <f t="shared" si="5"/>
        <v>7566.1870591858415</v>
      </c>
      <c r="E124" s="34">
        <v>7588</v>
      </c>
      <c r="F124" s="28">
        <f t="shared" si="6"/>
        <v>21.812940814158537</v>
      </c>
      <c r="G124">
        <f t="shared" si="7"/>
        <v>475.80438696198331</v>
      </c>
    </row>
    <row r="125" spans="1:7" x14ac:dyDescent="0.45">
      <c r="A125">
        <v>90</v>
      </c>
      <c r="B125">
        <v>8.9611866239188256</v>
      </c>
      <c r="C125">
        <v>1.8607866976385168E-2</v>
      </c>
      <c r="D125">
        <f t="shared" si="5"/>
        <v>7794.601236918028</v>
      </c>
      <c r="E125" s="34">
        <v>7941</v>
      </c>
      <c r="F125" s="28">
        <f t="shared" si="6"/>
        <v>146.39876308197199</v>
      </c>
      <c r="G125">
        <f t="shared" si="7"/>
        <v>21432.597831931365</v>
      </c>
    </row>
    <row r="126" spans="1:7" x14ac:dyDescent="0.45">
      <c r="A126">
        <v>91</v>
      </c>
      <c r="B126">
        <v>9.0944486588818041</v>
      </c>
      <c r="C126">
        <v>2.7279054737775255E-2</v>
      </c>
      <c r="D126">
        <f t="shared" si="5"/>
        <v>8905.7165532500476</v>
      </c>
      <c r="E126" s="34">
        <v>9152</v>
      </c>
      <c r="F126" s="28">
        <f t="shared" si="6"/>
        <v>246.28344674995242</v>
      </c>
      <c r="G126">
        <f t="shared" si="7"/>
        <v>60655.536143036647</v>
      </c>
    </row>
    <row r="127" spans="1:7" x14ac:dyDescent="0.45">
      <c r="A127">
        <v>92</v>
      </c>
      <c r="B127">
        <v>9.0424144700166451</v>
      </c>
      <c r="C127">
        <v>-4.9111330922912089E-2</v>
      </c>
      <c r="D127">
        <f t="shared" si="5"/>
        <v>8454.1647606807946</v>
      </c>
      <c r="E127" s="34">
        <v>8049</v>
      </c>
      <c r="F127" s="28">
        <f t="shared" si="6"/>
        <v>-405.16476068079464</v>
      </c>
      <c r="G127">
        <f t="shared" si="7"/>
        <v>164158.48329752558</v>
      </c>
    </row>
    <row r="128" spans="1:7" x14ac:dyDescent="0.45">
      <c r="A128">
        <v>93</v>
      </c>
      <c r="B128">
        <v>9.1112104622818677</v>
      </c>
      <c r="C128">
        <v>9.6566090708449792E-4</v>
      </c>
      <c r="D128">
        <f t="shared" si="5"/>
        <v>9056.250509077865</v>
      </c>
      <c r="E128" s="34">
        <v>9065</v>
      </c>
      <c r="F128" s="28">
        <f t="shared" si="6"/>
        <v>8.7494909221350099</v>
      </c>
      <c r="G128">
        <f t="shared" si="7"/>
        <v>76.553591396522947</v>
      </c>
    </row>
    <row r="129" spans="1:7" x14ac:dyDescent="0.45">
      <c r="A129">
        <v>94</v>
      </c>
      <c r="B129">
        <v>9.0892030452249255</v>
      </c>
      <c r="C129">
        <v>-4.5392813367453044E-3</v>
      </c>
      <c r="D129">
        <f t="shared" si="5"/>
        <v>8859.1229178201484</v>
      </c>
      <c r="E129" s="34">
        <v>8819</v>
      </c>
      <c r="F129" s="28">
        <f t="shared" si="6"/>
        <v>-40.122917820148359</v>
      </c>
      <c r="G129">
        <f t="shared" si="7"/>
        <v>1609.8485344023788</v>
      </c>
    </row>
    <row r="130" spans="1:7" x14ac:dyDescent="0.45">
      <c r="A130">
        <v>95</v>
      </c>
      <c r="B130">
        <v>9.0730430861060132</v>
      </c>
      <c r="C130">
        <v>-2.1815685786902961E-2</v>
      </c>
      <c r="D130">
        <f t="shared" si="5"/>
        <v>8717.1104023273347</v>
      </c>
      <c r="E130" s="34">
        <v>8529</v>
      </c>
      <c r="F130" s="28">
        <f t="shared" si="6"/>
        <v>-188.11040232733467</v>
      </c>
      <c r="G130">
        <f t="shared" si="7"/>
        <v>35385.523463751713</v>
      </c>
    </row>
    <row r="131" spans="1:7" x14ac:dyDescent="0.45">
      <c r="A131">
        <v>96</v>
      </c>
      <c r="B131">
        <v>9.1608483363633475</v>
      </c>
      <c r="C131">
        <v>9.1685317707757008E-5</v>
      </c>
      <c r="D131">
        <f t="shared" si="5"/>
        <v>9517.1273791499243</v>
      </c>
      <c r="E131" s="34">
        <v>9518</v>
      </c>
      <c r="F131" s="28">
        <f t="shared" si="6"/>
        <v>0.87262085007569112</v>
      </c>
      <c r="G131">
        <f t="shared" si="7"/>
        <v>0.7614671479868218</v>
      </c>
    </row>
    <row r="132" spans="1:7" x14ac:dyDescent="0.45">
      <c r="A132">
        <v>97</v>
      </c>
      <c r="B132">
        <v>8.999351250681876</v>
      </c>
      <c r="C132">
        <v>2.7341824738478238E-3</v>
      </c>
      <c r="D132">
        <f t="shared" si="5"/>
        <v>8097.8287622294501</v>
      </c>
      <c r="E132" s="34">
        <v>8120</v>
      </c>
      <c r="F132" s="28">
        <f t="shared" si="6"/>
        <v>22.171237770549851</v>
      </c>
      <c r="G132">
        <f t="shared" si="7"/>
        <v>491.56378427825632</v>
      </c>
    </row>
    <row r="133" spans="1:7" x14ac:dyDescent="0.45">
      <c r="A133">
        <v>98</v>
      </c>
      <c r="B133">
        <v>9.0771896281775533</v>
      </c>
      <c r="C133">
        <v>-6.3412350199687495E-3</v>
      </c>
      <c r="D133">
        <f t="shared" si="5"/>
        <v>8753.3313112161923</v>
      </c>
      <c r="E133" s="34">
        <v>8698</v>
      </c>
      <c r="F133" s="28">
        <f t="shared" si="6"/>
        <v>-55.331311216192262</v>
      </c>
      <c r="G133">
        <f t="shared" si="7"/>
        <v>3061.5540009031238</v>
      </c>
    </row>
    <row r="134" spans="1:7" x14ac:dyDescent="0.45">
      <c r="A134">
        <v>99</v>
      </c>
      <c r="B134">
        <v>9.2901705091223157</v>
      </c>
      <c r="C134">
        <v>-9.6513025248867734E-3</v>
      </c>
      <c r="D134">
        <f t="shared" si="5"/>
        <v>10831.030730694529</v>
      </c>
      <c r="E134" s="34">
        <v>10727</v>
      </c>
      <c r="F134" s="28">
        <f t="shared" si="6"/>
        <v>-104.03073069452876</v>
      </c>
      <c r="G134">
        <f t="shared" si="7"/>
        <v>10822.392928837568</v>
      </c>
    </row>
    <row r="135" spans="1:7" x14ac:dyDescent="0.45">
      <c r="A135">
        <v>100</v>
      </c>
      <c r="B135">
        <v>9.5859510845258811</v>
      </c>
      <c r="C135">
        <v>-1.618954294294106E-2</v>
      </c>
      <c r="D135">
        <f t="shared" si="5"/>
        <v>14558.80267523998</v>
      </c>
      <c r="E135" s="34">
        <v>14325</v>
      </c>
      <c r="F135" s="28">
        <f t="shared" si="6"/>
        <v>-233.80267523998009</v>
      </c>
      <c r="G135">
        <f t="shared" si="7"/>
        <v>54663.690949371601</v>
      </c>
    </row>
    <row r="136" spans="1:7" x14ac:dyDescent="0.45">
      <c r="A136">
        <v>101</v>
      </c>
      <c r="B136">
        <v>8.9051860113049077</v>
      </c>
      <c r="C136">
        <v>-2.1961781025913396E-2</v>
      </c>
      <c r="D136">
        <f t="shared" si="5"/>
        <v>7370.0960031409149</v>
      </c>
      <c r="E136" s="34">
        <v>7210</v>
      </c>
      <c r="F136" s="28">
        <f t="shared" si="6"/>
        <v>-160.09600314091495</v>
      </c>
      <c r="G136">
        <f t="shared" si="7"/>
        <v>25630.730221695849</v>
      </c>
    </row>
    <row r="137" spans="1:7" x14ac:dyDescent="0.45">
      <c r="A137">
        <v>102</v>
      </c>
      <c r="B137">
        <v>8.9349281066797825</v>
      </c>
      <c r="C137">
        <v>2.5531217362573244E-3</v>
      </c>
      <c r="D137">
        <f t="shared" si="5"/>
        <v>7592.59042539035</v>
      </c>
      <c r="E137" s="34">
        <v>7612</v>
      </c>
      <c r="F137" s="28">
        <f t="shared" si="6"/>
        <v>19.409574609650008</v>
      </c>
      <c r="G137">
        <f t="shared" si="7"/>
        <v>376.73158652757024</v>
      </c>
    </row>
    <row r="138" spans="1:7" x14ac:dyDescent="0.45">
      <c r="A138">
        <v>103</v>
      </c>
      <c r="B138">
        <v>9.068190141642761</v>
      </c>
      <c r="C138">
        <v>1.622995196445487E-3</v>
      </c>
      <c r="D138">
        <f t="shared" si="5"/>
        <v>8674.9092324551657</v>
      </c>
      <c r="E138" s="34">
        <v>8689</v>
      </c>
      <c r="F138" s="28">
        <f t="shared" si="6"/>
        <v>14.090767544834307</v>
      </c>
      <c r="G138">
        <f t="shared" si="7"/>
        <v>198.54973000255583</v>
      </c>
    </row>
    <row r="139" spans="1:7" x14ac:dyDescent="0.45">
      <c r="A139">
        <v>104</v>
      </c>
      <c r="B139">
        <v>9.0161559527776021</v>
      </c>
      <c r="C139">
        <v>3.4485040440905834E-2</v>
      </c>
      <c r="D139">
        <f t="shared" si="5"/>
        <v>8235.0601994359022</v>
      </c>
      <c r="E139" s="34">
        <v>8524</v>
      </c>
      <c r="F139" s="28">
        <f t="shared" si="6"/>
        <v>288.93980056409782</v>
      </c>
      <c r="G139">
        <f t="shared" si="7"/>
        <v>83486.208350020621</v>
      </c>
    </row>
    <row r="140" spans="1:7" x14ac:dyDescent="0.45">
      <c r="A140">
        <v>105</v>
      </c>
      <c r="B140">
        <v>9.0849519450428247</v>
      </c>
      <c r="C140">
        <v>2.8436900856908309E-2</v>
      </c>
      <c r="D140">
        <f t="shared" si="5"/>
        <v>8821.5418358398074</v>
      </c>
      <c r="E140" s="34">
        <v>9076</v>
      </c>
      <c r="F140" s="28">
        <f t="shared" si="6"/>
        <v>254.45816416019261</v>
      </c>
      <c r="G140">
        <f t="shared" si="7"/>
        <v>64748.957307775534</v>
      </c>
    </row>
    <row r="141" spans="1:7" x14ac:dyDescent="0.45">
      <c r="A141">
        <v>106</v>
      </c>
      <c r="B141">
        <v>9.0629445279858825</v>
      </c>
      <c r="C141">
        <v>-5.7553355038741927E-3</v>
      </c>
      <c r="D141">
        <f t="shared" si="5"/>
        <v>8629.5231531040372</v>
      </c>
      <c r="E141" s="34">
        <v>8580</v>
      </c>
      <c r="F141" s="28">
        <f t="shared" si="6"/>
        <v>-49.523153104037192</v>
      </c>
      <c r="G141">
        <f t="shared" si="7"/>
        <v>2452.5426933659087</v>
      </c>
    </row>
    <row r="142" spans="1:7" x14ac:dyDescent="0.45">
      <c r="A142">
        <v>107</v>
      </c>
      <c r="B142">
        <v>9.0467845688669701</v>
      </c>
      <c r="C142">
        <v>1.0521166940151261E-2</v>
      </c>
      <c r="D142">
        <f t="shared" si="5"/>
        <v>8491.191141928226</v>
      </c>
      <c r="E142" s="34">
        <v>8581</v>
      </c>
      <c r="F142" s="28">
        <f t="shared" si="6"/>
        <v>89.808858071774011</v>
      </c>
      <c r="G142">
        <f t="shared" si="7"/>
        <v>8065.6309881560483</v>
      </c>
    </row>
    <row r="143" spans="1:7" x14ac:dyDescent="0.45">
      <c r="A143">
        <v>108</v>
      </c>
      <c r="B143">
        <v>9.1345898191243045</v>
      </c>
      <c r="C143">
        <v>3.0125374825603402E-2</v>
      </c>
      <c r="D143">
        <f t="shared" si="5"/>
        <v>9270.4742705638928</v>
      </c>
      <c r="E143" s="34">
        <v>9554</v>
      </c>
      <c r="F143" s="28">
        <f t="shared" si="6"/>
        <v>283.52572943610721</v>
      </c>
      <c r="G143">
        <f t="shared" si="7"/>
        <v>80386.839252276666</v>
      </c>
    </row>
    <row r="144" spans="1:7" x14ac:dyDescent="0.45">
      <c r="A144">
        <v>109</v>
      </c>
      <c r="B144">
        <v>8.973092733442833</v>
      </c>
      <c r="C144">
        <v>8.5889065310293944E-3</v>
      </c>
      <c r="D144">
        <f t="shared" si="5"/>
        <v>7887.959275626059</v>
      </c>
      <c r="E144" s="34">
        <v>7956</v>
      </c>
      <c r="F144" s="28">
        <f t="shared" si="6"/>
        <v>68.040724373940975</v>
      </c>
      <c r="G144">
        <f t="shared" si="7"/>
        <v>4629.5401733306053</v>
      </c>
    </row>
    <row r="145" spans="1:7" x14ac:dyDescent="0.45">
      <c r="A145">
        <v>110</v>
      </c>
      <c r="B145">
        <v>9.0509311109385102</v>
      </c>
      <c r="C145">
        <v>1.5538890617969869E-2</v>
      </c>
      <c r="D145">
        <f t="shared" si="5"/>
        <v>8526.4733222052528</v>
      </c>
      <c r="E145" s="34">
        <v>8660</v>
      </c>
      <c r="F145" s="28">
        <f t="shared" si="6"/>
        <v>133.52667779474723</v>
      </c>
      <c r="G145">
        <f t="shared" si="7"/>
        <v>17829.373682902242</v>
      </c>
    </row>
    <row r="146" spans="1:7" x14ac:dyDescent="0.45">
      <c r="A146">
        <v>111</v>
      </c>
      <c r="B146">
        <v>9.2639119918832726</v>
      </c>
      <c r="C146">
        <v>5.5459845759990856E-3</v>
      </c>
      <c r="D146">
        <f t="shared" si="5"/>
        <v>10550.325503950442</v>
      </c>
      <c r="E146" s="34">
        <v>10609</v>
      </c>
      <c r="F146" s="28">
        <f t="shared" si="6"/>
        <v>58.674496049558002</v>
      </c>
      <c r="G146">
        <f t="shared" si="7"/>
        <v>3442.6964866695976</v>
      </c>
    </row>
    <row r="147" spans="1:7" x14ac:dyDescent="0.45">
      <c r="A147">
        <v>112</v>
      </c>
      <c r="B147">
        <v>9.559692567286838</v>
      </c>
      <c r="C147">
        <v>8.8815330920706259E-3</v>
      </c>
      <c r="D147">
        <f t="shared" si="5"/>
        <v>14181.485676729941</v>
      </c>
      <c r="E147" s="34">
        <v>14308</v>
      </c>
      <c r="F147" s="28">
        <f t="shared" si="6"/>
        <v>126.51432327005932</v>
      </c>
      <c r="G147">
        <f t="shared" si="7"/>
        <v>16005.873992481074</v>
      </c>
    </row>
    <row r="148" spans="1:7" x14ac:dyDescent="0.45">
      <c r="A148">
        <v>113</v>
      </c>
      <c r="B148">
        <v>8.8789274940658718</v>
      </c>
      <c r="C148">
        <v>3.4757330659422436E-2</v>
      </c>
      <c r="D148">
        <f t="shared" si="5"/>
        <v>7179.0869919833831</v>
      </c>
      <c r="E148" s="34">
        <v>7433</v>
      </c>
      <c r="F148" s="28">
        <f t="shared" si="6"/>
        <v>253.91300801661691</v>
      </c>
      <c r="G148">
        <f t="shared" si="7"/>
        <v>64471.815640046567</v>
      </c>
    </row>
    <row r="149" spans="1:7" x14ac:dyDescent="0.45">
      <c r="A149">
        <v>114</v>
      </c>
      <c r="B149">
        <v>8.9086695894407466</v>
      </c>
      <c r="C149">
        <v>4.0730452962787211E-3</v>
      </c>
      <c r="D149">
        <f t="shared" si="5"/>
        <v>7395.8150796336731</v>
      </c>
      <c r="E149" s="34">
        <v>7426</v>
      </c>
      <c r="F149" s="28">
        <f t="shared" si="6"/>
        <v>30.184920366326878</v>
      </c>
      <c r="G149">
        <f t="shared" si="7"/>
        <v>911.12941752149516</v>
      </c>
    </row>
    <row r="150" spans="1:7" x14ac:dyDescent="0.45">
      <c r="A150">
        <v>115</v>
      </c>
      <c r="B150">
        <v>9.0419316244037251</v>
      </c>
      <c r="C150">
        <v>4.0575376062573554E-2</v>
      </c>
      <c r="D150">
        <f t="shared" si="5"/>
        <v>8450.083689658104</v>
      </c>
      <c r="E150" s="34">
        <v>8800</v>
      </c>
      <c r="F150" s="28">
        <f t="shared" si="6"/>
        <v>349.91631034189595</v>
      </c>
      <c r="G150">
        <f t="shared" si="7"/>
        <v>122441.42424328603</v>
      </c>
    </row>
    <row r="151" spans="1:7" x14ac:dyDescent="0.45">
      <c r="A151">
        <v>116</v>
      </c>
      <c r="B151">
        <v>8.9898974355385661</v>
      </c>
      <c r="C151">
        <v>-1.1615232266168007E-2</v>
      </c>
      <c r="D151">
        <f t="shared" si="5"/>
        <v>8021.6341185752663</v>
      </c>
      <c r="E151" s="34">
        <v>7929</v>
      </c>
      <c r="F151" s="28">
        <f t="shared" si="6"/>
        <v>-92.634118575266257</v>
      </c>
      <c r="G151">
        <f t="shared" si="7"/>
        <v>8581.0799242164885</v>
      </c>
    </row>
    <row r="152" spans="1:7" x14ac:dyDescent="0.45">
      <c r="A152">
        <v>117</v>
      </c>
      <c r="B152">
        <v>9.0586934278037887</v>
      </c>
      <c r="C152">
        <v>2.9818235807260507E-2</v>
      </c>
      <c r="D152">
        <f t="shared" si="5"/>
        <v>8592.9160510155016</v>
      </c>
      <c r="E152" s="34">
        <v>8853</v>
      </c>
      <c r="F152" s="28">
        <f t="shared" si="6"/>
        <v>260.08394898449842</v>
      </c>
      <c r="G152">
        <f t="shared" si="7"/>
        <v>67643.660519371173</v>
      </c>
    </row>
    <row r="153" spans="1:7" x14ac:dyDescent="0.45">
      <c r="A153">
        <v>118</v>
      </c>
      <c r="B153">
        <v>9.0366860107468465</v>
      </c>
      <c r="C153">
        <v>3.4589842332213294E-3</v>
      </c>
      <c r="D153">
        <f t="shared" si="5"/>
        <v>8405.8738704443585</v>
      </c>
      <c r="E153" s="34">
        <v>8435</v>
      </c>
      <c r="F153" s="28">
        <f t="shared" si="6"/>
        <v>29.126129555641455</v>
      </c>
      <c r="G153">
        <f t="shared" si="7"/>
        <v>848.33142289201066</v>
      </c>
    </row>
    <row r="154" spans="1:7" x14ac:dyDescent="0.45">
      <c r="A154">
        <v>119</v>
      </c>
      <c r="B154">
        <v>9.0205260516279342</v>
      </c>
      <c r="C154">
        <v>3.6196831682648423E-2</v>
      </c>
      <c r="D154">
        <f t="shared" si="5"/>
        <v>8271.1269768375532</v>
      </c>
      <c r="E154" s="34">
        <v>8576</v>
      </c>
      <c r="F154" s="28">
        <f t="shared" si="6"/>
        <v>304.87302316244677</v>
      </c>
      <c r="G154">
        <f t="shared" si="7"/>
        <v>92947.560252209805</v>
      </c>
    </row>
    <row r="155" spans="1:7" x14ac:dyDescent="0.45">
      <c r="A155">
        <v>120</v>
      </c>
      <c r="B155">
        <v>9.1083313018852685</v>
      </c>
      <c r="C155">
        <v>3.9708043893535105E-2</v>
      </c>
      <c r="D155">
        <f t="shared" si="5"/>
        <v>9030.2136114588939</v>
      </c>
      <c r="E155" s="34">
        <v>9396</v>
      </c>
      <c r="F155" s="28">
        <f t="shared" si="6"/>
        <v>365.78638854110613</v>
      </c>
      <c r="G155">
        <f t="shared" si="7"/>
        <v>133799.68204194505</v>
      </c>
    </row>
    <row r="156" spans="1:7" x14ac:dyDescent="0.45">
      <c r="A156">
        <v>121</v>
      </c>
      <c r="B156">
        <v>8.946834216203797</v>
      </c>
      <c r="C156">
        <v>2.9680756111314821E-2</v>
      </c>
      <c r="D156">
        <f t="shared" si="5"/>
        <v>7683.5289261915177</v>
      </c>
      <c r="E156" s="34">
        <v>7915</v>
      </c>
      <c r="F156" s="28">
        <f t="shared" si="6"/>
        <v>231.47107380848229</v>
      </c>
      <c r="G156">
        <f t="shared" si="7"/>
        <v>53578.858010051852</v>
      </c>
    </row>
    <row r="157" spans="1:7" x14ac:dyDescent="0.45">
      <c r="A157">
        <v>122</v>
      </c>
      <c r="B157">
        <v>9.0246725936994743</v>
      </c>
      <c r="C157">
        <v>3.763169944930489E-2</v>
      </c>
      <c r="D157">
        <f t="shared" si="5"/>
        <v>8305.4947573071258</v>
      </c>
      <c r="E157" s="34">
        <v>8624</v>
      </c>
      <c r="F157" s="28">
        <f t="shared" si="6"/>
        <v>318.50524269287416</v>
      </c>
      <c r="G157">
        <f t="shared" si="7"/>
        <v>101445.58962284667</v>
      </c>
    </row>
    <row r="158" spans="1:7" x14ac:dyDescent="0.45">
      <c r="A158">
        <v>123</v>
      </c>
      <c r="B158">
        <v>9.2376534746442367</v>
      </c>
      <c r="C158">
        <v>1.6608084389874378E-2</v>
      </c>
      <c r="D158">
        <f t="shared" si="5"/>
        <v>10276.895247269817</v>
      </c>
      <c r="E158" s="34">
        <v>10449</v>
      </c>
      <c r="F158" s="28">
        <f t="shared" si="6"/>
        <v>172.10475273018346</v>
      </c>
      <c r="G158">
        <f t="shared" si="7"/>
        <v>29620.045912317593</v>
      </c>
    </row>
    <row r="159" spans="1:7" x14ac:dyDescent="0.45">
      <c r="A159">
        <v>124</v>
      </c>
      <c r="B159">
        <v>9.5334340500478021</v>
      </c>
      <c r="C159">
        <v>9.0118956820841589E-3</v>
      </c>
      <c r="D159">
        <f t="shared" si="5"/>
        <v>13813.947512409897</v>
      </c>
      <c r="E159" s="34">
        <v>13939</v>
      </c>
      <c r="F159" s="28">
        <f t="shared" si="6"/>
        <v>125.05248759010283</v>
      </c>
      <c r="G159">
        <f t="shared" si="7"/>
        <v>15638.124652472821</v>
      </c>
    </row>
    <row r="160" spans="1:7" x14ac:dyDescent="0.45">
      <c r="A160">
        <v>125</v>
      </c>
      <c r="B160">
        <v>8.8526689768268287</v>
      </c>
      <c r="C160">
        <v>6.268245139720463E-3</v>
      </c>
      <c r="D160">
        <f t="shared" si="5"/>
        <v>6993.028315574199</v>
      </c>
      <c r="E160" s="34">
        <v>7037</v>
      </c>
      <c r="F160" s="28">
        <f t="shared" si="6"/>
        <v>43.971684425800959</v>
      </c>
      <c r="G160">
        <f t="shared" si="7"/>
        <v>1933.5090312422267</v>
      </c>
    </row>
    <row r="161" spans="1:7" x14ac:dyDescent="0.45">
      <c r="A161">
        <v>126</v>
      </c>
      <c r="B161">
        <v>8.8824110722017036</v>
      </c>
      <c r="C161">
        <v>1.9500154177908513E-2</v>
      </c>
      <c r="D161">
        <f t="shared" si="5"/>
        <v>7204.1395133366896</v>
      </c>
      <c r="E161" s="34">
        <v>7346</v>
      </c>
      <c r="F161" s="28">
        <f t="shared" si="6"/>
        <v>141.86048666331044</v>
      </c>
      <c r="G161">
        <f t="shared" si="7"/>
        <v>20124.39767635128</v>
      </c>
    </row>
    <row r="162" spans="1:7" x14ac:dyDescent="0.45">
      <c r="A162">
        <v>127</v>
      </c>
      <c r="B162">
        <v>9.0156731071646821</v>
      </c>
      <c r="C162">
        <v>5.6835651439950396E-3</v>
      </c>
      <c r="D162">
        <f t="shared" si="5"/>
        <v>8231.0848965524838</v>
      </c>
      <c r="E162" s="34">
        <v>8278</v>
      </c>
      <c r="F162" s="28">
        <f t="shared" si="6"/>
        <v>46.915103447516231</v>
      </c>
      <c r="G162">
        <f t="shared" si="7"/>
        <v>2201.0269314911493</v>
      </c>
    </row>
    <row r="163" spans="1:7" x14ac:dyDescent="0.45">
      <c r="A163">
        <v>128</v>
      </c>
      <c r="B163">
        <v>8.9636389182995231</v>
      </c>
      <c r="C163">
        <v>-3.1558480196215655E-2</v>
      </c>
      <c r="D163">
        <f t="shared" si="5"/>
        <v>7813.7393502840505</v>
      </c>
      <c r="E163" s="34">
        <v>7571</v>
      </c>
      <c r="F163" s="28">
        <f t="shared" si="6"/>
        <v>-242.73935028405049</v>
      </c>
      <c r="G163">
        <f t="shared" si="7"/>
        <v>58922.392176322959</v>
      </c>
    </row>
    <row r="164" spans="1:7" x14ac:dyDescent="0.45">
      <c r="A164">
        <v>129</v>
      </c>
      <c r="B164">
        <v>9.0324349105647457</v>
      </c>
      <c r="C164">
        <v>-4.3988870502341015E-2</v>
      </c>
      <c r="D164">
        <f t="shared" si="5"/>
        <v>8370.2155058441622</v>
      </c>
      <c r="E164" s="34">
        <v>8010</v>
      </c>
      <c r="F164" s="28">
        <f t="shared" si="6"/>
        <v>-360.21550584416218</v>
      </c>
      <c r="G164">
        <f t="shared" si="7"/>
        <v>129755.21065056564</v>
      </c>
    </row>
    <row r="165" spans="1:7" x14ac:dyDescent="0.45">
      <c r="A165">
        <v>130</v>
      </c>
      <c r="B165">
        <v>9.0104274935078035</v>
      </c>
      <c r="C165">
        <v>2.8025042009858225E-3</v>
      </c>
      <c r="D165">
        <f t="shared" ref="D165:D207" si="8">EXP(B165)</f>
        <v>8188.0208526241449</v>
      </c>
      <c r="E165" s="34">
        <v>8211</v>
      </c>
      <c r="F165" s="28">
        <f t="shared" ref="F165:F207" si="9">E165-D165</f>
        <v>22.979147375855064</v>
      </c>
      <c r="G165">
        <f t="shared" ref="G165:G206" si="10">F165*F165</f>
        <v>528.04121412126665</v>
      </c>
    </row>
    <row r="166" spans="1:7" x14ac:dyDescent="0.45">
      <c r="A166">
        <v>131</v>
      </c>
      <c r="B166">
        <v>8.9942675343888911</v>
      </c>
      <c r="C166">
        <v>-7.195721540069755E-3</v>
      </c>
      <c r="D166">
        <f t="shared" si="8"/>
        <v>8056.7661619538312</v>
      </c>
      <c r="E166" s="34">
        <v>7999</v>
      </c>
      <c r="F166" s="28">
        <f t="shared" si="9"/>
        <v>-57.766161953831215</v>
      </c>
      <c r="G166">
        <f t="shared" si="10"/>
        <v>3336.9294668762568</v>
      </c>
    </row>
    <row r="167" spans="1:7" x14ac:dyDescent="0.45">
      <c r="A167">
        <v>132</v>
      </c>
      <c r="B167">
        <v>9.0820727846462255</v>
      </c>
      <c r="C167">
        <v>2.1373101857449228E-3</v>
      </c>
      <c r="D167">
        <f t="shared" si="8"/>
        <v>8796.1797302541672</v>
      </c>
      <c r="E167" s="34">
        <v>8815</v>
      </c>
      <c r="F167" s="28">
        <f t="shared" si="9"/>
        <v>18.820269745832775</v>
      </c>
      <c r="G167">
        <f t="shared" si="10"/>
        <v>354.20255330590845</v>
      </c>
    </row>
    <row r="168" spans="1:7" x14ac:dyDescent="0.45">
      <c r="A168">
        <v>133</v>
      </c>
      <c r="B168">
        <v>8.920575698964754</v>
      </c>
      <c r="C168">
        <v>3.0154986082475688E-3</v>
      </c>
      <c r="D168">
        <f t="shared" si="8"/>
        <v>7484.3967491117246</v>
      </c>
      <c r="E168" s="34">
        <v>7507</v>
      </c>
      <c r="F168" s="28">
        <f t="shared" si="9"/>
        <v>22.603250888275397</v>
      </c>
      <c r="G168">
        <f t="shared" si="10"/>
        <v>510.90695071832255</v>
      </c>
    </row>
    <row r="169" spans="1:7" x14ac:dyDescent="0.45">
      <c r="A169">
        <v>134</v>
      </c>
      <c r="B169">
        <v>8.9984140764604312</v>
      </c>
      <c r="C169">
        <v>-9.5935746823609946E-3</v>
      </c>
      <c r="D169">
        <f t="shared" si="8"/>
        <v>8090.2432408965333</v>
      </c>
      <c r="E169" s="34">
        <v>8013</v>
      </c>
      <c r="F169" s="28">
        <f t="shared" si="9"/>
        <v>-77.24324089653328</v>
      </c>
      <c r="G169">
        <f t="shared" si="10"/>
        <v>5966.5182641998717</v>
      </c>
    </row>
    <row r="170" spans="1:7" x14ac:dyDescent="0.45">
      <c r="A170">
        <v>135</v>
      </c>
      <c r="B170">
        <v>9.2113949574051937</v>
      </c>
      <c r="C170">
        <v>-3.3681088256104275E-2</v>
      </c>
      <c r="D170">
        <f t="shared" si="8"/>
        <v>10010.551416997523</v>
      </c>
      <c r="E170" s="34">
        <v>9679</v>
      </c>
      <c r="F170" s="28">
        <f t="shared" si="9"/>
        <v>-331.55141699752312</v>
      </c>
      <c r="G170">
        <f t="shared" si="10"/>
        <v>109926.34211306546</v>
      </c>
    </row>
    <row r="171" spans="1:7" x14ac:dyDescent="0.45">
      <c r="A171">
        <v>136</v>
      </c>
      <c r="B171">
        <v>9.507175532808759</v>
      </c>
      <c r="C171">
        <v>-4.8179820349643521E-2</v>
      </c>
      <c r="D171">
        <f t="shared" si="8"/>
        <v>13455.934746578396</v>
      </c>
      <c r="E171" s="34">
        <v>12823</v>
      </c>
      <c r="F171" s="28">
        <f t="shared" si="9"/>
        <v>-632.93474657839579</v>
      </c>
      <c r="G171">
        <f t="shared" si="10"/>
        <v>400606.39342625812</v>
      </c>
    </row>
    <row r="172" spans="1:7" x14ac:dyDescent="0.45">
      <c r="A172">
        <v>137</v>
      </c>
      <c r="B172">
        <v>8.8264104595877928</v>
      </c>
      <c r="C172">
        <v>-4.0565121626579881E-2</v>
      </c>
      <c r="D172">
        <f t="shared" si="8"/>
        <v>6811.7916772746166</v>
      </c>
      <c r="E172" s="34">
        <v>6541</v>
      </c>
      <c r="F172" s="28">
        <f t="shared" si="9"/>
        <v>-270.79167727461663</v>
      </c>
      <c r="G172">
        <f t="shared" si="10"/>
        <v>73328.132481200126</v>
      </c>
    </row>
    <row r="173" spans="1:7" x14ac:dyDescent="0.45">
      <c r="A173">
        <v>138</v>
      </c>
      <c r="B173">
        <v>8.8561525549626676</v>
      </c>
      <c r="C173">
        <v>-5.4532583815321445E-2</v>
      </c>
      <c r="D173">
        <f t="shared" si="8"/>
        <v>7017.4315567378999</v>
      </c>
      <c r="E173" s="34">
        <v>6645</v>
      </c>
      <c r="F173" s="28">
        <f t="shared" si="9"/>
        <v>-372.43155673789988</v>
      </c>
      <c r="G173">
        <f t="shared" si="10"/>
        <v>138705.26445421553</v>
      </c>
    </row>
    <row r="174" spans="1:7" x14ac:dyDescent="0.45">
      <c r="A174">
        <v>139</v>
      </c>
      <c r="B174">
        <v>8.9894145899256461</v>
      </c>
      <c r="C174">
        <v>-1.9236774433267101E-2</v>
      </c>
      <c r="D174">
        <f t="shared" si="8"/>
        <v>8017.7618426636127</v>
      </c>
      <c r="E174" s="34">
        <v>7865</v>
      </c>
      <c r="F174" s="28">
        <f t="shared" si="9"/>
        <v>-152.7618426636127</v>
      </c>
      <c r="G174">
        <f t="shared" si="10"/>
        <v>23336.180573982361</v>
      </c>
    </row>
    <row r="175" spans="1:7" x14ac:dyDescent="0.45">
      <c r="A175">
        <v>140</v>
      </c>
      <c r="B175">
        <v>8.9373804010604871</v>
      </c>
      <c r="C175">
        <v>8.0825511171784825E-3</v>
      </c>
      <c r="D175">
        <f t="shared" si="8"/>
        <v>7611.2325408606184</v>
      </c>
      <c r="E175" s="34">
        <v>7673</v>
      </c>
      <c r="F175" s="28">
        <f t="shared" si="9"/>
        <v>61.767459139381572</v>
      </c>
      <c r="G175">
        <f t="shared" si="10"/>
        <v>3815.2190085351722</v>
      </c>
    </row>
    <row r="176" spans="1:7" x14ac:dyDescent="0.45">
      <c r="A176">
        <v>141</v>
      </c>
      <c r="B176">
        <v>9.0061763933257097</v>
      </c>
      <c r="C176">
        <v>-3.7525489950835933E-2</v>
      </c>
      <c r="D176">
        <f t="shared" si="8"/>
        <v>8153.2866373103761</v>
      </c>
      <c r="E176" s="34">
        <v>7853</v>
      </c>
      <c r="F176" s="28">
        <f t="shared" si="9"/>
        <v>-300.28663731037614</v>
      </c>
      <c r="G176">
        <f t="shared" si="10"/>
        <v>90172.064547173388</v>
      </c>
    </row>
    <row r="177" spans="1:7" x14ac:dyDescent="0.45">
      <c r="A177">
        <v>142</v>
      </c>
      <c r="B177">
        <v>8.9841689762687675</v>
      </c>
      <c r="C177">
        <v>-6.5175684503255837E-3</v>
      </c>
      <c r="D177">
        <f t="shared" si="8"/>
        <v>7975.8138792373029</v>
      </c>
      <c r="E177" s="34">
        <v>7924</v>
      </c>
      <c r="F177" s="28">
        <f t="shared" si="9"/>
        <v>-51.813879237302899</v>
      </c>
      <c r="G177">
        <f t="shared" si="10"/>
        <v>2684.6780816178084</v>
      </c>
    </row>
    <row r="178" spans="1:7" x14ac:dyDescent="0.45">
      <c r="A178">
        <v>143</v>
      </c>
      <c r="B178">
        <v>8.9680090171498552</v>
      </c>
      <c r="C178">
        <v>-3.9528889295254999E-3</v>
      </c>
      <c r="D178">
        <f t="shared" si="8"/>
        <v>7847.9608849172182</v>
      </c>
      <c r="E178" s="34">
        <v>7817</v>
      </c>
      <c r="F178" s="28">
        <f t="shared" si="9"/>
        <v>-30.960884917218209</v>
      </c>
      <c r="G178">
        <f t="shared" si="10"/>
        <v>958.57639485722996</v>
      </c>
    </row>
    <row r="179" spans="1:7" x14ac:dyDescent="0.45">
      <c r="A179">
        <v>144</v>
      </c>
      <c r="B179">
        <v>9.0558142674071895</v>
      </c>
      <c r="C179">
        <v>-7.2518070229854459E-4</v>
      </c>
      <c r="D179">
        <f t="shared" si="8"/>
        <v>8568.2112490398449</v>
      </c>
      <c r="E179" s="34">
        <v>8562</v>
      </c>
      <c r="F179" s="28">
        <f t="shared" si="9"/>
        <v>-6.2112490398449154</v>
      </c>
      <c r="G179">
        <f t="shared" si="10"/>
        <v>38.579614634974384</v>
      </c>
    </row>
    <row r="180" spans="1:7" x14ac:dyDescent="0.45">
      <c r="A180">
        <v>145</v>
      </c>
      <c r="B180">
        <v>8.8943171817257181</v>
      </c>
      <c r="C180">
        <v>5.8228063680818565E-3</v>
      </c>
      <c r="D180">
        <f t="shared" si="8"/>
        <v>7290.4254329240885</v>
      </c>
      <c r="E180" s="34">
        <v>7333</v>
      </c>
      <c r="F180" s="28">
        <f t="shared" si="9"/>
        <v>42.574567075911546</v>
      </c>
      <c r="G180">
        <f t="shared" si="10"/>
        <v>1812.5937617012914</v>
      </c>
    </row>
    <row r="181" spans="1:7" x14ac:dyDescent="0.45">
      <c r="A181">
        <v>146</v>
      </c>
      <c r="B181">
        <v>8.9721555592213953</v>
      </c>
      <c r="C181">
        <v>-3.7964023883320763E-2</v>
      </c>
      <c r="D181">
        <f t="shared" si="8"/>
        <v>7880.5703464309809</v>
      </c>
      <c r="E181" s="34">
        <v>7587</v>
      </c>
      <c r="F181" s="28">
        <f t="shared" si="9"/>
        <v>-293.57034643098086</v>
      </c>
      <c r="G181">
        <f t="shared" si="10"/>
        <v>86183.54830360612</v>
      </c>
    </row>
    <row r="182" spans="1:7" x14ac:dyDescent="0.45">
      <c r="A182">
        <v>147</v>
      </c>
      <c r="B182">
        <v>9.1851364401661577</v>
      </c>
      <c r="C182">
        <v>2.3702805683758044E-2</v>
      </c>
      <c r="D182">
        <f t="shared" si="8"/>
        <v>9751.1103559194253</v>
      </c>
      <c r="E182" s="34">
        <v>9985</v>
      </c>
      <c r="F182" s="28">
        <f t="shared" si="9"/>
        <v>233.88964408057473</v>
      </c>
      <c r="G182">
        <f t="shared" si="10"/>
        <v>54704.365608137923</v>
      </c>
    </row>
    <row r="183" spans="1:7" x14ac:dyDescent="0.45">
      <c r="A183">
        <v>148</v>
      </c>
      <c r="B183">
        <v>9.4809170155697231</v>
      </c>
      <c r="C183">
        <v>-5.2727080740440968E-2</v>
      </c>
      <c r="D183">
        <f t="shared" si="8"/>
        <v>13107.200511766683</v>
      </c>
      <c r="E183" s="34">
        <v>12434</v>
      </c>
      <c r="F183" s="28">
        <f t="shared" si="9"/>
        <v>-673.20051176668312</v>
      </c>
      <c r="G183">
        <f t="shared" si="10"/>
        <v>453198.92904292408</v>
      </c>
    </row>
    <row r="184" spans="1:7" x14ac:dyDescent="0.45">
      <c r="A184">
        <v>149</v>
      </c>
      <c r="B184">
        <v>8.8001519423487498</v>
      </c>
      <c r="C184">
        <v>-2.5066007291483672E-2</v>
      </c>
      <c r="D184">
        <f t="shared" si="8"/>
        <v>6635.2521054789186</v>
      </c>
      <c r="E184" s="34">
        <v>6471</v>
      </c>
      <c r="F184" s="28">
        <f t="shared" si="9"/>
        <v>-164.25210547891857</v>
      </c>
      <c r="G184">
        <f t="shared" si="10"/>
        <v>26978.754154257789</v>
      </c>
    </row>
    <row r="185" spans="1:7" x14ac:dyDescent="0.45">
      <c r="A185">
        <v>150</v>
      </c>
      <c r="B185">
        <v>8.8298940377236246</v>
      </c>
      <c r="C185">
        <v>-3.3706402253171674E-2</v>
      </c>
      <c r="D185">
        <f t="shared" si="8"/>
        <v>6835.5624654876246</v>
      </c>
      <c r="E185" s="34">
        <v>6609</v>
      </c>
      <c r="F185" s="28">
        <f t="shared" si="9"/>
        <v>-226.56246548762465</v>
      </c>
      <c r="G185">
        <f t="shared" si="10"/>
        <v>51330.550767831111</v>
      </c>
    </row>
    <row r="186" spans="1:7" x14ac:dyDescent="0.45">
      <c r="A186">
        <v>151</v>
      </c>
      <c r="B186">
        <v>8.9631560726866031</v>
      </c>
      <c r="C186">
        <v>1.7951390280508406E-3</v>
      </c>
      <c r="D186">
        <f t="shared" si="8"/>
        <v>7809.9674312188345</v>
      </c>
      <c r="E186" s="34">
        <v>7824</v>
      </c>
      <c r="F186" s="28">
        <f t="shared" si="9"/>
        <v>14.032568781165537</v>
      </c>
      <c r="G186">
        <f t="shared" si="10"/>
        <v>196.91298659814166</v>
      </c>
    </row>
    <row r="187" spans="1:7" x14ac:dyDescent="0.45">
      <c r="A187">
        <v>152</v>
      </c>
      <c r="B187">
        <v>8.9111218838214441</v>
      </c>
      <c r="C187">
        <v>-5.6885190415702169E-2</v>
      </c>
      <c r="D187">
        <f t="shared" si="8"/>
        <v>7413.9740518666313</v>
      </c>
      <c r="E187" s="34">
        <v>7004</v>
      </c>
      <c r="F187" s="28">
        <f t="shared" si="9"/>
        <v>-409.97405186663127</v>
      </c>
      <c r="G187">
        <f t="shared" si="10"/>
        <v>168078.72320394326</v>
      </c>
    </row>
    <row r="188" spans="1:7" x14ac:dyDescent="0.45">
      <c r="A188">
        <v>153</v>
      </c>
      <c r="B188">
        <v>8.9799178760866667</v>
      </c>
      <c r="C188">
        <v>2.536441212169116E-2</v>
      </c>
      <c r="D188">
        <f t="shared" si="8"/>
        <v>7941.9798622543531</v>
      </c>
      <c r="E188" s="34">
        <v>8146</v>
      </c>
      <c r="F188" s="28">
        <f t="shared" si="9"/>
        <v>204.02013774564693</v>
      </c>
      <c r="G188">
        <f t="shared" si="10"/>
        <v>41624.21660575275</v>
      </c>
    </row>
    <row r="189" spans="1:7" x14ac:dyDescent="0.45">
      <c r="A189">
        <v>154</v>
      </c>
      <c r="B189">
        <v>8.9579104590297245</v>
      </c>
      <c r="C189">
        <v>-4.399696022558075E-3</v>
      </c>
      <c r="D189">
        <f t="shared" si="8"/>
        <v>7769.1066231037612</v>
      </c>
      <c r="E189" s="34">
        <v>7735</v>
      </c>
      <c r="F189" s="28">
        <f t="shared" si="9"/>
        <v>-34.106623103761194</v>
      </c>
      <c r="G189">
        <f t="shared" si="10"/>
        <v>1163.2617395420168</v>
      </c>
    </row>
    <row r="190" spans="1:7" x14ac:dyDescent="0.45">
      <c r="A190">
        <v>155</v>
      </c>
      <c r="B190">
        <v>8.9417504999108122</v>
      </c>
      <c r="C190">
        <v>7.0952293672377209E-3</v>
      </c>
      <c r="D190">
        <f t="shared" si="8"/>
        <v>7644.5671641851432</v>
      </c>
      <c r="E190" s="34">
        <v>7699</v>
      </c>
      <c r="F190" s="28">
        <f t="shared" si="9"/>
        <v>54.432835814856844</v>
      </c>
      <c r="G190">
        <f t="shared" si="10"/>
        <v>2962.9336148471621</v>
      </c>
    </row>
    <row r="191" spans="1:7" x14ac:dyDescent="0.45">
      <c r="A191">
        <v>156</v>
      </c>
      <c r="B191">
        <v>9.0295557501681465</v>
      </c>
      <c r="C191">
        <v>3.6336717442162936E-2</v>
      </c>
      <c r="D191">
        <f t="shared" si="8"/>
        <v>8346.1509722984156</v>
      </c>
      <c r="E191" s="34">
        <v>8655</v>
      </c>
      <c r="F191" s="28">
        <f t="shared" si="9"/>
        <v>308.84902770158442</v>
      </c>
      <c r="G191">
        <f t="shared" si="10"/>
        <v>95387.721912214052</v>
      </c>
    </row>
    <row r="192" spans="1:7" x14ac:dyDescent="0.45">
      <c r="A192">
        <v>157</v>
      </c>
      <c r="B192">
        <v>8.868058664486675</v>
      </c>
      <c r="C192">
        <v>9.8811702383478917E-3</v>
      </c>
      <c r="D192">
        <f t="shared" si="8"/>
        <v>7101.4812248340622</v>
      </c>
      <c r="E192" s="34">
        <v>7172</v>
      </c>
      <c r="F192" s="28">
        <f t="shared" si="9"/>
        <v>70.518775165937768</v>
      </c>
      <c r="G192">
        <f t="shared" si="10"/>
        <v>4972.8976509040813</v>
      </c>
    </row>
    <row r="193" spans="1:7" x14ac:dyDescent="0.45">
      <c r="A193">
        <v>158</v>
      </c>
      <c r="B193">
        <v>8.9458970419823522</v>
      </c>
      <c r="C193">
        <v>-1.2163584234574643E-3</v>
      </c>
      <c r="D193">
        <f t="shared" si="8"/>
        <v>7676.3314941028621</v>
      </c>
      <c r="E193" s="34">
        <v>7667</v>
      </c>
      <c r="F193" s="28">
        <f t="shared" si="9"/>
        <v>-9.3314941028620524</v>
      </c>
      <c r="G193">
        <f t="shared" si="10"/>
        <v>87.07678219174926</v>
      </c>
    </row>
    <row r="194" spans="1:7" x14ac:dyDescent="0.45">
      <c r="A194">
        <v>159</v>
      </c>
      <c r="B194">
        <v>9.1588779229271147</v>
      </c>
      <c r="C194">
        <v>2.7681920383663794E-2</v>
      </c>
      <c r="D194">
        <f t="shared" si="8"/>
        <v>9498.3931666210938</v>
      </c>
      <c r="E194" s="34">
        <v>9765</v>
      </c>
      <c r="F194" s="28">
        <f t="shared" si="9"/>
        <v>266.60683337890623</v>
      </c>
      <c r="G194">
        <f t="shared" si="10"/>
        <v>71079.203604327864</v>
      </c>
    </row>
    <row r="195" spans="1:7" x14ac:dyDescent="0.45">
      <c r="A195">
        <v>160</v>
      </c>
      <c r="B195">
        <v>9.4546584983306801</v>
      </c>
      <c r="C195">
        <v>-5.8794143189899728E-4</v>
      </c>
      <c r="D195">
        <f t="shared" si="8"/>
        <v>12767.504338510626</v>
      </c>
      <c r="E195" s="34">
        <v>12760</v>
      </c>
      <c r="F195" s="28">
        <f t="shared" si="9"/>
        <v>-7.50433851062553</v>
      </c>
      <c r="G195">
        <f t="shared" si="10"/>
        <v>56.315096482057399</v>
      </c>
    </row>
    <row r="196" spans="1:7" x14ac:dyDescent="0.45">
      <c r="A196">
        <v>161</v>
      </c>
      <c r="B196">
        <v>8.7738934251097138</v>
      </c>
      <c r="C196">
        <v>-2.4953793571999228E-2</v>
      </c>
      <c r="D196">
        <f t="shared" si="8"/>
        <v>6463.2878674407257</v>
      </c>
      <c r="E196" s="34">
        <v>6304</v>
      </c>
      <c r="F196" s="28">
        <f t="shared" si="9"/>
        <v>-159.28786744072568</v>
      </c>
      <c r="G196">
        <f t="shared" si="10"/>
        <v>25372.624713814195</v>
      </c>
    </row>
    <row r="197" spans="1:7" x14ac:dyDescent="0.45">
      <c r="A197">
        <v>162</v>
      </c>
      <c r="B197">
        <v>8.8036355204845886</v>
      </c>
      <c r="C197">
        <v>-3.2110236298123596E-2</v>
      </c>
      <c r="D197">
        <f t="shared" si="8"/>
        <v>6658.4068318728241</v>
      </c>
      <c r="E197" s="34">
        <v>6448</v>
      </c>
      <c r="F197" s="28">
        <f t="shared" si="9"/>
        <v>-210.40683187282411</v>
      </c>
      <c r="G197">
        <f t="shared" si="10"/>
        <v>44271.034898758873</v>
      </c>
    </row>
    <row r="198" spans="1:7" x14ac:dyDescent="0.45">
      <c r="A198">
        <v>163</v>
      </c>
      <c r="B198">
        <v>8.9368975554475671</v>
      </c>
      <c r="C198">
        <v>-1.3173157741167785E-2</v>
      </c>
      <c r="D198">
        <f t="shared" si="8"/>
        <v>7607.5583777175107</v>
      </c>
      <c r="E198" s="34">
        <v>7508</v>
      </c>
      <c r="F198" s="28">
        <f t="shared" si="9"/>
        <v>-99.558377717510666</v>
      </c>
      <c r="G198">
        <f t="shared" si="10"/>
        <v>9911.8705737425244</v>
      </c>
    </row>
    <row r="199" spans="1:7" x14ac:dyDescent="0.45">
      <c r="A199">
        <v>164</v>
      </c>
      <c r="B199">
        <v>8.8848633665824082</v>
      </c>
      <c r="C199">
        <v>9.5326232240218189E-3</v>
      </c>
      <c r="D199">
        <f t="shared" si="8"/>
        <v>7221.8278638398897</v>
      </c>
      <c r="E199" s="34">
        <v>7291</v>
      </c>
      <c r="F199" s="28">
        <f t="shared" si="9"/>
        <v>69.172136160110313</v>
      </c>
      <c r="G199">
        <f t="shared" si="10"/>
        <v>4784.7844209528403</v>
      </c>
    </row>
    <row r="200" spans="1:7" x14ac:dyDescent="0.45">
      <c r="A200">
        <v>165</v>
      </c>
      <c r="B200">
        <v>8.9536593588476308</v>
      </c>
      <c r="C200">
        <v>2.6764577526913413E-2</v>
      </c>
      <c r="D200">
        <f t="shared" si="8"/>
        <v>7736.1494742274208</v>
      </c>
      <c r="E200" s="34">
        <v>7946</v>
      </c>
      <c r="F200" s="28">
        <f t="shared" si="9"/>
        <v>209.8505257725792</v>
      </c>
      <c r="G200">
        <f t="shared" si="10"/>
        <v>44037.243167027926</v>
      </c>
    </row>
    <row r="201" spans="1:7" x14ac:dyDescent="0.45">
      <c r="A201">
        <v>166</v>
      </c>
      <c r="B201">
        <v>8.9316519417906886</v>
      </c>
      <c r="C201">
        <v>-2.2166579872635594E-3</v>
      </c>
      <c r="D201">
        <f t="shared" si="8"/>
        <v>7567.7565493701131</v>
      </c>
      <c r="E201" s="34">
        <v>7551</v>
      </c>
      <c r="F201" s="28">
        <f t="shared" si="9"/>
        <v>-16.756549370113135</v>
      </c>
      <c r="G201">
        <f t="shared" si="10"/>
        <v>280.78194679303891</v>
      </c>
    </row>
    <row r="202" spans="1:7" x14ac:dyDescent="0.45">
      <c r="A202">
        <v>167</v>
      </c>
      <c r="B202">
        <v>8.9154919826717762</v>
      </c>
      <c r="C202">
        <v>5.0225806313072496E-2</v>
      </c>
      <c r="D202">
        <f t="shared" si="8"/>
        <v>7446.4447497503706</v>
      </c>
      <c r="E202" s="34">
        <v>7830</v>
      </c>
      <c r="F202" s="28">
        <f t="shared" si="9"/>
        <v>383.55525024962935</v>
      </c>
      <c r="G202">
        <f t="shared" si="10"/>
        <v>147114.62999405581</v>
      </c>
    </row>
    <row r="203" spans="1:7" x14ac:dyDescent="0.45">
      <c r="A203">
        <v>168</v>
      </c>
      <c r="B203">
        <v>9.0032972329291105</v>
      </c>
      <c r="C203">
        <v>6.455749075031747E-2</v>
      </c>
      <c r="D203">
        <f t="shared" si="8"/>
        <v>8129.8457785111432</v>
      </c>
      <c r="E203" s="34">
        <v>8672</v>
      </c>
      <c r="F203" s="28">
        <f t="shared" si="9"/>
        <v>542.15422148885682</v>
      </c>
      <c r="G203">
        <f t="shared" si="10"/>
        <v>293931.19987818843</v>
      </c>
    </row>
    <row r="204" spans="1:7" x14ac:dyDescent="0.45">
      <c r="A204">
        <v>169</v>
      </c>
      <c r="B204">
        <v>8.8418001472476391</v>
      </c>
      <c r="C204">
        <v>-1.3013063333307429E-2</v>
      </c>
      <c r="D204">
        <f t="shared" si="8"/>
        <v>6917.4338384864141</v>
      </c>
      <c r="E204" s="34">
        <v>6828</v>
      </c>
      <c r="F204" s="28">
        <f t="shared" si="9"/>
        <v>-89.433838486414061</v>
      </c>
      <c r="G204">
        <f t="shared" si="10"/>
        <v>7998.411466413997</v>
      </c>
    </row>
    <row r="205" spans="1:7" x14ac:dyDescent="0.45">
      <c r="A205">
        <v>170</v>
      </c>
      <c r="B205">
        <v>8.9196385247433163</v>
      </c>
      <c r="C205">
        <v>-1.9257676119295297E-3</v>
      </c>
      <c r="D205">
        <f t="shared" si="8"/>
        <v>7477.3858511450035</v>
      </c>
      <c r="E205" s="34">
        <v>7463</v>
      </c>
      <c r="F205" s="28">
        <f t="shared" si="9"/>
        <v>-14.385851145003471</v>
      </c>
      <c r="G205">
        <f t="shared" si="10"/>
        <v>206.9527131661977</v>
      </c>
    </row>
    <row r="206" spans="1:7" x14ac:dyDescent="0.45">
      <c r="A206">
        <v>171</v>
      </c>
      <c r="B206">
        <v>9.1326194056880787</v>
      </c>
      <c r="C206">
        <v>-7.5101780745558955E-3</v>
      </c>
      <c r="D206">
        <f t="shared" si="8"/>
        <v>9252.2255881297733</v>
      </c>
      <c r="E206" s="34">
        <v>9183</v>
      </c>
      <c r="F206" s="28">
        <f t="shared" si="9"/>
        <v>-69.225588129773314</v>
      </c>
      <c r="G206">
        <f t="shared" si="10"/>
        <v>4792.1820519130124</v>
      </c>
    </row>
    <row r="207" spans="1:7" ht="14.65" thickBot="1" x14ac:dyDescent="0.5">
      <c r="A207" s="15">
        <v>172</v>
      </c>
      <c r="B207" s="15">
        <v>9.4283999810916441</v>
      </c>
      <c r="C207" s="15">
        <v>-2.8845196064336776E-2</v>
      </c>
      <c r="D207">
        <f t="shared" si="8"/>
        <v>12436.611989535917</v>
      </c>
      <c r="E207" s="34">
        <v>12083</v>
      </c>
      <c r="F207" s="28">
        <f t="shared" si="9"/>
        <v>-353.61198953591702</v>
      </c>
      <c r="G207">
        <f>F207*F207</f>
        <v>125041.43914354949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DFAF-1DD4-4942-AB5D-221E415194EE}">
  <dimension ref="A1:AA181"/>
  <sheetViews>
    <sheetView topLeftCell="P1" zoomScale="55" workbookViewId="0">
      <selection activeCell="AA13" sqref="Z2:AA13"/>
    </sheetView>
  </sheetViews>
  <sheetFormatPr defaultRowHeight="14.25" x14ac:dyDescent="0.45"/>
  <cols>
    <col min="22" max="22" width="16.33203125" bestFit="1" customWidth="1"/>
    <col min="23" max="23" width="19.19921875" bestFit="1" customWidth="1"/>
    <col min="24" max="24" width="23.796875" bestFit="1" customWidth="1"/>
    <col min="25" max="25" width="18.59765625" bestFit="1" customWidth="1"/>
  </cols>
  <sheetData>
    <row r="1" spans="1:27" x14ac:dyDescent="0.45">
      <c r="A1" t="s">
        <v>186</v>
      </c>
      <c r="B1" t="s">
        <v>187</v>
      </c>
      <c r="C1" t="s">
        <v>243</v>
      </c>
      <c r="D1" t="s">
        <v>188</v>
      </c>
      <c r="E1" t="s">
        <v>189</v>
      </c>
      <c r="F1" t="s">
        <v>190</v>
      </c>
      <c r="G1" t="s">
        <v>230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200</v>
      </c>
      <c r="Q1" t="s">
        <v>199</v>
      </c>
      <c r="R1" t="s">
        <v>201</v>
      </c>
      <c r="S1" t="s">
        <v>245</v>
      </c>
      <c r="T1" t="s">
        <v>246</v>
      </c>
      <c r="U1" t="s">
        <v>249</v>
      </c>
      <c r="V1" t="s">
        <v>250</v>
      </c>
      <c r="W1" t="s">
        <v>252</v>
      </c>
      <c r="Z1" t="s">
        <v>247</v>
      </c>
    </row>
    <row r="2" spans="1:27" x14ac:dyDescent="0.45">
      <c r="A2" s="1" t="s">
        <v>2</v>
      </c>
      <c r="B2" s="5">
        <v>9388</v>
      </c>
      <c r="C2" s="25">
        <f>LN(Table2[[#This Row],[Sales]])</f>
        <v>9.1471875569709145</v>
      </c>
      <c r="D2">
        <v>1</v>
      </c>
      <c r="E2">
        <f>Table2[[#This Row],[Period]]*Table2[[#This Row],[Period]]</f>
        <v>1</v>
      </c>
      <c r="F2">
        <v>2005</v>
      </c>
      <c r="G2">
        <f>Table2[[#This Row],[Year]]*Table2[[#This Row],[Year]]</f>
        <v>4020025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U2">
        <v>0.87069272912551587</v>
      </c>
      <c r="V2">
        <f>Table2[[#This Row],[Sales]]/Table2[[#This Row],[Seasonal Factors]]</f>
        <v>10782.219359324246</v>
      </c>
      <c r="W2">
        <f>LN(Table2[[#This Row],[Deaseasonalized Sales]])</f>
        <v>9.2856537007614612</v>
      </c>
      <c r="Z2">
        <f>AVERAGE(T13,T25,T37,T49,T61,T73,T85,T97,T109,T121,T133,T145,T157,T169,T181)</f>
        <v>1.0195876150990513</v>
      </c>
      <c r="AA2" t="s">
        <v>198</v>
      </c>
    </row>
    <row r="3" spans="1:27" x14ac:dyDescent="0.45">
      <c r="A3" s="1" t="s">
        <v>3</v>
      </c>
      <c r="B3" s="5">
        <v>10744</v>
      </c>
      <c r="C3" s="25">
        <f>LN(Table2[[#This Row],[Sales]])</f>
        <v>9.2821027382030739</v>
      </c>
      <c r="D3">
        <v>2</v>
      </c>
      <c r="E3">
        <f>Table2[[#This Row],[Period]]*Table2[[#This Row],[Period]]</f>
        <v>4</v>
      </c>
      <c r="F3">
        <v>2005</v>
      </c>
      <c r="G3">
        <f>Table2[[#This Row],[Year]]*Table2[[#This Row],[Year]]</f>
        <v>4020025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U3">
        <v>0.93920279084339942</v>
      </c>
      <c r="V3">
        <f>Table2[[#This Row],[Sales]]/Table2[[#This Row],[Seasonal Factors]]</f>
        <v>11439.48900572574</v>
      </c>
      <c r="W3">
        <f>LN(Table2[[#This Row],[Deaseasonalized Sales]])</f>
        <v>9.3448265966045074</v>
      </c>
      <c r="Z3">
        <f t="shared" ref="Z3:Z13" si="0">AVERAGE(T14,T26,T38,T50,T62,T74,T86,T98,T110,T122,T134,T146,T158,T170,V182)</f>
        <v>0.87069272912551587</v>
      </c>
      <c r="AA3" t="s">
        <v>200</v>
      </c>
    </row>
    <row r="4" spans="1:27" x14ac:dyDescent="0.45">
      <c r="A4" s="1" t="s">
        <v>4</v>
      </c>
      <c r="B4" s="5">
        <v>12757</v>
      </c>
      <c r="C4" s="25">
        <f>LN(Table2[[#This Row],[Sales]])</f>
        <v>9.4538354195382901</v>
      </c>
      <c r="D4">
        <v>3</v>
      </c>
      <c r="E4">
        <f>Table2[[#This Row],[Period]]*Table2[[#This Row],[Period]]</f>
        <v>9</v>
      </c>
      <c r="F4">
        <v>2005</v>
      </c>
      <c r="G4">
        <f>Table2[[#This Row],[Year]]*Table2[[#This Row],[Year]]</f>
        <v>4020025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U4">
        <v>1.1683783748903205</v>
      </c>
      <c r="V4">
        <f>Table2[[#This Row],[Sales]]/Table2[[#This Row],[Seasonal Factors]]</f>
        <v>10918.551964125099</v>
      </c>
      <c r="W4">
        <f>LN(Table2[[#This Row],[Deaseasonalized Sales]])</f>
        <v>9.2982186364883574</v>
      </c>
      <c r="Z4">
        <f t="shared" si="0"/>
        <v>0.93920279084339942</v>
      </c>
      <c r="AA4" t="s">
        <v>199</v>
      </c>
    </row>
    <row r="5" spans="1:27" x14ac:dyDescent="0.45">
      <c r="A5" s="1" t="s">
        <v>5</v>
      </c>
      <c r="B5" s="5">
        <v>17450</v>
      </c>
      <c r="C5" s="25">
        <f>LN(Table2[[#This Row],[Sales]])</f>
        <v>9.7670949276305734</v>
      </c>
      <c r="D5">
        <v>4</v>
      </c>
      <c r="E5">
        <f>Table2[[#This Row],[Period]]*Table2[[#This Row],[Period]]</f>
        <v>16</v>
      </c>
      <c r="F5">
        <v>2005</v>
      </c>
      <c r="G5">
        <f>Table2[[#This Row],[Year]]*Table2[[#This Row],[Year]]</f>
        <v>4020025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>
        <v>1.5741522413592282</v>
      </c>
      <c r="V5">
        <f>Table2[[#This Row],[Sales]]/Table2[[#This Row],[Seasonal Factors]]</f>
        <v>11085.331864046711</v>
      </c>
      <c r="W5">
        <f>LN(Table2[[#This Row],[Deaseasonalized Sales]])</f>
        <v>9.3133780597210585</v>
      </c>
      <c r="Z5">
        <f t="shared" si="0"/>
        <v>1.1683783748903205</v>
      </c>
      <c r="AA5" t="s">
        <v>201</v>
      </c>
    </row>
    <row r="6" spans="1:27" x14ac:dyDescent="0.45">
      <c r="A6" s="1" t="s">
        <v>6</v>
      </c>
      <c r="B6" s="5">
        <v>8985</v>
      </c>
      <c r="C6" s="25">
        <f>LN(Table2[[#This Row],[Sales]])</f>
        <v>9.1033117992176589</v>
      </c>
      <c r="D6">
        <v>5</v>
      </c>
      <c r="E6">
        <f>Table2[[#This Row],[Period]]*Table2[[#This Row],[Period]]</f>
        <v>25</v>
      </c>
      <c r="F6">
        <v>2006</v>
      </c>
      <c r="G6">
        <f>Table2[[#This Row],[Year]]*Table2[[#This Row],[Year]]</f>
        <v>4024036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>
        <v>0.79674089884309551</v>
      </c>
      <c r="V6">
        <f>Table2[[#This Row],[Sales]]/Table2[[#This Row],[Seasonal Factors]]</f>
        <v>11277.191886404518</v>
      </c>
      <c r="W6">
        <f>LN(Table2[[#This Row],[Deaseasonalized Sales]])</f>
        <v>9.3305375478190573</v>
      </c>
      <c r="Z6">
        <f t="shared" si="0"/>
        <v>1.5741522413592282</v>
      </c>
      <c r="AA6" t="s">
        <v>248</v>
      </c>
    </row>
    <row r="7" spans="1:27" x14ac:dyDescent="0.45">
      <c r="A7" s="1" t="s">
        <v>7</v>
      </c>
      <c r="B7" s="5">
        <v>9083</v>
      </c>
      <c r="C7" s="25">
        <f>LN(Table2[[#This Row],[Sales]])</f>
        <v>9.1141598135022139</v>
      </c>
      <c r="D7">
        <v>6</v>
      </c>
      <c r="E7">
        <f>Table2[[#This Row],[Period]]*Table2[[#This Row],[Period]]</f>
        <v>36</v>
      </c>
      <c r="F7">
        <v>2006</v>
      </c>
      <c r="G7">
        <f>Table2[[#This Row],[Year]]*Table2[[#This Row],[Year]]</f>
        <v>4024036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>
        <v>0.82398175155939557</v>
      </c>
      <c r="V7">
        <f>Table2[[#This Row],[Sales]]/Table2[[#This Row],[Seasonal Factors]]</f>
        <v>11023.302376309077</v>
      </c>
      <c r="W7">
        <f>LN(Table2[[#This Row],[Deaseasonalized Sales]])</f>
        <v>9.3077667089858913</v>
      </c>
      <c r="Z7">
        <f t="shared" si="0"/>
        <v>0.79674089884309551</v>
      </c>
      <c r="AA7" t="s">
        <v>191</v>
      </c>
    </row>
    <row r="8" spans="1:27" x14ac:dyDescent="0.45">
      <c r="A8" s="1" t="s">
        <v>8</v>
      </c>
      <c r="B8" s="5">
        <v>10284</v>
      </c>
      <c r="C8" s="25">
        <f>LN(Table2[[#This Row],[Sales]])</f>
        <v>9.2383445683857808</v>
      </c>
      <c r="D8">
        <v>7</v>
      </c>
      <c r="E8">
        <f>Table2[[#This Row],[Period]]*Table2[[#This Row],[Period]]</f>
        <v>49</v>
      </c>
      <c r="F8">
        <v>2006</v>
      </c>
      <c r="G8">
        <f>Table2[[#This Row],[Year]]*Table2[[#This Row],[Year]]</f>
        <v>4024036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U8">
        <v>0.93820131444462818</v>
      </c>
      <c r="V8">
        <f>Table2[[#This Row],[Sales]]/Table2[[#This Row],[Seasonal Factors]]</f>
        <v>10961.400119213917</v>
      </c>
      <c r="W8">
        <f>LN(Table2[[#This Row],[Deaseasonalized Sales]])</f>
        <v>9.3021353004463716</v>
      </c>
      <c r="Z8">
        <f t="shared" si="0"/>
        <v>0.82398175155939557</v>
      </c>
      <c r="AA8" t="s">
        <v>192</v>
      </c>
    </row>
    <row r="9" spans="1:27" x14ac:dyDescent="0.45">
      <c r="A9" s="1" t="s">
        <v>9</v>
      </c>
      <c r="B9" s="5">
        <v>10617</v>
      </c>
      <c r="C9" s="25">
        <f>LN(Table2[[#This Row],[Sales]])</f>
        <v>9.2702117690135726</v>
      </c>
      <c r="D9">
        <v>8</v>
      </c>
      <c r="E9">
        <f>Table2[[#This Row],[Period]]*Table2[[#This Row],[Period]]</f>
        <v>64</v>
      </c>
      <c r="F9">
        <v>2006</v>
      </c>
      <c r="G9">
        <f>Table2[[#This Row],[Year]]*Table2[[#This Row],[Year]]</f>
        <v>4024036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U9">
        <v>0.88309281740355627</v>
      </c>
      <c r="V9">
        <f>Table2[[#This Row],[Sales]]/Table2[[#This Row],[Seasonal Factors]]</f>
        <v>12022.518800702959</v>
      </c>
      <c r="W9">
        <f>LN(Table2[[#This Row],[Deaseasonalized Sales]])</f>
        <v>9.3945367369437296</v>
      </c>
      <c r="Z9">
        <f t="shared" si="0"/>
        <v>0.93820131444462818</v>
      </c>
      <c r="AA9" t="s">
        <v>193</v>
      </c>
    </row>
    <row r="10" spans="1:27" x14ac:dyDescent="0.45">
      <c r="A10" s="1" t="s">
        <v>10</v>
      </c>
      <c r="B10" s="5">
        <v>10568</v>
      </c>
      <c r="C10" s="25">
        <f>LN(Table2[[#This Row],[Sales]])</f>
        <v>9.2655858462021605</v>
      </c>
      <c r="D10">
        <v>9</v>
      </c>
      <c r="E10">
        <f>Table2[[#This Row],[Period]]*Table2[[#This Row],[Period]]</f>
        <v>81</v>
      </c>
      <c r="F10">
        <v>2006</v>
      </c>
      <c r="G10">
        <f>Table2[[#This Row],[Year]]*Table2[[#This Row],[Year]]</f>
        <v>4024036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>
        <v>0.96514268258752411</v>
      </c>
      <c r="V10">
        <f>Table2[[#This Row],[Sales]]/Table2[[#This Row],[Seasonal Factors]]</f>
        <v>10949.676343882595</v>
      </c>
      <c r="W10">
        <f>LN(Table2[[#This Row],[Deaseasonalized Sales]])</f>
        <v>9.3010651771715178</v>
      </c>
      <c r="Z10">
        <f t="shared" si="0"/>
        <v>0.88309281740355627</v>
      </c>
      <c r="AA10" t="s">
        <v>194</v>
      </c>
    </row>
    <row r="11" spans="1:27" x14ac:dyDescent="0.45">
      <c r="A11" s="1" t="s">
        <v>11</v>
      </c>
      <c r="B11" s="5">
        <v>10648</v>
      </c>
      <c r="C11" s="25">
        <f>LN(Table2[[#This Row],[Sales]])</f>
        <v>9.2731273600749482</v>
      </c>
      <c r="D11">
        <v>10</v>
      </c>
      <c r="E11">
        <f>Table2[[#This Row],[Period]]*Table2[[#This Row],[Period]]</f>
        <v>100</v>
      </c>
      <c r="F11">
        <v>2006</v>
      </c>
      <c r="G11">
        <f>Table2[[#This Row],[Year]]*Table2[[#This Row],[Year]]</f>
        <v>4024036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U11">
        <v>0.94361837349341804</v>
      </c>
      <c r="V11">
        <f>Table2[[#This Row],[Sales]]/Table2[[#This Row],[Seasonal Factors]]</f>
        <v>11284.222837437441</v>
      </c>
      <c r="W11">
        <f>LN(Table2[[#This Row],[Deaseasonalized Sales]])</f>
        <v>9.3311608200159988</v>
      </c>
      <c r="Z11">
        <f t="shared" si="0"/>
        <v>0.96514268258752411</v>
      </c>
      <c r="AA11" t="s">
        <v>195</v>
      </c>
    </row>
    <row r="12" spans="1:27" x14ac:dyDescent="0.45">
      <c r="A12" s="1" t="s">
        <v>12</v>
      </c>
      <c r="B12" s="5">
        <v>10331</v>
      </c>
      <c r="C12" s="25">
        <f>LN(Table2[[#This Row],[Sales]])</f>
        <v>9.2429043628494458</v>
      </c>
      <c r="D12">
        <v>11</v>
      </c>
      <c r="E12">
        <f>Table2[[#This Row],[Period]]*Table2[[#This Row],[Period]]</f>
        <v>121</v>
      </c>
      <c r="F12">
        <v>2006</v>
      </c>
      <c r="G12">
        <f>Table2[[#This Row],[Year]]*Table2[[#This Row],[Year]]</f>
        <v>4024036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U12">
        <v>0.93453340329018963</v>
      </c>
      <c r="V12">
        <f>Table2[[#This Row],[Sales]]/Table2[[#This Row],[Seasonal Factors]]</f>
        <v>11054.714538429438</v>
      </c>
      <c r="W12">
        <f>LN(Table2[[#This Row],[Deaseasonalized Sales]])</f>
        <v>9.3106122710159962</v>
      </c>
      <c r="Z12">
        <f t="shared" si="0"/>
        <v>0.94361837349341804</v>
      </c>
      <c r="AA12" t="s">
        <v>196</v>
      </c>
    </row>
    <row r="13" spans="1:27" x14ac:dyDescent="0.45">
      <c r="A13" s="1" t="s">
        <v>13</v>
      </c>
      <c r="B13" s="5">
        <v>10761</v>
      </c>
      <c r="C13" s="25">
        <f>LN(Table2[[#This Row],[Sales]])</f>
        <v>9.2836837662003919</v>
      </c>
      <c r="D13">
        <v>12</v>
      </c>
      <c r="E13">
        <f>Table2[[#This Row],[Period]]*Table2[[#This Row],[Period]]</f>
        <v>144</v>
      </c>
      <c r="F13">
        <v>2006</v>
      </c>
      <c r="G13">
        <f>Table2[[#This Row],[Year]]*Table2[[#This Row],[Year]]</f>
        <v>4024036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s="28">
        <f>AVERAGE(B2:B13)</f>
        <v>10968</v>
      </c>
      <c r="T13">
        <f>Table2[[#This Row],[Sales]]/Table2[[#This Row],[MA12]]</f>
        <v>0.98112691466083146</v>
      </c>
      <c r="U13">
        <v>1.0195876150990513</v>
      </c>
      <c r="V13">
        <f>Table2[[#This Row],[Sales]]/Table2[[#This Row],[Seasonal Factors]]</f>
        <v>10554.267078807727</v>
      </c>
      <c r="W13">
        <f>LN(Table2[[#This Row],[Deaseasonalized Sales]])</f>
        <v>9.2642855195775553</v>
      </c>
      <c r="Z13">
        <f t="shared" si="0"/>
        <v>0.93453340329018963</v>
      </c>
      <c r="AA13" t="s">
        <v>197</v>
      </c>
    </row>
    <row r="14" spans="1:27" x14ac:dyDescent="0.45">
      <c r="A14" s="1" t="s">
        <v>14</v>
      </c>
      <c r="B14" s="5">
        <v>9863</v>
      </c>
      <c r="C14" s="25">
        <f>LN(Table2[[#This Row],[Sales]])</f>
        <v>9.1965456609539942</v>
      </c>
      <c r="D14">
        <v>13</v>
      </c>
      <c r="E14">
        <f>Table2[[#This Row],[Period]]*Table2[[#This Row],[Period]]</f>
        <v>169</v>
      </c>
      <c r="F14">
        <v>2006</v>
      </c>
      <c r="G14">
        <f>Table2[[#This Row],[Year]]*Table2[[#This Row],[Year]]</f>
        <v>4024036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 s="28">
        <f t="shared" ref="S14:S77" si="1">AVERAGE(B3:B14)</f>
        <v>11007.583333333334</v>
      </c>
      <c r="T14">
        <f>Table2[[#This Row],[Sales]]/Table2[[#This Row],[MA12]]</f>
        <v>0.8960186538068452</v>
      </c>
      <c r="U14">
        <v>0.87069272912551587</v>
      </c>
      <c r="V14">
        <f>Table2[[#This Row],[Sales]]/Table2[[#This Row],[Seasonal Factors]]</f>
        <v>11327.761987751923</v>
      </c>
      <c r="W14">
        <f>LN(Table2[[#This Row],[Deaseasonalized Sales]])</f>
        <v>9.335011804744541</v>
      </c>
    </row>
    <row r="15" spans="1:27" x14ac:dyDescent="0.45">
      <c r="A15" s="1" t="s">
        <v>15</v>
      </c>
      <c r="B15" s="5">
        <v>10517</v>
      </c>
      <c r="C15" s="25">
        <f>LN(Table2[[#This Row],[Sales]])</f>
        <v>9.2607482745200276</v>
      </c>
      <c r="D15">
        <v>14</v>
      </c>
      <c r="E15">
        <f>Table2[[#This Row],[Period]]*Table2[[#This Row],[Period]]</f>
        <v>196</v>
      </c>
      <c r="F15">
        <v>2006</v>
      </c>
      <c r="G15">
        <f>Table2[[#This Row],[Year]]*Table2[[#This Row],[Year]]</f>
        <v>4024036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8">
        <f t="shared" si="1"/>
        <v>10988.666666666666</v>
      </c>
      <c r="T15">
        <f>Table2[[#This Row],[Sales]]/Table2[[#This Row],[MA12]]</f>
        <v>0.9570769884123036</v>
      </c>
      <c r="U15">
        <v>0.93920279084339942</v>
      </c>
      <c r="V15">
        <f>Table2[[#This Row],[Sales]]/Table2[[#This Row],[Seasonal Factors]]</f>
        <v>11197.794664297991</v>
      </c>
      <c r="W15">
        <f>LN(Table2[[#This Row],[Deaseasonalized Sales]])</f>
        <v>9.3234721329214629</v>
      </c>
    </row>
    <row r="16" spans="1:27" x14ac:dyDescent="0.45">
      <c r="A16" s="1" t="s">
        <v>16</v>
      </c>
      <c r="B16" s="5">
        <v>13185</v>
      </c>
      <c r="C16" s="25">
        <f>LN(Table2[[#This Row],[Sales]])</f>
        <v>9.4868350987873864</v>
      </c>
      <c r="D16">
        <v>15</v>
      </c>
      <c r="E16">
        <f>Table2[[#This Row],[Period]]*Table2[[#This Row],[Period]]</f>
        <v>225</v>
      </c>
      <c r="F16">
        <v>2006</v>
      </c>
      <c r="G16">
        <f>Table2[[#This Row],[Year]]*Table2[[#This Row],[Year]]</f>
        <v>4024036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 s="28">
        <f t="shared" si="1"/>
        <v>11024.333333333334</v>
      </c>
      <c r="T16">
        <f>Table2[[#This Row],[Sales]]/Table2[[#This Row],[MA12]]</f>
        <v>1.1959906872675596</v>
      </c>
      <c r="U16">
        <v>1.1683783748903205</v>
      </c>
      <c r="V16">
        <f>Table2[[#This Row],[Sales]]/Table2[[#This Row],[Seasonal Factors]]</f>
        <v>11284.871650622359</v>
      </c>
      <c r="W16">
        <f>LN(Table2[[#This Row],[Deaseasonalized Sales]])</f>
        <v>9.3312183157374555</v>
      </c>
    </row>
    <row r="17" spans="1:23" x14ac:dyDescent="0.45">
      <c r="A17" s="1" t="s">
        <v>17</v>
      </c>
      <c r="B17" s="5">
        <v>18016</v>
      </c>
      <c r="C17" s="25">
        <f>LN(Table2[[#This Row],[Sales]])</f>
        <v>9.7990155309394176</v>
      </c>
      <c r="D17">
        <v>16</v>
      </c>
      <c r="E17">
        <f>Table2[[#This Row],[Period]]*Table2[[#This Row],[Period]]</f>
        <v>256</v>
      </c>
      <c r="F17">
        <v>2006</v>
      </c>
      <c r="G17">
        <f>Table2[[#This Row],[Year]]*Table2[[#This Row],[Year]]</f>
        <v>4024036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8">
        <f t="shared" si="1"/>
        <v>11071.5</v>
      </c>
      <c r="T17">
        <f>Table2[[#This Row],[Sales]]/Table2[[#This Row],[MA12]]</f>
        <v>1.6272411145734544</v>
      </c>
      <c r="U17">
        <v>1.5741522413592282</v>
      </c>
      <c r="V17">
        <f>Table2[[#This Row],[Sales]]/Table2[[#This Row],[Seasonal Factors]]</f>
        <v>11444.890479235848</v>
      </c>
      <c r="W17">
        <f>LN(Table2[[#This Row],[Deaseasonalized Sales]])</f>
        <v>9.3452986630299026</v>
      </c>
    </row>
    <row r="18" spans="1:23" x14ac:dyDescent="0.45">
      <c r="A18" s="1" t="s">
        <v>18</v>
      </c>
      <c r="B18" s="5">
        <v>9229</v>
      </c>
      <c r="C18" s="25">
        <f>LN(Table2[[#This Row],[Sales]])</f>
        <v>9.1301059792655774</v>
      </c>
      <c r="D18">
        <v>17</v>
      </c>
      <c r="E18">
        <f>Table2[[#This Row],[Period]]*Table2[[#This Row],[Period]]</f>
        <v>289</v>
      </c>
      <c r="F18">
        <v>2007</v>
      </c>
      <c r="G18">
        <f>Table2[[#This Row],[Year]]*Table2[[#This Row],[Year]]</f>
        <v>4028049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8">
        <f t="shared" si="1"/>
        <v>11091.833333333334</v>
      </c>
      <c r="T18">
        <f>Table2[[#This Row],[Sales]]/Table2[[#This Row],[MA12]]</f>
        <v>0.83205361301858716</v>
      </c>
      <c r="U18">
        <v>0.79674089884309551</v>
      </c>
      <c r="V18">
        <f>Table2[[#This Row],[Sales]]/Table2[[#This Row],[Seasonal Factors]]</f>
        <v>11583.439501349727</v>
      </c>
      <c r="W18">
        <f>LN(Table2[[#This Row],[Deaseasonalized Sales]])</f>
        <v>9.3573317278669741</v>
      </c>
    </row>
    <row r="19" spans="1:23" x14ac:dyDescent="0.45">
      <c r="A19" s="1" t="s">
        <v>19</v>
      </c>
      <c r="B19" s="5">
        <v>9136</v>
      </c>
      <c r="C19" s="25">
        <f>LN(Table2[[#This Row],[Sales]])</f>
        <v>9.1199779318957912</v>
      </c>
      <c r="D19">
        <v>18</v>
      </c>
      <c r="E19">
        <f>Table2[[#This Row],[Period]]*Table2[[#This Row],[Period]]</f>
        <v>324</v>
      </c>
      <c r="F19">
        <v>2007</v>
      </c>
      <c r="G19">
        <f>Table2[[#This Row],[Year]]*Table2[[#This Row],[Year]]</f>
        <v>4028049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8">
        <f t="shared" si="1"/>
        <v>11096.25</v>
      </c>
      <c r="T19">
        <f>Table2[[#This Row],[Sales]]/Table2[[#This Row],[MA12]]</f>
        <v>0.82334121888025236</v>
      </c>
      <c r="U19">
        <v>0.82398175155939557</v>
      </c>
      <c r="V19">
        <f>Table2[[#This Row],[Sales]]/Table2[[#This Row],[Seasonal Factors]]</f>
        <v>11087.624189140121</v>
      </c>
      <c r="W19">
        <f>LN(Table2[[#This Row],[Deaseasonalized Sales]])</f>
        <v>9.3135848273794686</v>
      </c>
    </row>
    <row r="20" spans="1:23" x14ac:dyDescent="0.45">
      <c r="A20" s="1" t="s">
        <v>20</v>
      </c>
      <c r="B20" s="5">
        <v>10593</v>
      </c>
      <c r="C20" s="25">
        <f>LN(Table2[[#This Row],[Sales]])</f>
        <v>9.2679486845964956</v>
      </c>
      <c r="D20">
        <v>19</v>
      </c>
      <c r="E20">
        <f>Table2[[#This Row],[Period]]*Table2[[#This Row],[Period]]</f>
        <v>361</v>
      </c>
      <c r="F20">
        <v>2007</v>
      </c>
      <c r="G20">
        <f>Table2[[#This Row],[Year]]*Table2[[#This Row],[Year]]</f>
        <v>4028049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8">
        <f t="shared" si="1"/>
        <v>11122</v>
      </c>
      <c r="T20">
        <f>Table2[[#This Row],[Sales]]/Table2[[#This Row],[MA12]]</f>
        <v>0.95243661212012232</v>
      </c>
      <c r="U20">
        <v>0.93820131444462818</v>
      </c>
      <c r="V20">
        <f>Table2[[#This Row],[Sales]]/Table2[[#This Row],[Seasonal Factors]]</f>
        <v>11290.753740065442</v>
      </c>
      <c r="W20">
        <f>LN(Table2[[#This Row],[Deaseasonalized Sales]])</f>
        <v>9.3317394166570882</v>
      </c>
    </row>
    <row r="21" spans="1:23" x14ac:dyDescent="0.45">
      <c r="A21" s="1" t="s">
        <v>21</v>
      </c>
      <c r="B21" s="5">
        <v>10126</v>
      </c>
      <c r="C21" s="25">
        <f>LN(Table2[[#This Row],[Sales]])</f>
        <v>9.2228616525298541</v>
      </c>
      <c r="D21">
        <v>20</v>
      </c>
      <c r="E21">
        <f>Table2[[#This Row],[Period]]*Table2[[#This Row],[Period]]</f>
        <v>400</v>
      </c>
      <c r="F21">
        <v>2007</v>
      </c>
      <c r="G21">
        <f>Table2[[#This Row],[Year]]*Table2[[#This Row],[Year]]</f>
        <v>4028049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28">
        <f t="shared" si="1"/>
        <v>11081.083333333334</v>
      </c>
      <c r="T21">
        <f>Table2[[#This Row],[Sales]]/Table2[[#This Row],[MA12]]</f>
        <v>0.91380957036390842</v>
      </c>
      <c r="U21">
        <v>0.88309281740355627</v>
      </c>
      <c r="V21">
        <f>Table2[[#This Row],[Sales]]/Table2[[#This Row],[Seasonal Factors]]</f>
        <v>11466.518355083183</v>
      </c>
      <c r="W21">
        <f>LN(Table2[[#This Row],[Deaseasonalized Sales]])</f>
        <v>9.3471866204600111</v>
      </c>
    </row>
    <row r="22" spans="1:23" x14ac:dyDescent="0.45">
      <c r="A22" s="1" t="s">
        <v>22</v>
      </c>
      <c r="B22" s="5">
        <v>10702</v>
      </c>
      <c r="C22" s="25">
        <f>LN(Table2[[#This Row],[Sales]])</f>
        <v>9.2781859188712499</v>
      </c>
      <c r="D22">
        <v>21</v>
      </c>
      <c r="E22">
        <f>Table2[[#This Row],[Period]]*Table2[[#This Row],[Period]]</f>
        <v>441</v>
      </c>
      <c r="F22">
        <v>2007</v>
      </c>
      <c r="G22">
        <f>Table2[[#This Row],[Year]]*Table2[[#This Row],[Year]]</f>
        <v>4028049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28">
        <f t="shared" si="1"/>
        <v>11092.25</v>
      </c>
      <c r="T22">
        <f>Table2[[#This Row],[Sales]]/Table2[[#This Row],[MA12]]</f>
        <v>0.96481777817845793</v>
      </c>
      <c r="U22">
        <v>0.96514268258752411</v>
      </c>
      <c r="V22">
        <f>Table2[[#This Row],[Sales]]/Table2[[#This Row],[Seasonal Factors]]</f>
        <v>11088.515919022664</v>
      </c>
      <c r="W22">
        <f>LN(Table2[[#This Row],[Deaseasonalized Sales]])</f>
        <v>9.3136652498406072</v>
      </c>
    </row>
    <row r="23" spans="1:23" x14ac:dyDescent="0.45">
      <c r="A23" s="1" t="s">
        <v>23</v>
      </c>
      <c r="B23" s="5">
        <v>10487</v>
      </c>
      <c r="C23" s="25">
        <f>LN(Table2[[#This Row],[Sales]])</f>
        <v>9.2578916738344059</v>
      </c>
      <c r="D23">
        <v>22</v>
      </c>
      <c r="E23">
        <f>Table2[[#This Row],[Period]]*Table2[[#This Row],[Period]]</f>
        <v>484</v>
      </c>
      <c r="F23">
        <v>2007</v>
      </c>
      <c r="G23">
        <f>Table2[[#This Row],[Year]]*Table2[[#This Row],[Year]]</f>
        <v>4028049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 s="28">
        <f t="shared" si="1"/>
        <v>11078.833333333334</v>
      </c>
      <c r="T23">
        <f>Table2[[#This Row],[Sales]]/Table2[[#This Row],[MA12]]</f>
        <v>0.94657981436071781</v>
      </c>
      <c r="U23">
        <v>0.94361837349341804</v>
      </c>
      <c r="V23">
        <f>Table2[[#This Row],[Sales]]/Table2[[#This Row],[Seasonal Factors]]</f>
        <v>11113.603014294369</v>
      </c>
      <c r="W23">
        <f>LN(Table2[[#This Row],[Deaseasonalized Sales]])</f>
        <v>9.3159251337754565</v>
      </c>
    </row>
    <row r="24" spans="1:23" x14ac:dyDescent="0.45">
      <c r="A24" s="1" t="s">
        <v>24</v>
      </c>
      <c r="B24" s="5">
        <v>10195</v>
      </c>
      <c r="C24" s="25">
        <f>LN(Table2[[#This Row],[Sales]])</f>
        <v>9.2296526830085561</v>
      </c>
      <c r="D24">
        <v>23</v>
      </c>
      <c r="E24">
        <f>Table2[[#This Row],[Period]]*Table2[[#This Row],[Period]]</f>
        <v>529</v>
      </c>
      <c r="F24">
        <v>2007</v>
      </c>
      <c r="G24">
        <f>Table2[[#This Row],[Year]]*Table2[[#This Row],[Year]]</f>
        <v>4028049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 s="28">
        <f t="shared" si="1"/>
        <v>11067.5</v>
      </c>
      <c r="T24">
        <f>Table2[[#This Row],[Sales]]/Table2[[#This Row],[MA12]]</f>
        <v>0.92116557488140949</v>
      </c>
      <c r="U24">
        <v>0.93453340329018963</v>
      </c>
      <c r="V24">
        <f>Table2[[#This Row],[Sales]]/Table2[[#This Row],[Seasonal Factors]]</f>
        <v>10909.187369982394</v>
      </c>
      <c r="W24">
        <f>LN(Table2[[#This Row],[Deaseasonalized Sales]])</f>
        <v>9.2973605911751065</v>
      </c>
    </row>
    <row r="25" spans="1:23" x14ac:dyDescent="0.45">
      <c r="A25" s="1" t="s">
        <v>25</v>
      </c>
      <c r="B25" s="5">
        <v>11128</v>
      </c>
      <c r="C25" s="25">
        <f>LN(Table2[[#This Row],[Sales]])</f>
        <v>9.3172197336032792</v>
      </c>
      <c r="D25">
        <v>24</v>
      </c>
      <c r="E25">
        <f>Table2[[#This Row],[Period]]*Table2[[#This Row],[Period]]</f>
        <v>576</v>
      </c>
      <c r="F25">
        <v>2007</v>
      </c>
      <c r="G25">
        <f>Table2[[#This Row],[Year]]*Table2[[#This Row],[Year]]</f>
        <v>4028049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 s="28">
        <f t="shared" si="1"/>
        <v>11098.083333333334</v>
      </c>
      <c r="T25">
        <f>Table2[[#This Row],[Sales]]/Table2[[#This Row],[MA12]]</f>
        <v>1.0026956606621262</v>
      </c>
      <c r="U25">
        <v>1.0195876150990513</v>
      </c>
      <c r="V25">
        <f>Table2[[#This Row],[Sales]]/Table2[[#This Row],[Seasonal Factors]]</f>
        <v>10914.216527550634</v>
      </c>
      <c r="W25">
        <f>LN(Table2[[#This Row],[Deaseasonalized Sales]])</f>
        <v>9.2978214869804425</v>
      </c>
    </row>
    <row r="26" spans="1:23" x14ac:dyDescent="0.45">
      <c r="A26" s="1" t="s">
        <v>26</v>
      </c>
      <c r="B26" s="5">
        <v>9628</v>
      </c>
      <c r="C26" s="25">
        <f>LN(Table2[[#This Row],[Sales]])</f>
        <v>9.1724307989029619</v>
      </c>
      <c r="D26">
        <v>25</v>
      </c>
      <c r="E26">
        <f>Table2[[#This Row],[Period]]*Table2[[#This Row],[Period]]</f>
        <v>625</v>
      </c>
      <c r="F26">
        <v>2007</v>
      </c>
      <c r="G26">
        <f>Table2[[#This Row],[Year]]*Table2[[#This Row],[Year]]</f>
        <v>4028049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28">
        <f t="shared" si="1"/>
        <v>11078.5</v>
      </c>
      <c r="T26">
        <f>Table2[[#This Row],[Sales]]/Table2[[#This Row],[MA12]]</f>
        <v>0.86907072257074514</v>
      </c>
      <c r="U26">
        <v>0.87069272912551587</v>
      </c>
      <c r="V26">
        <f>Table2[[#This Row],[Sales]]/Table2[[#This Row],[Seasonal Factors]]</f>
        <v>11057.86195052981</v>
      </c>
      <c r="W26">
        <f>LN(Table2[[#This Row],[Deaseasonalized Sales]])</f>
        <v>9.3108969426935086</v>
      </c>
    </row>
    <row r="27" spans="1:23" x14ac:dyDescent="0.45">
      <c r="A27" s="1" t="s">
        <v>27</v>
      </c>
      <c r="B27" s="5">
        <v>10425</v>
      </c>
      <c r="C27" s="25">
        <f>LN(Table2[[#This Row],[Sales]])</f>
        <v>9.2519620466670016</v>
      </c>
      <c r="D27">
        <v>26</v>
      </c>
      <c r="E27">
        <f>Table2[[#This Row],[Period]]*Table2[[#This Row],[Period]]</f>
        <v>676</v>
      </c>
      <c r="F27">
        <v>2007</v>
      </c>
      <c r="G27">
        <f>Table2[[#This Row],[Year]]*Table2[[#This Row],[Year]]</f>
        <v>4028049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 s="28">
        <f t="shared" si="1"/>
        <v>11070.833333333334</v>
      </c>
      <c r="T27">
        <f>Table2[[#This Row],[Sales]]/Table2[[#This Row],[MA12]]</f>
        <v>0.94166353029732774</v>
      </c>
      <c r="U27">
        <v>0.93920279084339942</v>
      </c>
      <c r="V27">
        <f>Table2[[#This Row],[Sales]]/Table2[[#This Row],[Seasonal Factors]]</f>
        <v>11099.839248388947</v>
      </c>
      <c r="W27">
        <f>LN(Table2[[#This Row],[Deaseasonalized Sales]])</f>
        <v>9.314685905068437</v>
      </c>
    </row>
    <row r="28" spans="1:23" x14ac:dyDescent="0.45">
      <c r="A28" s="1" t="s">
        <v>28</v>
      </c>
      <c r="B28" s="5">
        <v>13124</v>
      </c>
      <c r="C28" s="25">
        <f>LN(Table2[[#This Row],[Sales]])</f>
        <v>9.4821978940809917</v>
      </c>
      <c r="D28">
        <v>27</v>
      </c>
      <c r="E28">
        <f>Table2[[#This Row],[Period]]*Table2[[#This Row],[Period]]</f>
        <v>729</v>
      </c>
      <c r="F28">
        <v>2007</v>
      </c>
      <c r="G28">
        <f>Table2[[#This Row],[Year]]*Table2[[#This Row],[Year]]</f>
        <v>4028049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 s="28">
        <f t="shared" si="1"/>
        <v>11065.75</v>
      </c>
      <c r="T28">
        <f>Table2[[#This Row],[Sales]]/Table2[[#This Row],[MA12]]</f>
        <v>1.1860018525630889</v>
      </c>
      <c r="U28">
        <v>1.1683783748903205</v>
      </c>
      <c r="V28">
        <f>Table2[[#This Row],[Sales]]/Table2[[#This Row],[Seasonal Factors]]</f>
        <v>11232.66253642532</v>
      </c>
      <c r="W28">
        <f>LN(Table2[[#This Row],[Deaseasonalized Sales]])</f>
        <v>9.3265811110310608</v>
      </c>
    </row>
    <row r="29" spans="1:23" x14ac:dyDescent="0.45">
      <c r="A29" s="1" t="s">
        <v>29</v>
      </c>
      <c r="B29" s="5">
        <v>17732</v>
      </c>
      <c r="C29" s="25">
        <f>LN(Table2[[#This Row],[Sales]])</f>
        <v>9.7831261958649449</v>
      </c>
      <c r="D29">
        <v>28</v>
      </c>
      <c r="E29">
        <f>Table2[[#This Row],[Period]]*Table2[[#This Row],[Period]]</f>
        <v>784</v>
      </c>
      <c r="F29">
        <v>2007</v>
      </c>
      <c r="G29">
        <f>Table2[[#This Row],[Year]]*Table2[[#This Row],[Year]]</f>
        <v>4028049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8">
        <f t="shared" si="1"/>
        <v>11042.083333333334</v>
      </c>
      <c r="T29">
        <f>Table2[[#This Row],[Sales]]/Table2[[#This Row],[MA12]]</f>
        <v>1.6058563827780084</v>
      </c>
      <c r="U29">
        <v>1.5741522413592282</v>
      </c>
      <c r="V29">
        <f>Table2[[#This Row],[Sales]]/Table2[[#This Row],[Seasonal Factors]]</f>
        <v>11264.475909070274</v>
      </c>
      <c r="W29">
        <f>LN(Table2[[#This Row],[Deaseasonalized Sales]])</f>
        <v>9.32940932795543</v>
      </c>
    </row>
    <row r="30" spans="1:23" x14ac:dyDescent="0.45">
      <c r="A30" s="1" t="s">
        <v>30</v>
      </c>
      <c r="B30" s="5">
        <v>8656</v>
      </c>
      <c r="C30" s="25">
        <f>LN(Table2[[#This Row],[Sales]])</f>
        <v>9.0660080010862636</v>
      </c>
      <c r="D30">
        <v>29</v>
      </c>
      <c r="E30">
        <f>Table2[[#This Row],[Period]]*Table2[[#This Row],[Period]]</f>
        <v>841</v>
      </c>
      <c r="F30">
        <v>2008</v>
      </c>
      <c r="G30">
        <f>Table2[[#This Row],[Year]]*Table2[[#This Row],[Year]]</f>
        <v>4032064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8">
        <f t="shared" si="1"/>
        <v>10994.333333333334</v>
      </c>
      <c r="T30">
        <f>Table2[[#This Row],[Sales]]/Table2[[#This Row],[MA12]]</f>
        <v>0.78731467725798132</v>
      </c>
      <c r="U30">
        <v>0.79674089884309551</v>
      </c>
      <c r="V30">
        <f>Table2[[#This Row],[Sales]]/Table2[[#This Row],[Seasonal Factors]]</f>
        <v>10864.259651498889</v>
      </c>
      <c r="W30">
        <f>LN(Table2[[#This Row],[Deaseasonalized Sales]])</f>
        <v>9.2932337496876603</v>
      </c>
    </row>
    <row r="31" spans="1:23" x14ac:dyDescent="0.45">
      <c r="A31" s="1" t="s">
        <v>31</v>
      </c>
      <c r="B31" s="5">
        <v>9141</v>
      </c>
      <c r="C31" s="25">
        <f>LN(Table2[[#This Row],[Sales]])</f>
        <v>9.1205250676538192</v>
      </c>
      <c r="D31">
        <v>30</v>
      </c>
      <c r="E31">
        <f>Table2[[#This Row],[Period]]*Table2[[#This Row],[Period]]</f>
        <v>900</v>
      </c>
      <c r="F31">
        <v>2008</v>
      </c>
      <c r="G31">
        <f>Table2[[#This Row],[Year]]*Table2[[#This Row],[Year]]</f>
        <v>4032064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28">
        <f t="shared" si="1"/>
        <v>10994.75</v>
      </c>
      <c r="T31">
        <f>Table2[[#This Row],[Sales]]/Table2[[#This Row],[MA12]]</f>
        <v>0.83139680301962304</v>
      </c>
      <c r="U31">
        <v>0.82398175155939557</v>
      </c>
      <c r="V31">
        <f>Table2[[#This Row],[Sales]]/Table2[[#This Row],[Seasonal Factors]]</f>
        <v>11093.69228469022</v>
      </c>
      <c r="W31">
        <f>LN(Table2[[#This Row],[Deaseasonalized Sales]])</f>
        <v>9.3141319631374966</v>
      </c>
    </row>
    <row r="32" spans="1:23" x14ac:dyDescent="0.45">
      <c r="A32" s="1" t="s">
        <v>32</v>
      </c>
      <c r="B32" s="5">
        <v>10153</v>
      </c>
      <c r="C32" s="25">
        <f>LN(Table2[[#This Row],[Sales]])</f>
        <v>9.2255245073012233</v>
      </c>
      <c r="D32">
        <v>31</v>
      </c>
      <c r="E32">
        <f>Table2[[#This Row],[Period]]*Table2[[#This Row],[Period]]</f>
        <v>961</v>
      </c>
      <c r="F32">
        <v>2008</v>
      </c>
      <c r="G32">
        <f>Table2[[#This Row],[Year]]*Table2[[#This Row],[Year]]</f>
        <v>4032064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8">
        <f t="shared" si="1"/>
        <v>10958.083333333334</v>
      </c>
      <c r="T32">
        <f>Table2[[#This Row],[Sales]]/Table2[[#This Row],[MA12]]</f>
        <v>0.92653064328463763</v>
      </c>
      <c r="U32">
        <v>0.93820131444462818</v>
      </c>
      <c r="V32">
        <f>Table2[[#This Row],[Sales]]/Table2[[#This Row],[Seasonal Factors]]</f>
        <v>10821.77123788204</v>
      </c>
      <c r="W32">
        <f>LN(Table2[[#This Row],[Deaseasonalized Sales]])</f>
        <v>9.2893152393618141</v>
      </c>
    </row>
    <row r="33" spans="1:23" x14ac:dyDescent="0.45">
      <c r="A33" s="1" t="s">
        <v>33</v>
      </c>
      <c r="B33" s="5">
        <v>9460</v>
      </c>
      <c r="C33" s="25">
        <f>LN(Table2[[#This Row],[Sales]])</f>
        <v>9.1548276620459248</v>
      </c>
      <c r="D33">
        <v>32</v>
      </c>
      <c r="E33">
        <f>Table2[[#This Row],[Period]]*Table2[[#This Row],[Period]]</f>
        <v>1024</v>
      </c>
      <c r="F33">
        <v>2008</v>
      </c>
      <c r="G33">
        <f>Table2[[#This Row],[Year]]*Table2[[#This Row],[Year]]</f>
        <v>4032064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8">
        <f t="shared" si="1"/>
        <v>10902.583333333334</v>
      </c>
      <c r="T33">
        <f>Table2[[#This Row],[Sales]]/Table2[[#This Row],[MA12]]</f>
        <v>0.86768426443274138</v>
      </c>
      <c r="U33">
        <v>0.88309281740355627</v>
      </c>
      <c r="V33">
        <f>Table2[[#This Row],[Sales]]/Table2[[#This Row],[Seasonal Factors]]</f>
        <v>10712.350744527643</v>
      </c>
      <c r="W33">
        <f>LN(Table2[[#This Row],[Deaseasonalized Sales]])</f>
        <v>9.27915262997608</v>
      </c>
    </row>
    <row r="34" spans="1:23" x14ac:dyDescent="0.45">
      <c r="A34" s="1" t="s">
        <v>34</v>
      </c>
      <c r="B34" s="5">
        <v>10644</v>
      </c>
      <c r="C34" s="25">
        <f>LN(Table2[[#This Row],[Sales]])</f>
        <v>9.2727516320975791</v>
      </c>
      <c r="D34">
        <v>33</v>
      </c>
      <c r="E34">
        <f>Table2[[#This Row],[Period]]*Table2[[#This Row],[Period]]</f>
        <v>1089</v>
      </c>
      <c r="F34">
        <v>2008</v>
      </c>
      <c r="G34">
        <f>Table2[[#This Row],[Year]]*Table2[[#This Row],[Year]]</f>
        <v>4032064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28">
        <f t="shared" si="1"/>
        <v>10897.75</v>
      </c>
      <c r="T34">
        <f>Table2[[#This Row],[Sales]]/Table2[[#This Row],[MA12]]</f>
        <v>0.97671537702736799</v>
      </c>
      <c r="U34">
        <v>0.96514268258752411</v>
      </c>
      <c r="V34">
        <f>Table2[[#This Row],[Sales]]/Table2[[#This Row],[Seasonal Factors]]</f>
        <v>11028.421177544127</v>
      </c>
      <c r="W34">
        <f>LN(Table2[[#This Row],[Deaseasonalized Sales]])</f>
        <v>9.3082309630669364</v>
      </c>
    </row>
    <row r="35" spans="1:23" x14ac:dyDescent="0.45">
      <c r="A35" s="1" t="s">
        <v>35</v>
      </c>
      <c r="B35" s="5">
        <v>10414</v>
      </c>
      <c r="C35" s="25">
        <f>LN(Table2[[#This Row],[Sales]])</f>
        <v>9.2509063337228437</v>
      </c>
      <c r="D35">
        <v>34</v>
      </c>
      <c r="E35">
        <f>Table2[[#This Row],[Period]]*Table2[[#This Row],[Period]]</f>
        <v>1156</v>
      </c>
      <c r="F35">
        <v>2008</v>
      </c>
      <c r="G35">
        <f>Table2[[#This Row],[Year]]*Table2[[#This Row],[Year]]</f>
        <v>4032064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 s="28">
        <f t="shared" si="1"/>
        <v>10891.666666666666</v>
      </c>
      <c r="T35">
        <f>Table2[[#This Row],[Sales]]/Table2[[#This Row],[MA12]]</f>
        <v>0.95614384085692428</v>
      </c>
      <c r="U35">
        <v>0.94361837349341804</v>
      </c>
      <c r="V35">
        <f>Table2[[#This Row],[Sales]]/Table2[[#This Row],[Seasonal Factors]]</f>
        <v>11036.241231130118</v>
      </c>
      <c r="W35">
        <f>LN(Table2[[#This Row],[Deaseasonalized Sales]])</f>
        <v>9.308939793663896</v>
      </c>
    </row>
    <row r="36" spans="1:23" x14ac:dyDescent="0.45">
      <c r="A36" s="1" t="s">
        <v>36</v>
      </c>
      <c r="B36" s="5">
        <v>9973</v>
      </c>
      <c r="C36" s="25">
        <f>LN(Table2[[#This Row],[Sales]])</f>
        <v>9.2076367204018688</v>
      </c>
      <c r="D36">
        <v>35</v>
      </c>
      <c r="E36">
        <f>Table2[[#This Row],[Period]]*Table2[[#This Row],[Period]]</f>
        <v>1225</v>
      </c>
      <c r="F36">
        <v>2008</v>
      </c>
      <c r="G36">
        <f>Table2[[#This Row],[Year]]*Table2[[#This Row],[Year]]</f>
        <v>4032064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 s="28">
        <f t="shared" si="1"/>
        <v>10873.166666666666</v>
      </c>
      <c r="T36">
        <f>Table2[[#This Row],[Sales]]/Table2[[#This Row],[MA12]]</f>
        <v>0.91721209705850804</v>
      </c>
      <c r="U36">
        <v>0.93453340329018963</v>
      </c>
      <c r="V36">
        <f>Table2[[#This Row],[Sales]]/Table2[[#This Row],[Seasonal Factors]]</f>
        <v>10671.63566854678</v>
      </c>
      <c r="W36">
        <f>LN(Table2[[#This Row],[Deaseasonalized Sales]])</f>
        <v>9.2753446285684191</v>
      </c>
    </row>
    <row r="37" spans="1:23" x14ac:dyDescent="0.45">
      <c r="A37" s="1" t="s">
        <v>37</v>
      </c>
      <c r="B37" s="5">
        <v>10756</v>
      </c>
      <c r="C37" s="25">
        <f>LN(Table2[[#This Row],[Sales]])</f>
        <v>9.2832190173887561</v>
      </c>
      <c r="D37">
        <v>36</v>
      </c>
      <c r="E37">
        <f>Table2[[#This Row],[Period]]*Table2[[#This Row],[Period]]</f>
        <v>1296</v>
      </c>
      <c r="F37">
        <v>2008</v>
      </c>
      <c r="G37">
        <f>Table2[[#This Row],[Year]]*Table2[[#This Row],[Year]]</f>
        <v>4032064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 s="28">
        <f t="shared" si="1"/>
        <v>10842.166666666666</v>
      </c>
      <c r="T37">
        <f>Table2[[#This Row],[Sales]]/Table2[[#This Row],[MA12]]</f>
        <v>0.99205263400611809</v>
      </c>
      <c r="U37">
        <v>1.0195876150990513</v>
      </c>
      <c r="V37">
        <f>Table2[[#This Row],[Sales]]/Table2[[#This Row],[Seasonal Factors]]</f>
        <v>10549.363135364361</v>
      </c>
      <c r="W37">
        <f>LN(Table2[[#This Row],[Deaseasonalized Sales]])</f>
        <v>9.2638207707659195</v>
      </c>
    </row>
    <row r="38" spans="1:23" x14ac:dyDescent="0.45">
      <c r="A38" s="1" t="s">
        <v>38</v>
      </c>
      <c r="B38" s="5">
        <v>8977</v>
      </c>
      <c r="C38" s="25">
        <f>LN(Table2[[#This Row],[Sales]])</f>
        <v>9.1024210297566892</v>
      </c>
      <c r="D38">
        <v>37</v>
      </c>
      <c r="E38">
        <f>Table2[[#This Row],[Period]]*Table2[[#This Row],[Period]]</f>
        <v>1369</v>
      </c>
      <c r="F38">
        <v>2008</v>
      </c>
      <c r="G38">
        <f>Table2[[#This Row],[Year]]*Table2[[#This Row],[Year]]</f>
        <v>4032064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 s="28">
        <f t="shared" si="1"/>
        <v>10787.916666666666</v>
      </c>
      <c r="T38">
        <f>Table2[[#This Row],[Sales]]/Table2[[#This Row],[MA12]]</f>
        <v>0.83213471862809474</v>
      </c>
      <c r="U38">
        <v>0.87069272912551587</v>
      </c>
      <c r="V38">
        <f>Table2[[#This Row],[Sales]]/Table2[[#This Row],[Seasonal Factors]]</f>
        <v>10310.181421884721</v>
      </c>
      <c r="W38">
        <f>LN(Table2[[#This Row],[Deaseasonalized Sales]])</f>
        <v>9.240887173547236</v>
      </c>
    </row>
    <row r="39" spans="1:23" x14ac:dyDescent="0.45">
      <c r="A39" s="1" t="s">
        <v>39</v>
      </c>
      <c r="B39" s="5">
        <v>10010</v>
      </c>
      <c r="C39" s="25">
        <f>LN(Table2[[#This Row],[Sales]])</f>
        <v>9.2113398723092654</v>
      </c>
      <c r="D39">
        <v>38</v>
      </c>
      <c r="E39">
        <f>Table2[[#This Row],[Period]]*Table2[[#This Row],[Period]]</f>
        <v>1444</v>
      </c>
      <c r="F39">
        <v>2008</v>
      </c>
      <c r="G39">
        <f>Table2[[#This Row],[Year]]*Table2[[#This Row],[Year]]</f>
        <v>4032064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 s="28">
        <f t="shared" si="1"/>
        <v>10753.333333333334</v>
      </c>
      <c r="T39">
        <f>Table2[[#This Row],[Sales]]/Table2[[#This Row],[MA12]]</f>
        <v>0.93087414755114684</v>
      </c>
      <c r="U39">
        <v>0.93920279084339942</v>
      </c>
      <c r="V39">
        <f>Table2[[#This Row],[Sales]]/Table2[[#This Row],[Seasonal Factors]]</f>
        <v>10657.975144016629</v>
      </c>
      <c r="W39">
        <f>LN(Table2[[#This Row],[Deaseasonalized Sales]])</f>
        <v>9.2740637307107008</v>
      </c>
    </row>
    <row r="40" spans="1:23" x14ac:dyDescent="0.45">
      <c r="A40" s="1" t="s">
        <v>40</v>
      </c>
      <c r="B40" s="5">
        <v>12197</v>
      </c>
      <c r="C40" s="25">
        <f>LN(Table2[[#This Row],[Sales]])</f>
        <v>9.4089452988432392</v>
      </c>
      <c r="D40">
        <v>39</v>
      </c>
      <c r="E40">
        <f>Table2[[#This Row],[Period]]*Table2[[#This Row],[Period]]</f>
        <v>1521</v>
      </c>
      <c r="F40">
        <v>2008</v>
      </c>
      <c r="G40">
        <f>Table2[[#This Row],[Year]]*Table2[[#This Row],[Year]]</f>
        <v>4032064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s="28">
        <f t="shared" si="1"/>
        <v>10676.083333333334</v>
      </c>
      <c r="T40">
        <f>Table2[[#This Row],[Sales]]/Table2[[#This Row],[MA12]]</f>
        <v>1.1424601718795127</v>
      </c>
      <c r="U40">
        <v>1.1683783748903205</v>
      </c>
      <c r="V40">
        <f>Table2[[#This Row],[Sales]]/Table2[[#This Row],[Seasonal Factors]]</f>
        <v>10439.255178053918</v>
      </c>
      <c r="W40">
        <f>LN(Table2[[#This Row],[Deaseasonalized Sales]])</f>
        <v>9.2533285157933065</v>
      </c>
    </row>
    <row r="41" spans="1:23" x14ac:dyDescent="0.45">
      <c r="A41" s="1" t="s">
        <v>41</v>
      </c>
      <c r="B41" s="5">
        <v>16706</v>
      </c>
      <c r="C41" s="25">
        <f>LN(Table2[[#This Row],[Sales]])</f>
        <v>9.7235232153158524</v>
      </c>
      <c r="D41">
        <v>40</v>
      </c>
      <c r="E41">
        <f>Table2[[#This Row],[Period]]*Table2[[#This Row],[Period]]</f>
        <v>1600</v>
      </c>
      <c r="F41">
        <v>2008</v>
      </c>
      <c r="G41">
        <f>Table2[[#This Row],[Year]]*Table2[[#This Row],[Year]]</f>
        <v>4032064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28">
        <f t="shared" si="1"/>
        <v>10590.583333333334</v>
      </c>
      <c r="T41">
        <f>Table2[[#This Row],[Sales]]/Table2[[#This Row],[MA12]]</f>
        <v>1.5774390771676094</v>
      </c>
      <c r="U41">
        <v>1.5741522413592282</v>
      </c>
      <c r="V41">
        <f>Table2[[#This Row],[Sales]]/Table2[[#This Row],[Seasonal Factors]]</f>
        <v>10612.696511218588</v>
      </c>
      <c r="W41">
        <f>LN(Table2[[#This Row],[Deaseasonalized Sales]])</f>
        <v>9.2698063474063375</v>
      </c>
    </row>
    <row r="42" spans="1:23" x14ac:dyDescent="0.45">
      <c r="A42" s="1" t="s">
        <v>42</v>
      </c>
      <c r="B42" s="5">
        <v>8663</v>
      </c>
      <c r="C42" s="25">
        <f>LN(Table2[[#This Row],[Sales]])</f>
        <v>9.0668163618901403</v>
      </c>
      <c r="D42">
        <v>41</v>
      </c>
      <c r="E42">
        <f>Table2[[#This Row],[Period]]*Table2[[#This Row],[Period]]</f>
        <v>1681</v>
      </c>
      <c r="F42">
        <v>2009</v>
      </c>
      <c r="G42">
        <f>Table2[[#This Row],[Year]]*Table2[[#This Row],[Year]]</f>
        <v>4036081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28">
        <f t="shared" si="1"/>
        <v>10591.166666666666</v>
      </c>
      <c r="T42">
        <f>Table2[[#This Row],[Sales]]/Table2[[#This Row],[MA12]]</f>
        <v>0.81794577242041333</v>
      </c>
      <c r="U42">
        <v>0.79674089884309551</v>
      </c>
      <c r="V42">
        <f>Table2[[#This Row],[Sales]]/Table2[[#This Row],[Seasonal Factors]]</f>
        <v>10873.045443730924</v>
      </c>
      <c r="W42">
        <f>LN(Table2[[#This Row],[Deaseasonalized Sales]])</f>
        <v>9.2940421104915369</v>
      </c>
    </row>
    <row r="43" spans="1:23" x14ac:dyDescent="0.45">
      <c r="A43" s="1" t="s">
        <v>43</v>
      </c>
      <c r="B43" s="5">
        <v>8556</v>
      </c>
      <c r="C43" s="25">
        <f>LN(Table2[[#This Row],[Sales]])</f>
        <v>9.0543880702022967</v>
      </c>
      <c r="D43">
        <v>42</v>
      </c>
      <c r="E43">
        <f>Table2[[#This Row],[Period]]*Table2[[#This Row],[Period]]</f>
        <v>1764</v>
      </c>
      <c r="F43">
        <v>2009</v>
      </c>
      <c r="G43">
        <f>Table2[[#This Row],[Year]]*Table2[[#This Row],[Year]]</f>
        <v>4036081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28">
        <f t="shared" si="1"/>
        <v>10542.416666666666</v>
      </c>
      <c r="T43">
        <f>Table2[[#This Row],[Sales]]/Table2[[#This Row],[MA12]]</f>
        <v>0.81157862286477644</v>
      </c>
      <c r="U43">
        <v>0.82398175155939557</v>
      </c>
      <c r="V43">
        <f>Table2[[#This Row],[Sales]]/Table2[[#This Row],[Seasonal Factors]]</f>
        <v>10383.725105328685</v>
      </c>
      <c r="W43">
        <f>LN(Table2[[#This Row],[Deaseasonalized Sales]])</f>
        <v>9.2479949656859741</v>
      </c>
    </row>
    <row r="44" spans="1:23" x14ac:dyDescent="0.45">
      <c r="A44" s="1" t="s">
        <v>44</v>
      </c>
      <c r="B44" s="5">
        <v>9403</v>
      </c>
      <c r="C44" s="25">
        <f>LN(Table2[[#This Row],[Sales]])</f>
        <v>9.1487840662770772</v>
      </c>
      <c r="D44">
        <v>43</v>
      </c>
      <c r="E44">
        <f>Table2[[#This Row],[Period]]*Table2[[#This Row],[Period]]</f>
        <v>1849</v>
      </c>
      <c r="F44">
        <v>2009</v>
      </c>
      <c r="G44">
        <f>Table2[[#This Row],[Year]]*Table2[[#This Row],[Year]]</f>
        <v>4036081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8">
        <f t="shared" si="1"/>
        <v>10479.916666666666</v>
      </c>
      <c r="T44">
        <f>Table2[[#This Row],[Sales]]/Table2[[#This Row],[MA12]]</f>
        <v>0.89723995896913944</v>
      </c>
      <c r="U44">
        <v>0.93820131444462818</v>
      </c>
      <c r="V44">
        <f>Table2[[#This Row],[Sales]]/Table2[[#This Row],[Seasonal Factors]]</f>
        <v>10022.369245523965</v>
      </c>
      <c r="W44">
        <f>LN(Table2[[#This Row],[Deaseasonalized Sales]])</f>
        <v>9.212574798337668</v>
      </c>
    </row>
    <row r="45" spans="1:23" x14ac:dyDescent="0.45">
      <c r="A45" s="1" t="s">
        <v>45</v>
      </c>
      <c r="B45" s="5">
        <v>9599</v>
      </c>
      <c r="C45" s="25">
        <f>LN(Table2[[#This Row],[Sales]])</f>
        <v>9.1694142053635375</v>
      </c>
      <c r="D45">
        <v>44</v>
      </c>
      <c r="E45">
        <f>Table2[[#This Row],[Period]]*Table2[[#This Row],[Period]]</f>
        <v>1936</v>
      </c>
      <c r="F45">
        <v>2009</v>
      </c>
      <c r="G45">
        <f>Table2[[#This Row],[Year]]*Table2[[#This Row],[Year]]</f>
        <v>4036081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28">
        <f t="shared" si="1"/>
        <v>10491.5</v>
      </c>
      <c r="T45">
        <f>Table2[[#This Row],[Sales]]/Table2[[#This Row],[MA12]]</f>
        <v>0.91493113472811327</v>
      </c>
      <c r="U45">
        <v>0.88309281740355627</v>
      </c>
      <c r="V45">
        <f>Table2[[#This Row],[Sales]]/Table2[[#This Row],[Seasonal Factors]]</f>
        <v>10869.752092676623</v>
      </c>
      <c r="W45">
        <f>LN(Table2[[#This Row],[Deaseasonalized Sales]])</f>
        <v>9.2937391732936927</v>
      </c>
    </row>
    <row r="46" spans="1:23" x14ac:dyDescent="0.45">
      <c r="A46" s="1" t="s">
        <v>46</v>
      </c>
      <c r="B46" s="5">
        <v>10138</v>
      </c>
      <c r="C46" s="25">
        <f>LN(Table2[[#This Row],[Sales]])</f>
        <v>9.2240460190322953</v>
      </c>
      <c r="D46">
        <v>45</v>
      </c>
      <c r="E46">
        <f>Table2[[#This Row],[Period]]*Table2[[#This Row],[Period]]</f>
        <v>2025</v>
      </c>
      <c r="F46">
        <v>2009</v>
      </c>
      <c r="G46">
        <f>Table2[[#This Row],[Year]]*Table2[[#This Row],[Year]]</f>
        <v>4036081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28">
        <f t="shared" si="1"/>
        <v>10449.333333333334</v>
      </c>
      <c r="T46">
        <f>Table2[[#This Row],[Sales]]/Table2[[#This Row],[MA12]]</f>
        <v>0.97020543575347706</v>
      </c>
      <c r="U46">
        <v>0.96514268258752411</v>
      </c>
      <c r="V46">
        <f>Table2[[#This Row],[Sales]]/Table2[[#This Row],[Seasonal Factors]]</f>
        <v>10504.146363955502</v>
      </c>
      <c r="W46">
        <f>LN(Table2[[#This Row],[Deaseasonalized Sales]])</f>
        <v>9.2595253500016526</v>
      </c>
    </row>
    <row r="47" spans="1:23" x14ac:dyDescent="0.45">
      <c r="A47" s="1" t="s">
        <v>47</v>
      </c>
      <c r="B47" s="5">
        <v>9555</v>
      </c>
      <c r="C47" s="25">
        <f>LN(Table2[[#This Row],[Sales]])</f>
        <v>9.1648198566743737</v>
      </c>
      <c r="D47">
        <v>46</v>
      </c>
      <c r="E47">
        <f>Table2[[#This Row],[Period]]*Table2[[#This Row],[Period]]</f>
        <v>2116</v>
      </c>
      <c r="F47">
        <v>2009</v>
      </c>
      <c r="G47">
        <f>Table2[[#This Row],[Year]]*Table2[[#This Row],[Year]]</f>
        <v>4036081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 s="28">
        <f t="shared" si="1"/>
        <v>10377.75</v>
      </c>
      <c r="T47">
        <f>Table2[[#This Row],[Sales]]/Table2[[#This Row],[MA12]]</f>
        <v>0.92071980920719809</v>
      </c>
      <c r="U47">
        <v>0.94361837349341804</v>
      </c>
      <c r="V47">
        <f>Table2[[#This Row],[Sales]]/Table2[[#This Row],[Seasonal Factors]]</f>
        <v>10125.915590882301</v>
      </c>
      <c r="W47">
        <f>LN(Table2[[#This Row],[Deaseasonalized Sales]])</f>
        <v>9.2228533166154243</v>
      </c>
    </row>
    <row r="48" spans="1:23" x14ac:dyDescent="0.45">
      <c r="A48" s="1" t="s">
        <v>48</v>
      </c>
      <c r="B48" s="5">
        <v>9634</v>
      </c>
      <c r="C48" s="25">
        <f>LN(Table2[[#This Row],[Sales]])</f>
        <v>9.1730537871901667</v>
      </c>
      <c r="D48">
        <v>47</v>
      </c>
      <c r="E48">
        <f>Table2[[#This Row],[Period]]*Table2[[#This Row],[Period]]</f>
        <v>2209</v>
      </c>
      <c r="F48">
        <v>2009</v>
      </c>
      <c r="G48">
        <f>Table2[[#This Row],[Year]]*Table2[[#This Row],[Year]]</f>
        <v>4036081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 s="28">
        <f t="shared" si="1"/>
        <v>10349.5</v>
      </c>
      <c r="T48">
        <f>Table2[[#This Row],[Sales]]/Table2[[#This Row],[MA12]]</f>
        <v>0.93086622542151798</v>
      </c>
      <c r="U48">
        <v>0.93453340329018963</v>
      </c>
      <c r="V48">
        <f>Table2[[#This Row],[Sales]]/Table2[[#This Row],[Seasonal Factors]]</f>
        <v>10308.88780013834</v>
      </c>
      <c r="W48">
        <f>LN(Table2[[#This Row],[Deaseasonalized Sales]])</f>
        <v>9.2407616953567171</v>
      </c>
    </row>
    <row r="49" spans="1:23" x14ac:dyDescent="0.45">
      <c r="A49" s="1" t="s">
        <v>49</v>
      </c>
      <c r="B49" s="5">
        <v>10344</v>
      </c>
      <c r="C49" s="25">
        <f>LN(Table2[[#This Row],[Sales]])</f>
        <v>9.2441619204516936</v>
      </c>
      <c r="D49">
        <v>48</v>
      </c>
      <c r="E49">
        <f>Table2[[#This Row],[Period]]*Table2[[#This Row],[Period]]</f>
        <v>2304</v>
      </c>
      <c r="F49">
        <v>2009</v>
      </c>
      <c r="G49">
        <f>Table2[[#This Row],[Year]]*Table2[[#This Row],[Year]]</f>
        <v>4036081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 s="28">
        <f t="shared" si="1"/>
        <v>10315.166666666666</v>
      </c>
      <c r="T49">
        <f>Table2[[#This Row],[Sales]]/Table2[[#This Row],[MA12]]</f>
        <v>1.002795236787255</v>
      </c>
      <c r="U49">
        <v>1.0195876150990513</v>
      </c>
      <c r="V49">
        <f>Table2[[#This Row],[Sales]]/Table2[[#This Row],[Seasonal Factors]]</f>
        <v>10145.278195631179</v>
      </c>
      <c r="W49">
        <f>LN(Table2[[#This Row],[Deaseasonalized Sales]])</f>
        <v>9.224763673828857</v>
      </c>
    </row>
    <row r="50" spans="1:23" x14ac:dyDescent="0.45">
      <c r="A50" s="1" t="s">
        <v>50</v>
      </c>
      <c r="B50" s="5">
        <v>8878</v>
      </c>
      <c r="C50" s="25">
        <f>LN(Table2[[#This Row],[Sales]])</f>
        <v>9.0913315853939807</v>
      </c>
      <c r="D50">
        <v>49</v>
      </c>
      <c r="E50">
        <f>Table2[[#This Row],[Period]]*Table2[[#This Row],[Period]]</f>
        <v>2401</v>
      </c>
      <c r="F50">
        <v>2009</v>
      </c>
      <c r="G50">
        <f>Table2[[#This Row],[Year]]*Table2[[#This Row],[Year]]</f>
        <v>4036081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 s="28">
        <f t="shared" si="1"/>
        <v>10306.916666666666</v>
      </c>
      <c r="T50">
        <f>Table2[[#This Row],[Sales]]/Table2[[#This Row],[MA12]]</f>
        <v>0.86136332398146875</v>
      </c>
      <c r="U50">
        <v>0.87069272912551587</v>
      </c>
      <c r="V50">
        <f>Table2[[#This Row],[Sales]]/Table2[[#This Row],[Seasonal Factors]]</f>
        <v>10196.478853012428</v>
      </c>
      <c r="W50">
        <f>LN(Table2[[#This Row],[Deaseasonalized Sales]])</f>
        <v>9.2297977291845275</v>
      </c>
    </row>
    <row r="51" spans="1:23" x14ac:dyDescent="0.45">
      <c r="A51" s="1" t="s">
        <v>51</v>
      </c>
      <c r="B51" s="5">
        <v>9873</v>
      </c>
      <c r="C51" s="25">
        <f>LN(Table2[[#This Row],[Sales]])</f>
        <v>9.19755903761145</v>
      </c>
      <c r="D51">
        <v>50</v>
      </c>
      <c r="E51">
        <f>Table2[[#This Row],[Period]]*Table2[[#This Row],[Period]]</f>
        <v>2500</v>
      </c>
      <c r="F51">
        <v>2009</v>
      </c>
      <c r="G51">
        <f>Table2[[#This Row],[Year]]*Table2[[#This Row],[Year]]</f>
        <v>4036081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 s="28">
        <f t="shared" si="1"/>
        <v>10295.5</v>
      </c>
      <c r="T51">
        <f>Table2[[#This Row],[Sales]]/Table2[[#This Row],[MA12]]</f>
        <v>0.95896265358651833</v>
      </c>
      <c r="U51">
        <v>0.93920279084339942</v>
      </c>
      <c r="V51">
        <f>Table2[[#This Row],[Sales]]/Table2[[#This Row],[Seasonal Factors]]</f>
        <v>10512.106752934684</v>
      </c>
      <c r="W51">
        <f>LN(Table2[[#This Row],[Deaseasonalized Sales]])</f>
        <v>9.2602828960128836</v>
      </c>
    </row>
    <row r="52" spans="1:23" x14ac:dyDescent="0.45">
      <c r="A52" s="1" t="s">
        <v>52</v>
      </c>
      <c r="B52" s="5">
        <v>11844</v>
      </c>
      <c r="C52" s="25">
        <f>LN(Table2[[#This Row],[Sales]])</f>
        <v>9.3795766892214818</v>
      </c>
      <c r="D52">
        <v>51</v>
      </c>
      <c r="E52">
        <f>Table2[[#This Row],[Period]]*Table2[[#This Row],[Period]]</f>
        <v>2601</v>
      </c>
      <c r="F52">
        <v>2009</v>
      </c>
      <c r="G52">
        <f>Table2[[#This Row],[Year]]*Table2[[#This Row],[Year]]</f>
        <v>4036081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s="28">
        <f t="shared" si="1"/>
        <v>10266.083333333334</v>
      </c>
      <c r="T52">
        <f>Table2[[#This Row],[Sales]]/Table2[[#This Row],[MA12]]</f>
        <v>1.1537019148815273</v>
      </c>
      <c r="U52">
        <v>1.1683783748903205</v>
      </c>
      <c r="V52">
        <f>Table2[[#This Row],[Sales]]/Table2[[#This Row],[Seasonal Factors]]</f>
        <v>10137.127025405478</v>
      </c>
      <c r="W52">
        <f>LN(Table2[[#This Row],[Deaseasonalized Sales]])</f>
        <v>9.2239599061715492</v>
      </c>
    </row>
    <row r="53" spans="1:23" x14ac:dyDescent="0.45">
      <c r="A53" s="1" t="s">
        <v>53</v>
      </c>
      <c r="B53" s="5">
        <v>16756</v>
      </c>
      <c r="C53" s="25">
        <f>LN(Table2[[#This Row],[Sales]])</f>
        <v>9.726511682066926</v>
      </c>
      <c r="D53">
        <v>52</v>
      </c>
      <c r="E53">
        <f>Table2[[#This Row],[Period]]*Table2[[#This Row],[Period]]</f>
        <v>2704</v>
      </c>
      <c r="F53">
        <v>2009</v>
      </c>
      <c r="G53">
        <f>Table2[[#This Row],[Year]]*Table2[[#This Row],[Year]]</f>
        <v>4036081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28">
        <f t="shared" si="1"/>
        <v>10270.25</v>
      </c>
      <c r="T53">
        <f>Table2[[#This Row],[Sales]]/Table2[[#This Row],[MA12]]</f>
        <v>1.6315084832404274</v>
      </c>
      <c r="U53">
        <v>1.5741522413592282</v>
      </c>
      <c r="V53">
        <f>Table2[[#This Row],[Sales]]/Table2[[#This Row],[Seasonal Factors]]</f>
        <v>10644.459639768864</v>
      </c>
      <c r="W53">
        <f>LN(Table2[[#This Row],[Deaseasonalized Sales]])</f>
        <v>9.272794814157411</v>
      </c>
    </row>
    <row r="54" spans="1:23" x14ac:dyDescent="0.45">
      <c r="A54" s="6" t="s">
        <v>54</v>
      </c>
      <c r="B54" s="8">
        <v>8388</v>
      </c>
      <c r="C54" s="26">
        <f>LN(Table2[[#This Row],[Sales]])</f>
        <v>9.0345573920218101</v>
      </c>
      <c r="D54">
        <v>53</v>
      </c>
      <c r="E54">
        <f>Table2[[#This Row],[Period]]*Table2[[#This Row],[Period]]</f>
        <v>2809</v>
      </c>
      <c r="F54">
        <v>2010</v>
      </c>
      <c r="G54">
        <f>Table2[[#This Row],[Year]]*Table2[[#This Row],[Year]]</f>
        <v>4040100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28">
        <f t="shared" si="1"/>
        <v>10247.333333333334</v>
      </c>
      <c r="T54">
        <f>Table2[[#This Row],[Sales]]/Table2[[#This Row],[MA12]]</f>
        <v>0.81855442066228612</v>
      </c>
      <c r="U54">
        <v>0.79674089884309551</v>
      </c>
      <c r="V54">
        <f>Table2[[#This Row],[Sales]]/Table2[[#This Row],[Seasonal Factors]]</f>
        <v>10527.889320329561</v>
      </c>
      <c r="W54">
        <f>LN(Table2[[#This Row],[Deaseasonalized Sales]])</f>
        <v>9.2617831406232085</v>
      </c>
    </row>
    <row r="55" spans="1:23" x14ac:dyDescent="0.45">
      <c r="A55" s="6" t="s">
        <v>55</v>
      </c>
      <c r="B55" s="8">
        <v>8421</v>
      </c>
      <c r="C55" s="26">
        <f>LN(Table2[[#This Row],[Sales]])</f>
        <v>9.0384838650299919</v>
      </c>
      <c r="D55">
        <v>54</v>
      </c>
      <c r="E55">
        <f>Table2[[#This Row],[Period]]*Table2[[#This Row],[Period]]</f>
        <v>2916</v>
      </c>
      <c r="F55">
        <v>2010</v>
      </c>
      <c r="G55">
        <f>Table2[[#This Row],[Year]]*Table2[[#This Row],[Year]]</f>
        <v>4040100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28">
        <f t="shared" si="1"/>
        <v>10236.083333333334</v>
      </c>
      <c r="T55">
        <f>Table2[[#This Row],[Sales]]/Table2[[#This Row],[MA12]]</f>
        <v>0.82267794485195345</v>
      </c>
      <c r="U55">
        <v>0.82398175155939557</v>
      </c>
      <c r="V55">
        <f>Table2[[#This Row],[Sales]]/Table2[[#This Row],[Seasonal Factors]]</f>
        <v>10219.886525476024</v>
      </c>
      <c r="W55">
        <f>LN(Table2[[#This Row],[Deaseasonalized Sales]])</f>
        <v>9.2320907605136693</v>
      </c>
    </row>
    <row r="56" spans="1:23" x14ac:dyDescent="0.45">
      <c r="A56" s="6" t="s">
        <v>56</v>
      </c>
      <c r="B56" s="8">
        <v>9762</v>
      </c>
      <c r="C56" s="26">
        <f>LN(Table2[[#This Row],[Sales]])</f>
        <v>9.1862525764470924</v>
      </c>
      <c r="D56">
        <v>55</v>
      </c>
      <c r="E56">
        <f>Table2[[#This Row],[Period]]*Table2[[#This Row],[Period]]</f>
        <v>3025</v>
      </c>
      <c r="F56">
        <v>2010</v>
      </c>
      <c r="G56">
        <f>Table2[[#This Row],[Year]]*Table2[[#This Row],[Year]]</f>
        <v>4040100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28">
        <f t="shared" si="1"/>
        <v>10266</v>
      </c>
      <c r="T56">
        <f>Table2[[#This Row],[Sales]]/Table2[[#This Row],[MA12]]</f>
        <v>0.95090590298071298</v>
      </c>
      <c r="U56">
        <v>0.93820131444462818</v>
      </c>
      <c r="V56">
        <f>Table2[[#This Row],[Sales]]/Table2[[#This Row],[Seasonal Factors]]</f>
        <v>10405.016332532696</v>
      </c>
      <c r="W56">
        <f>LN(Table2[[#This Row],[Deaseasonalized Sales]])</f>
        <v>9.250043308507685</v>
      </c>
    </row>
    <row r="57" spans="1:23" x14ac:dyDescent="0.45">
      <c r="A57" s="6" t="s">
        <v>57</v>
      </c>
      <c r="B57" s="8">
        <v>9030</v>
      </c>
      <c r="C57" s="26">
        <f>LN(Table2[[#This Row],[Sales]])</f>
        <v>9.1083076464110313</v>
      </c>
      <c r="D57">
        <v>56</v>
      </c>
      <c r="E57">
        <f>Table2[[#This Row],[Period]]*Table2[[#This Row],[Period]]</f>
        <v>3136</v>
      </c>
      <c r="F57">
        <v>2010</v>
      </c>
      <c r="G57">
        <f>Table2[[#This Row],[Year]]*Table2[[#This Row],[Year]]</f>
        <v>4040100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28">
        <f t="shared" si="1"/>
        <v>10218.583333333334</v>
      </c>
      <c r="T57">
        <f>Table2[[#This Row],[Sales]]/Table2[[#This Row],[MA12]]</f>
        <v>0.88368413755983788</v>
      </c>
      <c r="U57">
        <v>0.88309281740355627</v>
      </c>
      <c r="V57">
        <f>Table2[[#This Row],[Sales]]/Table2[[#This Row],[Seasonal Factors]]</f>
        <v>10225.425710685477</v>
      </c>
      <c r="W57">
        <f>LN(Table2[[#This Row],[Deaseasonalized Sales]])</f>
        <v>9.2326326143411865</v>
      </c>
    </row>
    <row r="58" spans="1:23" x14ac:dyDescent="0.45">
      <c r="A58" s="7" t="s">
        <v>58</v>
      </c>
      <c r="B58" s="8">
        <v>9789</v>
      </c>
      <c r="C58" s="26">
        <f>LN(Table2[[#This Row],[Sales]])</f>
        <v>9.1890145852614307</v>
      </c>
      <c r="D58">
        <v>57</v>
      </c>
      <c r="E58">
        <f>Table2[[#This Row],[Period]]*Table2[[#This Row],[Period]]</f>
        <v>3249</v>
      </c>
      <c r="F58">
        <v>2010</v>
      </c>
      <c r="G58">
        <f>Table2[[#This Row],[Year]]*Table2[[#This Row],[Year]]</f>
        <v>4040100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28">
        <f t="shared" si="1"/>
        <v>10189.5</v>
      </c>
      <c r="T58">
        <f>Table2[[#This Row],[Sales]]/Table2[[#This Row],[MA12]]</f>
        <v>0.96069483291623725</v>
      </c>
      <c r="U58">
        <v>0.96514268258752411</v>
      </c>
      <c r="V58">
        <f>Table2[[#This Row],[Sales]]/Table2[[#This Row],[Seasonal Factors]]</f>
        <v>10142.541798851884</v>
      </c>
      <c r="W58">
        <f>LN(Table2[[#This Row],[Deaseasonalized Sales]])</f>
        <v>9.224493916230788</v>
      </c>
    </row>
    <row r="59" spans="1:23" x14ac:dyDescent="0.45">
      <c r="A59" s="6" t="s">
        <v>59</v>
      </c>
      <c r="B59" s="8">
        <v>9415</v>
      </c>
      <c r="C59" s="26">
        <f>LN(Table2[[#This Row],[Sales]])</f>
        <v>9.150059441091253</v>
      </c>
      <c r="D59">
        <v>58</v>
      </c>
      <c r="E59">
        <f>Table2[[#This Row],[Period]]*Table2[[#This Row],[Period]]</f>
        <v>3364</v>
      </c>
      <c r="F59">
        <v>2010</v>
      </c>
      <c r="G59">
        <f>Table2[[#This Row],[Year]]*Table2[[#This Row],[Year]]</f>
        <v>4040100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 s="28">
        <f t="shared" si="1"/>
        <v>10177.833333333334</v>
      </c>
      <c r="T59">
        <f>Table2[[#This Row],[Sales]]/Table2[[#This Row],[MA12]]</f>
        <v>0.92504953575580917</v>
      </c>
      <c r="U59">
        <v>0.94361837349341804</v>
      </c>
      <c r="V59">
        <f>Table2[[#This Row],[Sales]]/Table2[[#This Row],[Seasonal Factors]]</f>
        <v>9977.5505272796308</v>
      </c>
      <c r="W59">
        <f>LN(Table2[[#This Row],[Deaseasonalized Sales]])</f>
        <v>9.2080929010323036</v>
      </c>
    </row>
    <row r="60" spans="1:23" x14ac:dyDescent="0.45">
      <c r="A60" s="6" t="s">
        <v>60</v>
      </c>
      <c r="B60" s="8">
        <v>9302</v>
      </c>
      <c r="C60" s="26">
        <f>LN(Table2[[#This Row],[Sales]])</f>
        <v>9.1379847097840425</v>
      </c>
      <c r="D60">
        <v>59</v>
      </c>
      <c r="E60">
        <f>Table2[[#This Row],[Period]]*Table2[[#This Row],[Period]]</f>
        <v>3481</v>
      </c>
      <c r="F60">
        <v>2010</v>
      </c>
      <c r="G60">
        <f>Table2[[#This Row],[Year]]*Table2[[#This Row],[Year]]</f>
        <v>4040100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 s="28">
        <f t="shared" si="1"/>
        <v>10150.166666666666</v>
      </c>
      <c r="T60">
        <f>Table2[[#This Row],[Sales]]/Table2[[#This Row],[MA12]]</f>
        <v>0.91643815372489779</v>
      </c>
      <c r="U60">
        <v>0.93453340329018963</v>
      </c>
      <c r="V60">
        <f>Table2[[#This Row],[Sales]]/Table2[[#This Row],[Seasonal Factors]]</f>
        <v>9953.6303006940889</v>
      </c>
      <c r="W60">
        <f>LN(Table2[[#This Row],[Deaseasonalized Sales]])</f>
        <v>9.2056926179505929</v>
      </c>
    </row>
    <row r="61" spans="1:23" x14ac:dyDescent="0.45">
      <c r="A61" s="6" t="s">
        <v>61</v>
      </c>
      <c r="B61" s="8">
        <v>9782</v>
      </c>
      <c r="C61" s="26">
        <f>LN(Table2[[#This Row],[Sales]])</f>
        <v>9.188299241099303</v>
      </c>
      <c r="D61">
        <v>60</v>
      </c>
      <c r="E61">
        <f>Table2[[#This Row],[Period]]*Table2[[#This Row],[Period]]</f>
        <v>3600</v>
      </c>
      <c r="F61">
        <v>2010</v>
      </c>
      <c r="G61">
        <f>Table2[[#This Row],[Year]]*Table2[[#This Row],[Year]]</f>
        <v>4040100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 s="28">
        <f t="shared" si="1"/>
        <v>10103.333333333334</v>
      </c>
      <c r="T61">
        <f>Table2[[#This Row],[Sales]]/Table2[[#This Row],[MA12]]</f>
        <v>0.96819531507753209</v>
      </c>
      <c r="U61">
        <v>1.0195876150990513</v>
      </c>
      <c r="V61">
        <f>Table2[[#This Row],[Sales]]/Table2[[#This Row],[Seasonal Factors]]</f>
        <v>9594.0749525970805</v>
      </c>
      <c r="W61">
        <f>LN(Table2[[#This Row],[Deaseasonalized Sales]])</f>
        <v>9.1689009944764663</v>
      </c>
    </row>
    <row r="62" spans="1:23" x14ac:dyDescent="0.45">
      <c r="A62" s="6" t="s">
        <v>62</v>
      </c>
      <c r="B62" s="8">
        <v>8696</v>
      </c>
      <c r="C62" s="26">
        <f>LN(Table2[[#This Row],[Sales]])</f>
        <v>9.0706184288010459</v>
      </c>
      <c r="D62">
        <v>61</v>
      </c>
      <c r="E62">
        <f>Table2[[#This Row],[Period]]*Table2[[#This Row],[Period]]</f>
        <v>3721</v>
      </c>
      <c r="F62">
        <v>2010</v>
      </c>
      <c r="G62">
        <f>Table2[[#This Row],[Year]]*Table2[[#This Row],[Year]]</f>
        <v>4040100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 s="28">
        <f t="shared" si="1"/>
        <v>10088.166666666666</v>
      </c>
      <c r="T62">
        <f>Table2[[#This Row],[Sales]]/Table2[[#This Row],[MA12]]</f>
        <v>0.862000033042013</v>
      </c>
      <c r="U62">
        <v>0.87069272912551587</v>
      </c>
      <c r="V62">
        <f>Table2[[#This Row],[Sales]]/Table2[[#This Row],[Seasonal Factors]]</f>
        <v>9987.4498880148749</v>
      </c>
      <c r="W62">
        <f>LN(Table2[[#This Row],[Deaseasonalized Sales]])</f>
        <v>9.2090845725915926</v>
      </c>
    </row>
    <row r="63" spans="1:23" x14ac:dyDescent="0.45">
      <c r="A63" s="6" t="s">
        <v>63</v>
      </c>
      <c r="B63" s="8">
        <v>9355</v>
      </c>
      <c r="C63" s="26">
        <f>LN(Table2[[#This Row],[Sales]])</f>
        <v>9.1436662387081906</v>
      </c>
      <c r="D63">
        <v>62</v>
      </c>
      <c r="E63">
        <f>Table2[[#This Row],[Period]]*Table2[[#This Row],[Period]]</f>
        <v>3844</v>
      </c>
      <c r="F63">
        <v>2010</v>
      </c>
      <c r="G63">
        <f>Table2[[#This Row],[Year]]*Table2[[#This Row],[Year]]</f>
        <v>4040100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 s="28">
        <f t="shared" si="1"/>
        <v>10045</v>
      </c>
      <c r="T63">
        <f>Table2[[#This Row],[Sales]]/Table2[[#This Row],[MA12]]</f>
        <v>0.9313091090094574</v>
      </c>
      <c r="U63">
        <v>0.93920279084339942</v>
      </c>
      <c r="V63">
        <f>Table2[[#This Row],[Sales]]/Table2[[#This Row],[Seasonal Factors]]</f>
        <v>9960.5751720555018</v>
      </c>
      <c r="W63">
        <f>LN(Table2[[#This Row],[Deaseasonalized Sales]])</f>
        <v>9.2063900971096242</v>
      </c>
    </row>
    <row r="64" spans="1:23" x14ac:dyDescent="0.45">
      <c r="A64" s="6" t="s">
        <v>64</v>
      </c>
      <c r="B64" s="8">
        <v>11809</v>
      </c>
      <c r="C64" s="26">
        <f>LN(Table2[[#This Row],[Sales]])</f>
        <v>9.3766172316012817</v>
      </c>
      <c r="D64">
        <v>63</v>
      </c>
      <c r="E64">
        <f>Table2[[#This Row],[Period]]*Table2[[#This Row],[Period]]</f>
        <v>3969</v>
      </c>
      <c r="F64">
        <v>2010</v>
      </c>
      <c r="G64">
        <f>Table2[[#This Row],[Year]]*Table2[[#This Row],[Year]]</f>
        <v>4040100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s="28">
        <f t="shared" si="1"/>
        <v>10042.083333333334</v>
      </c>
      <c r="T64">
        <f>Table2[[#This Row],[Sales]]/Table2[[#This Row],[MA12]]</f>
        <v>1.1759512053441765</v>
      </c>
      <c r="U64">
        <v>1.1683783748903205</v>
      </c>
      <c r="V64">
        <f>Table2[[#This Row],[Sales]]/Table2[[#This Row],[Seasonal Factors]]</f>
        <v>10107.170976276029</v>
      </c>
      <c r="W64">
        <f>LN(Table2[[#This Row],[Deaseasonalized Sales]])</f>
        <v>9.221000448551349</v>
      </c>
    </row>
    <row r="65" spans="1:23" x14ac:dyDescent="0.45">
      <c r="A65" s="6" t="s">
        <v>65</v>
      </c>
      <c r="B65" s="8">
        <v>16105</v>
      </c>
      <c r="C65" s="26">
        <f>LN(Table2[[#This Row],[Sales]])</f>
        <v>9.6868850617652988</v>
      </c>
      <c r="D65">
        <v>64</v>
      </c>
      <c r="E65">
        <f>Table2[[#This Row],[Period]]*Table2[[#This Row],[Period]]</f>
        <v>4096</v>
      </c>
      <c r="F65">
        <v>2010</v>
      </c>
      <c r="G65">
        <f>Table2[[#This Row],[Year]]*Table2[[#This Row],[Year]]</f>
        <v>4040100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28">
        <f t="shared" si="1"/>
        <v>9987.8333333333339</v>
      </c>
      <c r="T65">
        <f>Table2[[#This Row],[Sales]]/Table2[[#This Row],[MA12]]</f>
        <v>1.612461828558079</v>
      </c>
      <c r="U65">
        <v>1.5741522413592282</v>
      </c>
      <c r="V65">
        <f>Table2[[#This Row],[Sales]]/Table2[[#This Row],[Seasonal Factors]]</f>
        <v>10230.903706044257</v>
      </c>
      <c r="W65">
        <f>LN(Table2[[#This Row],[Deaseasonalized Sales]])</f>
        <v>9.2331681938557839</v>
      </c>
    </row>
    <row r="66" spans="1:23" x14ac:dyDescent="0.45">
      <c r="A66" s="6" t="s">
        <v>66</v>
      </c>
      <c r="B66" s="8">
        <v>7936</v>
      </c>
      <c r="C66" s="26">
        <f>LN(Table2[[#This Row],[Sales]])</f>
        <v>8.9791646489647086</v>
      </c>
      <c r="D66">
        <v>65</v>
      </c>
      <c r="E66">
        <f>Table2[[#This Row],[Period]]*Table2[[#This Row],[Period]]</f>
        <v>4225</v>
      </c>
      <c r="F66">
        <v>2011</v>
      </c>
      <c r="G66">
        <f>Table2[[#This Row],[Year]]*Table2[[#This Row],[Year]]</f>
        <v>4044121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28">
        <f t="shared" si="1"/>
        <v>9950.1666666666661</v>
      </c>
      <c r="T66">
        <f>Table2[[#This Row],[Sales]]/Table2[[#This Row],[MA12]]</f>
        <v>0.79757457999028492</v>
      </c>
      <c r="U66">
        <v>0.79674089884309551</v>
      </c>
      <c r="V66">
        <f>Table2[[#This Row],[Sales]]/Table2[[#This Row],[Seasonal Factors]]</f>
        <v>9960.5781647753211</v>
      </c>
      <c r="W66">
        <f>LN(Table2[[#This Row],[Deaseasonalized Sales]])</f>
        <v>9.2063903975661052</v>
      </c>
    </row>
    <row r="67" spans="1:23" x14ac:dyDescent="0.45">
      <c r="A67" s="6" t="s">
        <v>67</v>
      </c>
      <c r="B67" s="8">
        <v>8350</v>
      </c>
      <c r="C67" s="26">
        <f>LN(Table2[[#This Row],[Sales]])</f>
        <v>9.030016817844901</v>
      </c>
      <c r="D67">
        <v>66</v>
      </c>
      <c r="E67">
        <f>Table2[[#This Row],[Period]]*Table2[[#This Row],[Period]]</f>
        <v>4356</v>
      </c>
      <c r="F67">
        <v>2011</v>
      </c>
      <c r="G67">
        <f>Table2[[#This Row],[Year]]*Table2[[#This Row],[Year]]</f>
        <v>4044121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28">
        <f t="shared" si="1"/>
        <v>9944.25</v>
      </c>
      <c r="T67">
        <f>Table2[[#This Row],[Sales]]/Table2[[#This Row],[MA12]]</f>
        <v>0.83968122281720592</v>
      </c>
      <c r="U67">
        <v>0.82398175155939557</v>
      </c>
      <c r="V67">
        <f>Table2[[#This Row],[Sales]]/Table2[[#This Row],[Seasonal Factors]]</f>
        <v>10133.719568664625</v>
      </c>
      <c r="W67">
        <f>LN(Table2[[#This Row],[Deaseasonalized Sales]])</f>
        <v>9.2236237133285783</v>
      </c>
    </row>
    <row r="68" spans="1:23" x14ac:dyDescent="0.45">
      <c r="A68" s="6" t="s">
        <v>68</v>
      </c>
      <c r="B68" s="8">
        <v>9208</v>
      </c>
      <c r="C68" s="26">
        <f>LN(Table2[[#This Row],[Sales]])</f>
        <v>9.1278279504017181</v>
      </c>
      <c r="D68">
        <v>67</v>
      </c>
      <c r="E68">
        <f>Table2[[#This Row],[Period]]*Table2[[#This Row],[Period]]</f>
        <v>4489</v>
      </c>
      <c r="F68">
        <v>2011</v>
      </c>
      <c r="G68">
        <f>Table2[[#This Row],[Year]]*Table2[[#This Row],[Year]]</f>
        <v>4044121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28">
        <f t="shared" si="1"/>
        <v>9898.0833333333339</v>
      </c>
      <c r="T68">
        <f>Table2[[#This Row],[Sales]]/Table2[[#This Row],[MA12]]</f>
        <v>0.93028111503068767</v>
      </c>
      <c r="U68">
        <v>0.93820131444462818</v>
      </c>
      <c r="V68">
        <f>Table2[[#This Row],[Sales]]/Table2[[#This Row],[Seasonal Factors]]</f>
        <v>9814.524727510865</v>
      </c>
      <c r="W68">
        <f>LN(Table2[[#This Row],[Deaseasonalized Sales]])</f>
        <v>9.1916186824623107</v>
      </c>
    </row>
    <row r="69" spans="1:23" x14ac:dyDescent="0.45">
      <c r="A69" s="6" t="s">
        <v>69</v>
      </c>
      <c r="B69" s="8">
        <v>9280</v>
      </c>
      <c r="C69" s="26">
        <f>LN(Table2[[#This Row],[Sales]])</f>
        <v>9.1356168257802466</v>
      </c>
      <c r="D69">
        <v>68</v>
      </c>
      <c r="E69">
        <f>Table2[[#This Row],[Period]]*Table2[[#This Row],[Period]]</f>
        <v>4624</v>
      </c>
      <c r="F69">
        <v>2011</v>
      </c>
      <c r="G69">
        <f>Table2[[#This Row],[Year]]*Table2[[#This Row],[Year]]</f>
        <v>4044121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28">
        <f t="shared" si="1"/>
        <v>9918.9166666666661</v>
      </c>
      <c r="T69">
        <f>Table2[[#This Row],[Sales]]/Table2[[#This Row],[MA12]]</f>
        <v>0.93558604350273478</v>
      </c>
      <c r="U69">
        <v>0.88309281740355627</v>
      </c>
      <c r="V69">
        <f>Table2[[#This Row],[Sales]]/Table2[[#This Row],[Seasonal Factors]]</f>
        <v>10508.521660593713</v>
      </c>
      <c r="W69">
        <f>LN(Table2[[#This Row],[Deaseasonalized Sales]])</f>
        <v>9.2599417937104018</v>
      </c>
    </row>
    <row r="70" spans="1:23" x14ac:dyDescent="0.45">
      <c r="A70" s="7" t="s">
        <v>70</v>
      </c>
      <c r="B70" s="8">
        <v>9322</v>
      </c>
      <c r="C70" s="26">
        <f>LN(Table2[[#This Row],[Sales]])</f>
        <v>9.1401324769326866</v>
      </c>
      <c r="D70">
        <v>69</v>
      </c>
      <c r="E70">
        <f>Table2[[#This Row],[Period]]*Table2[[#This Row],[Period]]</f>
        <v>4761</v>
      </c>
      <c r="F70">
        <v>2011</v>
      </c>
      <c r="G70">
        <f>Table2[[#This Row],[Year]]*Table2[[#This Row],[Year]]</f>
        <v>4044121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28">
        <f t="shared" si="1"/>
        <v>9880</v>
      </c>
      <c r="T70">
        <f>Table2[[#This Row],[Sales]]/Table2[[#This Row],[MA12]]</f>
        <v>0.94352226720647769</v>
      </c>
      <c r="U70">
        <v>0.96514268258752411</v>
      </c>
      <c r="V70">
        <f>Table2[[#This Row],[Sales]]/Table2[[#This Row],[Seasonal Factors]]</f>
        <v>9658.675518326414</v>
      </c>
      <c r="W70">
        <f>LN(Table2[[#This Row],[Deaseasonalized Sales]])</f>
        <v>9.1756118079020439</v>
      </c>
    </row>
    <row r="71" spans="1:23" x14ac:dyDescent="0.45">
      <c r="A71" s="6" t="s">
        <v>71</v>
      </c>
      <c r="B71" s="8">
        <v>9545</v>
      </c>
      <c r="C71" s="26">
        <f>LN(Table2[[#This Row],[Sales]])</f>
        <v>9.1637727361598476</v>
      </c>
      <c r="D71">
        <v>70</v>
      </c>
      <c r="E71">
        <f>Table2[[#This Row],[Period]]*Table2[[#This Row],[Period]]</f>
        <v>4900</v>
      </c>
      <c r="F71">
        <v>2011</v>
      </c>
      <c r="G71">
        <f>Table2[[#This Row],[Year]]*Table2[[#This Row],[Year]]</f>
        <v>4044121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 s="28">
        <f t="shared" si="1"/>
        <v>9890.8333333333339</v>
      </c>
      <c r="T71">
        <f>Table2[[#This Row],[Sales]]/Table2[[#This Row],[MA12]]</f>
        <v>0.965034965034965</v>
      </c>
      <c r="U71">
        <v>0.94361837349341804</v>
      </c>
      <c r="V71">
        <f>Table2[[#This Row],[Sales]]/Table2[[#This Row],[Seasonal Factors]]</f>
        <v>10115.318086339254</v>
      </c>
      <c r="W71">
        <f>LN(Table2[[#This Row],[Deaseasonalized Sales]])</f>
        <v>9.2218061961008999</v>
      </c>
    </row>
    <row r="72" spans="1:23" x14ac:dyDescent="0.45">
      <c r="A72" s="6" t="s">
        <v>72</v>
      </c>
      <c r="B72" s="8">
        <v>9120</v>
      </c>
      <c r="C72" s="26">
        <f>LN(Table2[[#This Row],[Sales]])</f>
        <v>9.1182250830683778</v>
      </c>
      <c r="D72">
        <v>71</v>
      </c>
      <c r="E72">
        <f>Table2[[#This Row],[Period]]*Table2[[#This Row],[Period]]</f>
        <v>5041</v>
      </c>
      <c r="F72">
        <v>2011</v>
      </c>
      <c r="G72">
        <f>Table2[[#This Row],[Year]]*Table2[[#This Row],[Year]]</f>
        <v>4044121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 s="28">
        <f t="shared" si="1"/>
        <v>9875.6666666666661</v>
      </c>
      <c r="T72">
        <f>Table2[[#This Row],[Sales]]/Table2[[#This Row],[MA12]]</f>
        <v>0.92348195902386343</v>
      </c>
      <c r="U72">
        <v>0.93453340329018963</v>
      </c>
      <c r="V72">
        <f>Table2[[#This Row],[Sales]]/Table2[[#This Row],[Seasonal Factors]]</f>
        <v>9758.8807076252506</v>
      </c>
      <c r="W72">
        <f>LN(Table2[[#This Row],[Deaseasonalized Sales]])</f>
        <v>9.1859329912349281</v>
      </c>
    </row>
    <row r="73" spans="1:23" x14ac:dyDescent="0.45">
      <c r="A73" s="6" t="s">
        <v>73</v>
      </c>
      <c r="B73" s="8">
        <v>9699</v>
      </c>
      <c r="C73" s="26">
        <f>LN(Table2[[#This Row],[Sales]])</f>
        <v>9.179778066393542</v>
      </c>
      <c r="D73">
        <v>72</v>
      </c>
      <c r="E73">
        <f>Table2[[#This Row],[Period]]*Table2[[#This Row],[Period]]</f>
        <v>5184</v>
      </c>
      <c r="F73">
        <v>2011</v>
      </c>
      <c r="G73">
        <f>Table2[[#This Row],[Year]]*Table2[[#This Row],[Year]]</f>
        <v>4044121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 s="28">
        <f t="shared" si="1"/>
        <v>9868.75</v>
      </c>
      <c r="T73">
        <f>Table2[[#This Row],[Sales]]/Table2[[#This Row],[MA12]]</f>
        <v>0.98279924002533248</v>
      </c>
      <c r="U73">
        <v>1.0195876150990513</v>
      </c>
      <c r="V73">
        <f>Table2[[#This Row],[Sales]]/Table2[[#This Row],[Seasonal Factors]]</f>
        <v>9512.6694914372401</v>
      </c>
      <c r="W73">
        <f>LN(Table2[[#This Row],[Deaseasonalized Sales]])</f>
        <v>9.1603798197707071</v>
      </c>
    </row>
    <row r="74" spans="1:23" x14ac:dyDescent="0.45">
      <c r="A74" s="6" t="s">
        <v>74</v>
      </c>
      <c r="B74" s="8">
        <v>8703</v>
      </c>
      <c r="C74" s="26">
        <f>LN(Table2[[#This Row],[Sales]])</f>
        <v>9.0714230727895142</v>
      </c>
      <c r="D74">
        <v>73</v>
      </c>
      <c r="E74">
        <f>Table2[[#This Row],[Period]]*Table2[[#This Row],[Period]]</f>
        <v>5329</v>
      </c>
      <c r="F74">
        <v>2011</v>
      </c>
      <c r="G74">
        <f>Table2[[#This Row],[Year]]*Table2[[#This Row],[Year]]</f>
        <v>4044121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 s="28">
        <f t="shared" si="1"/>
        <v>9869.3333333333339</v>
      </c>
      <c r="T74">
        <f>Table2[[#This Row],[Sales]]/Table2[[#This Row],[MA12]]</f>
        <v>0.88182248041069977</v>
      </c>
      <c r="U74">
        <v>0.87069272912551587</v>
      </c>
      <c r="V74">
        <f>Table2[[#This Row],[Sales]]/Table2[[#This Row],[Seasonal Factors]]</f>
        <v>9995.4894635917044</v>
      </c>
      <c r="W74">
        <f>LN(Table2[[#This Row],[Deaseasonalized Sales]])</f>
        <v>9.209889216580061</v>
      </c>
    </row>
    <row r="75" spans="1:23" x14ac:dyDescent="0.45">
      <c r="A75" s="6" t="s">
        <v>75</v>
      </c>
      <c r="B75" s="8">
        <v>9270</v>
      </c>
      <c r="C75" s="26">
        <f>LN(Table2[[#This Row],[Sales]])</f>
        <v>9.1345386585599009</v>
      </c>
      <c r="D75">
        <v>74</v>
      </c>
      <c r="E75">
        <f>Table2[[#This Row],[Period]]*Table2[[#This Row],[Period]]</f>
        <v>5476</v>
      </c>
      <c r="F75">
        <v>2011</v>
      </c>
      <c r="G75">
        <f>Table2[[#This Row],[Year]]*Table2[[#This Row],[Year]]</f>
        <v>4044121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 s="28">
        <f t="shared" si="1"/>
        <v>9862.25</v>
      </c>
      <c r="T75">
        <f>Table2[[#This Row],[Sales]]/Table2[[#This Row],[MA12]]</f>
        <v>0.93994778067885121</v>
      </c>
      <c r="U75">
        <v>0.93920279084339942</v>
      </c>
      <c r="V75">
        <f>Table2[[#This Row],[Sales]]/Table2[[#This Row],[Seasonal Factors]]</f>
        <v>9870.0728856177975</v>
      </c>
      <c r="W75">
        <f>LN(Table2[[#This Row],[Deaseasonalized Sales]])</f>
        <v>9.1972625169613345</v>
      </c>
    </row>
    <row r="76" spans="1:23" x14ac:dyDescent="0.45">
      <c r="A76" s="6" t="s">
        <v>76</v>
      </c>
      <c r="B76" s="8">
        <v>11405</v>
      </c>
      <c r="C76" s="26">
        <f>LN(Table2[[#This Row],[Sales]])</f>
        <v>9.3418071347184881</v>
      </c>
      <c r="D76">
        <v>75</v>
      </c>
      <c r="E76">
        <f>Table2[[#This Row],[Period]]*Table2[[#This Row],[Period]]</f>
        <v>5625</v>
      </c>
      <c r="F76">
        <v>2011</v>
      </c>
      <c r="G76">
        <f>Table2[[#This Row],[Year]]*Table2[[#This Row],[Year]]</f>
        <v>4044121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 s="28">
        <f t="shared" si="1"/>
        <v>9828.5833333333339</v>
      </c>
      <c r="T76">
        <f>Table2[[#This Row],[Sales]]/Table2[[#This Row],[MA12]]</f>
        <v>1.1603910363480663</v>
      </c>
      <c r="U76">
        <v>1.1683783748903205</v>
      </c>
      <c r="V76">
        <f>Table2[[#This Row],[Sales]]/Table2[[#This Row],[Seasonal Factors]]</f>
        <v>9761.3925806103907</v>
      </c>
      <c r="W76">
        <f>LN(Table2[[#This Row],[Deaseasonalized Sales]])</f>
        <v>9.1861903516685555</v>
      </c>
    </row>
    <row r="77" spans="1:23" x14ac:dyDescent="0.45">
      <c r="A77" s="6" t="s">
        <v>77</v>
      </c>
      <c r="B77" s="8">
        <v>15785</v>
      </c>
      <c r="C77" s="26">
        <f>LN(Table2[[#This Row],[Sales]])</f>
        <v>9.6668154009920926</v>
      </c>
      <c r="D77">
        <v>76</v>
      </c>
      <c r="E77">
        <f>Table2[[#This Row],[Period]]*Table2[[#This Row],[Period]]</f>
        <v>5776</v>
      </c>
      <c r="F77">
        <v>2011</v>
      </c>
      <c r="G77">
        <f>Table2[[#This Row],[Year]]*Table2[[#This Row],[Year]]</f>
        <v>4044121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28">
        <f t="shared" si="1"/>
        <v>9801.9166666666661</v>
      </c>
      <c r="T77">
        <f>Table2[[#This Row],[Sales]]/Table2[[#This Row],[MA12]]</f>
        <v>1.6103993266623025</v>
      </c>
      <c r="U77">
        <v>1.5741522413592282</v>
      </c>
      <c r="V77">
        <f>Table2[[#This Row],[Sales]]/Table2[[#This Row],[Seasonal Factors]]</f>
        <v>10027.619683322482</v>
      </c>
      <c r="W77">
        <f>LN(Table2[[#This Row],[Deaseasonalized Sales]])</f>
        <v>9.2130985330825776</v>
      </c>
    </row>
    <row r="78" spans="1:23" x14ac:dyDescent="0.45">
      <c r="A78" s="6" t="s">
        <v>78</v>
      </c>
      <c r="B78" s="8">
        <v>7662</v>
      </c>
      <c r="C78" s="26">
        <f>LN(Table2[[#This Row],[Sales]])</f>
        <v>8.9440283252605948</v>
      </c>
      <c r="D78">
        <v>77</v>
      </c>
      <c r="E78">
        <f>Table2[[#This Row],[Period]]*Table2[[#This Row],[Period]]</f>
        <v>5929</v>
      </c>
      <c r="F78">
        <v>2012</v>
      </c>
      <c r="G78">
        <f>Table2[[#This Row],[Year]]*Table2[[#This Row],[Year]]</f>
        <v>4048144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28">
        <f t="shared" ref="S78:S141" si="2">AVERAGE(B67:B78)</f>
        <v>9779.0833333333339</v>
      </c>
      <c r="T78">
        <f>Table2[[#This Row],[Sales]]/Table2[[#This Row],[MA12]]</f>
        <v>0.78350902010242951</v>
      </c>
      <c r="U78">
        <v>0.79674089884309551</v>
      </c>
      <c r="V78">
        <f>Table2[[#This Row],[Sales]]/Table2[[#This Row],[Seasonal Factors]]</f>
        <v>9616.6771545499632</v>
      </c>
      <c r="W78">
        <f>LN(Table2[[#This Row],[Deaseasonalized Sales]])</f>
        <v>9.1712540738619914</v>
      </c>
    </row>
    <row r="79" spans="1:23" x14ac:dyDescent="0.45">
      <c r="A79" s="6" t="s">
        <v>79</v>
      </c>
      <c r="B79" s="8">
        <v>8618</v>
      </c>
      <c r="C79" s="26">
        <f>LN(Table2[[#This Row],[Sales]])</f>
        <v>9.061608318175784</v>
      </c>
      <c r="D79">
        <v>78</v>
      </c>
      <c r="E79">
        <f>Table2[[#This Row],[Period]]*Table2[[#This Row],[Period]]</f>
        <v>6084</v>
      </c>
      <c r="F79">
        <v>2012</v>
      </c>
      <c r="G79">
        <f>Table2[[#This Row],[Year]]*Table2[[#This Row],[Year]]</f>
        <v>4048144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28">
        <f t="shared" si="2"/>
        <v>9801.4166666666661</v>
      </c>
      <c r="T79">
        <f>Table2[[#This Row],[Sales]]/Table2[[#This Row],[MA12]]</f>
        <v>0.87926065109635521</v>
      </c>
      <c r="U79">
        <v>0.82398175155939557</v>
      </c>
      <c r="V79">
        <f>Table2[[#This Row],[Sales]]/Table2[[#This Row],[Seasonal Factors]]</f>
        <v>10458.969490149908</v>
      </c>
      <c r="W79">
        <f>LN(Table2[[#This Row],[Deaseasonalized Sales]])</f>
        <v>9.2552152136594614</v>
      </c>
    </row>
    <row r="80" spans="1:23" x14ac:dyDescent="0.45">
      <c r="A80" s="6" t="s">
        <v>80</v>
      </c>
      <c r="B80" s="8">
        <v>9482</v>
      </c>
      <c r="C80" s="26">
        <f>LN(Table2[[#This Row],[Sales]])</f>
        <v>9.1571505434620644</v>
      </c>
      <c r="D80">
        <v>79</v>
      </c>
      <c r="E80">
        <f>Table2[[#This Row],[Period]]*Table2[[#This Row],[Period]]</f>
        <v>6241</v>
      </c>
      <c r="F80">
        <v>2012</v>
      </c>
      <c r="G80">
        <f>Table2[[#This Row],[Year]]*Table2[[#This Row],[Year]]</f>
        <v>4048144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28">
        <f t="shared" si="2"/>
        <v>9824.25</v>
      </c>
      <c r="T80">
        <f>Table2[[#This Row],[Sales]]/Table2[[#This Row],[MA12]]</f>
        <v>0.96516273506883477</v>
      </c>
      <c r="U80">
        <v>0.93820131444462818</v>
      </c>
      <c r="V80">
        <f>Table2[[#This Row],[Sales]]/Table2[[#This Row],[Seasonal Factors]]</f>
        <v>10106.572922052348</v>
      </c>
      <c r="W80">
        <f>LN(Table2[[#This Row],[Deaseasonalized Sales]])</f>
        <v>9.2209412755226552</v>
      </c>
    </row>
    <row r="81" spans="1:23" x14ac:dyDescent="0.45">
      <c r="A81" s="6" t="s">
        <v>81</v>
      </c>
      <c r="B81" s="8">
        <v>8673</v>
      </c>
      <c r="C81" s="26">
        <f>LN(Table2[[#This Row],[Sales]])</f>
        <v>9.0679700306844566</v>
      </c>
      <c r="D81">
        <v>80</v>
      </c>
      <c r="E81">
        <f>Table2[[#This Row],[Period]]*Table2[[#This Row],[Period]]</f>
        <v>6400</v>
      </c>
      <c r="F81">
        <v>2012</v>
      </c>
      <c r="G81">
        <f>Table2[[#This Row],[Year]]*Table2[[#This Row],[Year]]</f>
        <v>4048144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28">
        <f t="shared" si="2"/>
        <v>9773.6666666666661</v>
      </c>
      <c r="T81">
        <f>Table2[[#This Row],[Sales]]/Table2[[#This Row],[MA12]]</f>
        <v>0.88738446846969754</v>
      </c>
      <c r="U81">
        <v>0.88309281740355627</v>
      </c>
      <c r="V81">
        <f>Table2[[#This Row],[Sales]]/Table2[[#This Row],[Seasonal Factors]]</f>
        <v>9821.1646942165171</v>
      </c>
      <c r="W81">
        <f>LN(Table2[[#This Row],[Deaseasonalized Sales]])</f>
        <v>9.1922949986146119</v>
      </c>
    </row>
    <row r="82" spans="1:23" x14ac:dyDescent="0.45">
      <c r="A82" s="7" t="s">
        <v>82</v>
      </c>
      <c r="B82" s="8">
        <v>9083</v>
      </c>
      <c r="C82" s="26">
        <f>LN(Table2[[#This Row],[Sales]])</f>
        <v>9.1141598135022139</v>
      </c>
      <c r="D82">
        <v>81</v>
      </c>
      <c r="E82">
        <f>Table2[[#This Row],[Period]]*Table2[[#This Row],[Period]]</f>
        <v>6561</v>
      </c>
      <c r="F82">
        <v>2012</v>
      </c>
      <c r="G82">
        <f>Table2[[#This Row],[Year]]*Table2[[#This Row],[Year]]</f>
        <v>4048144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28">
        <f t="shared" si="2"/>
        <v>9753.75</v>
      </c>
      <c r="T82">
        <f>Table2[[#This Row],[Sales]]/Table2[[#This Row],[MA12]]</f>
        <v>0.93123157759835962</v>
      </c>
      <c r="U82">
        <v>0.96514268258752411</v>
      </c>
      <c r="V82">
        <f>Table2[[#This Row],[Sales]]/Table2[[#This Row],[Seasonal Factors]]</f>
        <v>9411.0437387855418</v>
      </c>
      <c r="W82">
        <f>LN(Table2[[#This Row],[Deaseasonalized Sales]])</f>
        <v>9.1496391444715712</v>
      </c>
    </row>
    <row r="83" spans="1:23" x14ac:dyDescent="0.45">
      <c r="A83" s="6" t="s">
        <v>83</v>
      </c>
      <c r="B83" s="8">
        <v>9102</v>
      </c>
      <c r="C83" s="26">
        <f>LN(Table2[[#This Row],[Sales]])</f>
        <v>9.1162494485765873</v>
      </c>
      <c r="D83">
        <v>82</v>
      </c>
      <c r="E83">
        <f>Table2[[#This Row],[Period]]*Table2[[#This Row],[Period]]</f>
        <v>6724</v>
      </c>
      <c r="F83">
        <v>2012</v>
      </c>
      <c r="G83">
        <f>Table2[[#This Row],[Year]]*Table2[[#This Row],[Year]]</f>
        <v>4048144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 s="28">
        <f t="shared" si="2"/>
        <v>9716.8333333333339</v>
      </c>
      <c r="T83">
        <f>Table2[[#This Row],[Sales]]/Table2[[#This Row],[MA12]]</f>
        <v>0.93672492753126013</v>
      </c>
      <c r="U83">
        <v>0.94361837349341804</v>
      </c>
      <c r="V83">
        <f>Table2[[#This Row],[Sales]]/Table2[[#This Row],[Seasonal Factors]]</f>
        <v>9645.8486350822295</v>
      </c>
      <c r="W83">
        <f>LN(Table2[[#This Row],[Deaseasonalized Sales]])</f>
        <v>9.1742829085176396</v>
      </c>
    </row>
    <row r="84" spans="1:23" x14ac:dyDescent="0.45">
      <c r="A84" s="6" t="s">
        <v>84</v>
      </c>
      <c r="B84" s="8">
        <v>8656</v>
      </c>
      <c r="C84" s="26">
        <f>LN(Table2[[#This Row],[Sales]])</f>
        <v>9.0660080010862636</v>
      </c>
      <c r="D84">
        <v>83</v>
      </c>
      <c r="E84">
        <f>Table2[[#This Row],[Period]]*Table2[[#This Row],[Period]]</f>
        <v>6889</v>
      </c>
      <c r="F84">
        <v>2012</v>
      </c>
      <c r="G84">
        <f>Table2[[#This Row],[Year]]*Table2[[#This Row],[Year]]</f>
        <v>4048144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 s="28">
        <f t="shared" si="2"/>
        <v>9678.1666666666661</v>
      </c>
      <c r="T84">
        <f>Table2[[#This Row],[Sales]]/Table2[[#This Row],[MA12]]</f>
        <v>0.89438426699271567</v>
      </c>
      <c r="U84">
        <v>0.93453340329018963</v>
      </c>
      <c r="V84">
        <f>Table2[[#This Row],[Sales]]/Table2[[#This Row],[Seasonal Factors]]</f>
        <v>9262.3762505706327</v>
      </c>
      <c r="W84">
        <f>LN(Table2[[#This Row],[Deaseasonalized Sales]])</f>
        <v>9.133715909252814</v>
      </c>
    </row>
    <row r="85" spans="1:23" x14ac:dyDescent="0.45">
      <c r="A85" s="6" t="s">
        <v>85</v>
      </c>
      <c r="B85" s="8">
        <v>9824</v>
      </c>
      <c r="C85" s="26">
        <f>LN(Table2[[#This Row],[Sales]])</f>
        <v>9.1925836503869238</v>
      </c>
      <c r="D85">
        <v>84</v>
      </c>
      <c r="E85">
        <f>Table2[[#This Row],[Period]]*Table2[[#This Row],[Period]]</f>
        <v>7056</v>
      </c>
      <c r="F85">
        <v>2012</v>
      </c>
      <c r="G85">
        <f>Table2[[#This Row],[Year]]*Table2[[#This Row],[Year]]</f>
        <v>4048144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 s="28">
        <f t="shared" si="2"/>
        <v>9688.5833333333339</v>
      </c>
      <c r="T85">
        <f>Table2[[#This Row],[Sales]]/Table2[[#This Row],[MA12]]</f>
        <v>1.0139769316119487</v>
      </c>
      <c r="U85">
        <v>1.0195876150990513</v>
      </c>
      <c r="V85">
        <f>Table2[[#This Row],[Sales]]/Table2[[#This Row],[Seasonal Factors]]</f>
        <v>9635.2680775213357</v>
      </c>
      <c r="W85">
        <f>LN(Table2[[#This Row],[Deaseasonalized Sales]])</f>
        <v>9.1731854037640872</v>
      </c>
    </row>
    <row r="86" spans="1:23" x14ac:dyDescent="0.45">
      <c r="A86" s="6" t="s">
        <v>86</v>
      </c>
      <c r="B86" s="8">
        <v>8446</v>
      </c>
      <c r="C86" s="26">
        <f>LN(Table2[[#This Row],[Sales]])</f>
        <v>9.0414482354938883</v>
      </c>
      <c r="D86">
        <v>85</v>
      </c>
      <c r="E86">
        <f>Table2[[#This Row],[Period]]*Table2[[#This Row],[Period]]</f>
        <v>7225</v>
      </c>
      <c r="F86">
        <v>2012</v>
      </c>
      <c r="G86">
        <f>Table2[[#This Row],[Year]]*Table2[[#This Row],[Year]]</f>
        <v>4048144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 s="28">
        <f t="shared" si="2"/>
        <v>9667.1666666666661</v>
      </c>
      <c r="T86">
        <f>Table2[[#This Row],[Sales]]/Table2[[#This Row],[MA12]]</f>
        <v>0.87367894764063936</v>
      </c>
      <c r="U86">
        <v>0.87069272912551587</v>
      </c>
      <c r="V86">
        <f>Table2[[#This Row],[Sales]]/Table2[[#This Row],[Seasonal Factors]]</f>
        <v>9700.3221888424141</v>
      </c>
      <c r="W86">
        <f>LN(Table2[[#This Row],[Deaseasonalized Sales]])</f>
        <v>9.1799143792844351</v>
      </c>
    </row>
    <row r="87" spans="1:23" x14ac:dyDescent="0.45">
      <c r="A87" s="6" t="s">
        <v>87</v>
      </c>
      <c r="B87" s="8">
        <v>8820</v>
      </c>
      <c r="C87" s="26">
        <f>LN(Table2[[#This Row],[Sales]])</f>
        <v>9.0847771490008373</v>
      </c>
      <c r="D87">
        <v>86</v>
      </c>
      <c r="E87">
        <f>Table2[[#This Row],[Period]]*Table2[[#This Row],[Period]]</f>
        <v>7396</v>
      </c>
      <c r="F87">
        <v>2012</v>
      </c>
      <c r="G87">
        <f>Table2[[#This Row],[Year]]*Table2[[#This Row],[Year]]</f>
        <v>4048144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 s="28">
        <f t="shared" si="2"/>
        <v>9629.6666666666661</v>
      </c>
      <c r="T87">
        <f>Table2[[#This Row],[Sales]]/Table2[[#This Row],[MA12]]</f>
        <v>0.91591955415556103</v>
      </c>
      <c r="U87">
        <v>0.93920279084339942</v>
      </c>
      <c r="V87">
        <f>Table2[[#This Row],[Sales]]/Table2[[#This Row],[Seasonal Factors]]</f>
        <v>9390.9431338887789</v>
      </c>
      <c r="W87">
        <f>LN(Table2[[#This Row],[Deaseasonalized Sales]])</f>
        <v>9.1475010074022709</v>
      </c>
    </row>
    <row r="88" spans="1:23" x14ac:dyDescent="0.45">
      <c r="A88" s="6" t="s">
        <v>88</v>
      </c>
      <c r="B88" s="8">
        <v>11094</v>
      </c>
      <c r="C88" s="26">
        <f>LN(Table2[[#This Row],[Sales]])</f>
        <v>9.3141597006151802</v>
      </c>
      <c r="D88">
        <v>87</v>
      </c>
      <c r="E88">
        <f>Table2[[#This Row],[Period]]*Table2[[#This Row],[Period]]</f>
        <v>7569</v>
      </c>
      <c r="F88">
        <v>2012</v>
      </c>
      <c r="G88">
        <f>Table2[[#This Row],[Year]]*Table2[[#This Row],[Year]]</f>
        <v>4048144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 s="28">
        <f t="shared" si="2"/>
        <v>9603.75</v>
      </c>
      <c r="T88">
        <f>Table2[[#This Row],[Sales]]/Table2[[#This Row],[MA12]]</f>
        <v>1.1551737602499024</v>
      </c>
      <c r="U88">
        <v>1.1683783748903205</v>
      </c>
      <c r="V88">
        <f>Table2[[#This Row],[Sales]]/Table2[[#This Row],[Seasonal Factors]]</f>
        <v>9495.2116869172878</v>
      </c>
      <c r="W88">
        <f>LN(Table2[[#This Row],[Deaseasonalized Sales]])</f>
        <v>9.1585429175652475</v>
      </c>
    </row>
    <row r="89" spans="1:23" x14ac:dyDescent="0.45">
      <c r="A89" s="6" t="s">
        <v>89</v>
      </c>
      <c r="B89" s="8">
        <v>14892</v>
      </c>
      <c r="C89" s="26">
        <f>LN(Table2[[#This Row],[Sales]])</f>
        <v>9.6085794349926079</v>
      </c>
      <c r="D89">
        <v>88</v>
      </c>
      <c r="E89">
        <f>Table2[[#This Row],[Period]]*Table2[[#This Row],[Period]]</f>
        <v>7744</v>
      </c>
      <c r="F89">
        <v>2012</v>
      </c>
      <c r="G89">
        <f>Table2[[#This Row],[Year]]*Table2[[#This Row],[Year]]</f>
        <v>4048144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28">
        <f t="shared" si="2"/>
        <v>9529.3333333333339</v>
      </c>
      <c r="T89">
        <f>Table2[[#This Row],[Sales]]/Table2[[#This Row],[MA12]]</f>
        <v>1.562753602910312</v>
      </c>
      <c r="U89">
        <v>1.5741522413592282</v>
      </c>
      <c r="V89">
        <f>Table2[[#This Row],[Sales]]/Table2[[#This Row],[Seasonal Factors]]</f>
        <v>9460.330207414534</v>
      </c>
      <c r="W89">
        <f>LN(Table2[[#This Row],[Deaseasonalized Sales]])</f>
        <v>9.154862567083093</v>
      </c>
    </row>
    <row r="90" spans="1:23" x14ac:dyDescent="0.45">
      <c r="A90" s="9" t="s">
        <v>90</v>
      </c>
      <c r="B90" s="11">
        <v>7588</v>
      </c>
      <c r="C90" s="27">
        <f>LN(Table2[[#This Row],[Sales]])</f>
        <v>8.9343233310549053</v>
      </c>
      <c r="D90">
        <v>89</v>
      </c>
      <c r="E90">
        <f>Table2[[#This Row],[Period]]*Table2[[#This Row],[Period]]</f>
        <v>7921</v>
      </c>
      <c r="F90">
        <v>2013</v>
      </c>
      <c r="G90">
        <f>Table2[[#This Row],[Year]]*Table2[[#This Row],[Year]]</f>
        <v>4052169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8">
        <f t="shared" si="2"/>
        <v>9523.1666666666661</v>
      </c>
      <c r="T90">
        <f>Table2[[#This Row],[Sales]]/Table2[[#This Row],[MA12]]</f>
        <v>0.79679378358039177</v>
      </c>
      <c r="U90">
        <v>0.79674089884309551</v>
      </c>
      <c r="V90">
        <f>Table2[[#This Row],[Sales]]/Table2[[#This Row],[Seasonal Factors]]</f>
        <v>9523.7987795255976</v>
      </c>
      <c r="W90">
        <f>LN(Table2[[#This Row],[Deaseasonalized Sales]])</f>
        <v>9.1615490796563019</v>
      </c>
    </row>
    <row r="91" spans="1:23" x14ac:dyDescent="0.45">
      <c r="A91" s="9" t="s">
        <v>91</v>
      </c>
      <c r="B91" s="11">
        <v>7941</v>
      </c>
      <c r="C91" s="27">
        <f>LN(Table2[[#This Row],[Sales]])</f>
        <v>8.9797944908952108</v>
      </c>
      <c r="D91">
        <v>90</v>
      </c>
      <c r="E91">
        <f>Table2[[#This Row],[Period]]*Table2[[#This Row],[Period]]</f>
        <v>8100</v>
      </c>
      <c r="F91">
        <v>2013</v>
      </c>
      <c r="G91">
        <f>Table2[[#This Row],[Year]]*Table2[[#This Row],[Year]]</f>
        <v>4052169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28">
        <f t="shared" si="2"/>
        <v>9466.75</v>
      </c>
      <c r="T91">
        <f>Table2[[#This Row],[Sales]]/Table2[[#This Row],[MA12]]</f>
        <v>0.83883064409644281</v>
      </c>
      <c r="U91">
        <v>0.82398175155939557</v>
      </c>
      <c r="V91">
        <f>Table2[[#This Row],[Sales]]/Table2[[#This Row],[Seasonal Factors]]</f>
        <v>9637.3493526665607</v>
      </c>
      <c r="W91">
        <f>LN(Table2[[#This Row],[Deaseasonalized Sales]])</f>
        <v>9.1734013863788881</v>
      </c>
    </row>
    <row r="92" spans="1:23" x14ac:dyDescent="0.45">
      <c r="A92" s="9" t="s">
        <v>92</v>
      </c>
      <c r="B92" s="11">
        <v>9152</v>
      </c>
      <c r="C92" s="27">
        <f>LN(Table2[[#This Row],[Sales]])</f>
        <v>9.1217277136195793</v>
      </c>
      <c r="D92">
        <v>91</v>
      </c>
      <c r="E92">
        <f>Table2[[#This Row],[Period]]*Table2[[#This Row],[Period]]</f>
        <v>8281</v>
      </c>
      <c r="F92">
        <v>2013</v>
      </c>
      <c r="G92">
        <f>Table2[[#This Row],[Year]]*Table2[[#This Row],[Year]]</f>
        <v>4052169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28">
        <f t="shared" si="2"/>
        <v>9439.25</v>
      </c>
      <c r="T92">
        <f>Table2[[#This Row],[Sales]]/Table2[[#This Row],[MA12]]</f>
        <v>0.9695685568239002</v>
      </c>
      <c r="U92">
        <v>0.93820131444462818</v>
      </c>
      <c r="V92">
        <f>Table2[[#This Row],[Sales]]/Table2[[#This Row],[Seasonal Factors]]</f>
        <v>9754.8360454147951</v>
      </c>
      <c r="W92">
        <f>LN(Table2[[#This Row],[Deaseasonalized Sales]])</f>
        <v>9.1855184456801702</v>
      </c>
    </row>
    <row r="93" spans="1:23" x14ac:dyDescent="0.45">
      <c r="A93" s="9" t="s">
        <v>93</v>
      </c>
      <c r="B93" s="11">
        <v>8049</v>
      </c>
      <c r="C93" s="27">
        <f>LN(Table2[[#This Row],[Sales]])</f>
        <v>8.993303139093733</v>
      </c>
      <c r="D93">
        <v>92</v>
      </c>
      <c r="E93">
        <f>Table2[[#This Row],[Period]]*Table2[[#This Row],[Period]]</f>
        <v>8464</v>
      </c>
      <c r="F93">
        <v>2013</v>
      </c>
      <c r="G93">
        <f>Table2[[#This Row],[Year]]*Table2[[#This Row],[Year]]</f>
        <v>4052169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28">
        <f t="shared" si="2"/>
        <v>9387.25</v>
      </c>
      <c r="T93">
        <f>Table2[[#This Row],[Sales]]/Table2[[#This Row],[MA12]]</f>
        <v>0.85743961224000642</v>
      </c>
      <c r="U93">
        <v>0.88309281740355627</v>
      </c>
      <c r="V93">
        <f>Table2[[#This Row],[Sales]]/Table2[[#This Row],[Seasonal Factors]]</f>
        <v>9114.5572032455602</v>
      </c>
      <c r="W93">
        <f>LN(Table2[[#This Row],[Deaseasonalized Sales]])</f>
        <v>9.11762810702389</v>
      </c>
    </row>
    <row r="94" spans="1:23" x14ac:dyDescent="0.45">
      <c r="A94" s="10" t="s">
        <v>94</v>
      </c>
      <c r="B94" s="11">
        <v>9065</v>
      </c>
      <c r="C94" s="27">
        <f>LN(Table2[[#This Row],[Sales]])</f>
        <v>9.1121761231889522</v>
      </c>
      <c r="D94">
        <v>93</v>
      </c>
      <c r="E94">
        <f>Table2[[#This Row],[Period]]*Table2[[#This Row],[Period]]</f>
        <v>8649</v>
      </c>
      <c r="F94">
        <v>2013</v>
      </c>
      <c r="G94">
        <f>Table2[[#This Row],[Year]]*Table2[[#This Row],[Year]]</f>
        <v>4052169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28">
        <f t="shared" si="2"/>
        <v>9385.75</v>
      </c>
      <c r="T94">
        <f>Table2[[#This Row],[Sales]]/Table2[[#This Row],[MA12]]</f>
        <v>0.9658258530218683</v>
      </c>
      <c r="U94">
        <v>0.96514268258752411</v>
      </c>
      <c r="V94">
        <f>Table2[[#This Row],[Sales]]/Table2[[#This Row],[Seasonal Factors]]</f>
        <v>9392.3936466025461</v>
      </c>
      <c r="W94">
        <f>LN(Table2[[#This Row],[Deaseasonalized Sales]])</f>
        <v>9.1476554541583095</v>
      </c>
    </row>
    <row r="95" spans="1:23" x14ac:dyDescent="0.45">
      <c r="A95" s="9" t="s">
        <v>95</v>
      </c>
      <c r="B95" s="11">
        <v>8819</v>
      </c>
      <c r="C95" s="27">
        <f>LN(Table2[[#This Row],[Sales]])</f>
        <v>9.0846637638881802</v>
      </c>
      <c r="D95">
        <v>94</v>
      </c>
      <c r="E95">
        <f>Table2[[#This Row],[Period]]*Table2[[#This Row],[Period]]</f>
        <v>8836</v>
      </c>
      <c r="F95">
        <v>2013</v>
      </c>
      <c r="G95">
        <f>Table2[[#This Row],[Year]]*Table2[[#This Row],[Year]]</f>
        <v>4052169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 s="28">
        <f t="shared" si="2"/>
        <v>9362.1666666666661</v>
      </c>
      <c r="T95">
        <f>Table2[[#This Row],[Sales]]/Table2[[#This Row],[MA12]]</f>
        <v>0.94198280312605709</v>
      </c>
      <c r="U95">
        <v>0.94361837349341804</v>
      </c>
      <c r="V95">
        <f>Table2[[#This Row],[Sales]]/Table2[[#This Row],[Seasonal Factors]]</f>
        <v>9345.9392565139733</v>
      </c>
      <c r="W95">
        <f>LN(Table2[[#This Row],[Deaseasonalized Sales]])</f>
        <v>9.1426972238292326</v>
      </c>
    </row>
    <row r="96" spans="1:23" x14ac:dyDescent="0.45">
      <c r="A96" s="9" t="s">
        <v>96</v>
      </c>
      <c r="B96" s="11">
        <v>8529</v>
      </c>
      <c r="C96" s="27">
        <f>LN(Table2[[#This Row],[Sales]])</f>
        <v>9.0512274003191102</v>
      </c>
      <c r="D96">
        <v>95</v>
      </c>
      <c r="E96">
        <f>Table2[[#This Row],[Period]]*Table2[[#This Row],[Period]]</f>
        <v>9025</v>
      </c>
      <c r="F96">
        <v>2013</v>
      </c>
      <c r="G96">
        <f>Table2[[#This Row],[Year]]*Table2[[#This Row],[Year]]</f>
        <v>4052169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 s="28">
        <f t="shared" si="2"/>
        <v>9351.5833333333339</v>
      </c>
      <c r="T96">
        <f>Table2[[#This Row],[Sales]]/Table2[[#This Row],[MA12]]</f>
        <v>0.9120380684197863</v>
      </c>
      <c r="U96">
        <v>0.93453340329018963</v>
      </c>
      <c r="V96">
        <f>Table2[[#This Row],[Sales]]/Table2[[#This Row],[Seasonal Factors]]</f>
        <v>9126.479556506114</v>
      </c>
      <c r="W96">
        <f>LN(Table2[[#This Row],[Deaseasonalized Sales]])</f>
        <v>9.1189353084856606</v>
      </c>
    </row>
    <row r="97" spans="1:23" x14ac:dyDescent="0.45">
      <c r="A97" s="9" t="s">
        <v>97</v>
      </c>
      <c r="B97" s="11">
        <v>9518</v>
      </c>
      <c r="C97" s="27">
        <f>LN(Table2[[#This Row],[Sales]])</f>
        <v>9.1609400216810553</v>
      </c>
      <c r="D97">
        <v>96</v>
      </c>
      <c r="E97">
        <f>Table2[[#This Row],[Period]]*Table2[[#This Row],[Period]]</f>
        <v>9216</v>
      </c>
      <c r="F97">
        <v>2013</v>
      </c>
      <c r="G97">
        <f>Table2[[#This Row],[Year]]*Table2[[#This Row],[Year]]</f>
        <v>4052169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 s="28">
        <f t="shared" si="2"/>
        <v>9326.0833333333339</v>
      </c>
      <c r="T97">
        <f>Table2[[#This Row],[Sales]]/Table2[[#This Row],[MA12]]</f>
        <v>1.0205784850732265</v>
      </c>
      <c r="U97">
        <v>1.0195876150990513</v>
      </c>
      <c r="V97">
        <f>Table2[[#This Row],[Sales]]/Table2[[#This Row],[Seasonal Factors]]</f>
        <v>9335.1467387874673</v>
      </c>
      <c r="W97">
        <f>LN(Table2[[#This Row],[Deaseasonalized Sales]])</f>
        <v>9.1415417750582186</v>
      </c>
    </row>
    <row r="98" spans="1:23" x14ac:dyDescent="0.45">
      <c r="A98" s="9" t="s">
        <v>98</v>
      </c>
      <c r="B98" s="11">
        <v>8120</v>
      </c>
      <c r="C98" s="27">
        <f>LN(Table2[[#This Row],[Sales]])</f>
        <v>9.0020854331557238</v>
      </c>
      <c r="D98">
        <v>97</v>
      </c>
      <c r="E98">
        <f>Table2[[#This Row],[Period]]*Table2[[#This Row],[Period]]</f>
        <v>9409</v>
      </c>
      <c r="F98">
        <v>2013</v>
      </c>
      <c r="G98">
        <f>Table2[[#This Row],[Year]]*Table2[[#This Row],[Year]]</f>
        <v>4052169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 s="28">
        <f t="shared" si="2"/>
        <v>9298.9166666666661</v>
      </c>
      <c r="T98">
        <f>Table2[[#This Row],[Sales]]/Table2[[#This Row],[MA12]]</f>
        <v>0.87321999874537359</v>
      </c>
      <c r="U98">
        <v>0.87069272912551587</v>
      </c>
      <c r="V98">
        <f>Table2[[#This Row],[Sales]]/Table2[[#This Row],[Seasonal Factors]]</f>
        <v>9325.9076691215269</v>
      </c>
      <c r="W98">
        <f>LN(Table2[[#This Row],[Deaseasonalized Sales]])</f>
        <v>9.1405515769462706</v>
      </c>
    </row>
    <row r="99" spans="1:23" x14ac:dyDescent="0.45">
      <c r="A99" s="9" t="s">
        <v>99</v>
      </c>
      <c r="B99" s="11">
        <v>8698</v>
      </c>
      <c r="C99" s="27">
        <f>LN(Table2[[#This Row],[Sales]])</f>
        <v>9.0708483931575845</v>
      </c>
      <c r="D99">
        <v>98</v>
      </c>
      <c r="E99">
        <f>Table2[[#This Row],[Period]]*Table2[[#This Row],[Period]]</f>
        <v>9604</v>
      </c>
      <c r="F99">
        <v>2013</v>
      </c>
      <c r="G99">
        <f>Table2[[#This Row],[Year]]*Table2[[#This Row],[Year]]</f>
        <v>4052169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 s="28">
        <f t="shared" si="2"/>
        <v>9288.75</v>
      </c>
      <c r="T99">
        <f>Table2[[#This Row],[Sales]]/Table2[[#This Row],[MA12]]</f>
        <v>0.93640156102812544</v>
      </c>
      <c r="U99">
        <v>0.93920279084339942</v>
      </c>
      <c r="V99">
        <f>Table2[[#This Row],[Sales]]/Table2[[#This Row],[Seasonal Factors]]</f>
        <v>9261.0457345311333</v>
      </c>
      <c r="W99">
        <f>LN(Table2[[#This Row],[Deaseasonalized Sales]])</f>
        <v>9.1335722515590181</v>
      </c>
    </row>
    <row r="100" spans="1:23" x14ac:dyDescent="0.45">
      <c r="A100" s="9" t="s">
        <v>100</v>
      </c>
      <c r="B100" s="11">
        <v>10727</v>
      </c>
      <c r="C100" s="27">
        <f>LN(Table2[[#This Row],[Sales]])</f>
        <v>9.2805192065974289</v>
      </c>
      <c r="D100">
        <v>99</v>
      </c>
      <c r="E100">
        <f>Table2[[#This Row],[Period]]*Table2[[#This Row],[Period]]</f>
        <v>9801</v>
      </c>
      <c r="F100">
        <v>2013</v>
      </c>
      <c r="G100">
        <f>Table2[[#This Row],[Year]]*Table2[[#This Row],[Year]]</f>
        <v>4052169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 s="28">
        <f t="shared" si="2"/>
        <v>9258.1666666666661</v>
      </c>
      <c r="T100">
        <f>Table2[[#This Row],[Sales]]/Table2[[#This Row],[MA12]]</f>
        <v>1.1586527210210806</v>
      </c>
      <c r="U100">
        <v>1.1683783748903205</v>
      </c>
      <c r="V100">
        <f>Table2[[#This Row],[Sales]]/Table2[[#This Row],[Seasonal Factors]]</f>
        <v>9181.1011146170677</v>
      </c>
      <c r="W100">
        <f>LN(Table2[[#This Row],[Deaseasonalized Sales]])</f>
        <v>9.1249024235474963</v>
      </c>
    </row>
    <row r="101" spans="1:23" x14ac:dyDescent="0.45">
      <c r="A101" s="9" t="s">
        <v>101</v>
      </c>
      <c r="B101" s="11">
        <v>14325</v>
      </c>
      <c r="C101" s="27">
        <f>LN(Table2[[#This Row],[Sales]])</f>
        <v>9.56976154158294</v>
      </c>
      <c r="D101">
        <v>100</v>
      </c>
      <c r="E101">
        <f>Table2[[#This Row],[Period]]*Table2[[#This Row],[Period]]</f>
        <v>10000</v>
      </c>
      <c r="F101">
        <v>2013</v>
      </c>
      <c r="G101">
        <f>Table2[[#This Row],[Year]]*Table2[[#This Row],[Year]]</f>
        <v>4052169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28">
        <f t="shared" si="2"/>
        <v>9210.9166666666661</v>
      </c>
      <c r="T101">
        <f>Table2[[#This Row],[Sales]]/Table2[[#This Row],[MA12]]</f>
        <v>1.5552198025893189</v>
      </c>
      <c r="U101">
        <v>1.5741522413592282</v>
      </c>
      <c r="V101">
        <f>Table2[[#This Row],[Sales]]/Table2[[#This Row],[Seasonal Factors]]</f>
        <v>9100.1363296543914</v>
      </c>
      <c r="W101">
        <f>LN(Table2[[#This Row],[Deaseasonalized Sales]])</f>
        <v>9.1160446736734251</v>
      </c>
    </row>
    <row r="102" spans="1:23" x14ac:dyDescent="0.45">
      <c r="A102" s="9" t="s">
        <v>103</v>
      </c>
      <c r="B102" s="11">
        <v>7210</v>
      </c>
      <c r="C102" s="27">
        <f>LN(Table2[[#This Row],[Sales]])</f>
        <v>8.8832242302789943</v>
      </c>
      <c r="D102">
        <v>101</v>
      </c>
      <c r="E102">
        <f>Table2[[#This Row],[Period]]*Table2[[#This Row],[Period]]</f>
        <v>10201</v>
      </c>
      <c r="F102">
        <v>2014</v>
      </c>
      <c r="G102">
        <f>Table2[[#This Row],[Year]]*Table2[[#This Row],[Year]]</f>
        <v>4056196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28">
        <f t="shared" si="2"/>
        <v>9179.4166666666661</v>
      </c>
      <c r="T102">
        <f>Table2[[#This Row],[Sales]]/Table2[[#This Row],[MA12]]</f>
        <v>0.78545296088168282</v>
      </c>
      <c r="U102">
        <v>0.79674089884309551</v>
      </c>
      <c r="V102">
        <f>Table2[[#This Row],[Sales]]/Table2[[#This Row],[Seasonal Factors]]</f>
        <v>9049.3659989957232</v>
      </c>
      <c r="W102">
        <f>LN(Table2[[#This Row],[Deaseasonalized Sales]])</f>
        <v>9.1104499788803928</v>
      </c>
    </row>
    <row r="103" spans="1:23" x14ac:dyDescent="0.45">
      <c r="A103" s="9" t="s">
        <v>106</v>
      </c>
      <c r="B103" s="11">
        <v>7612</v>
      </c>
      <c r="C103" s="27">
        <f>LN(Table2[[#This Row],[Sales]])</f>
        <v>8.9374812284160399</v>
      </c>
      <c r="D103">
        <v>102</v>
      </c>
      <c r="E103">
        <f>Table2[[#This Row],[Period]]*Table2[[#This Row],[Period]]</f>
        <v>10404</v>
      </c>
      <c r="F103">
        <v>2014</v>
      </c>
      <c r="G103">
        <f>Table2[[#This Row],[Year]]*Table2[[#This Row],[Year]]</f>
        <v>4056196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28">
        <f t="shared" si="2"/>
        <v>9152</v>
      </c>
      <c r="T103">
        <f>Table2[[#This Row],[Sales]]/Table2[[#This Row],[MA12]]</f>
        <v>0.83173076923076927</v>
      </c>
      <c r="U103">
        <v>0.82398175155939557</v>
      </c>
      <c r="V103">
        <f>Table2[[#This Row],[Sales]]/Table2[[#This Row],[Seasonal Factors]]</f>
        <v>9238.0686654700748</v>
      </c>
      <c r="W103">
        <f>LN(Table2[[#This Row],[Deaseasonalized Sales]])</f>
        <v>9.1310881238997172</v>
      </c>
    </row>
    <row r="104" spans="1:23" x14ac:dyDescent="0.45">
      <c r="A104" s="9" t="s">
        <v>107</v>
      </c>
      <c r="B104" s="11">
        <v>8689</v>
      </c>
      <c r="C104" s="27">
        <f>LN(Table2[[#This Row],[Sales]])</f>
        <v>9.0698131368392065</v>
      </c>
      <c r="D104">
        <v>103</v>
      </c>
      <c r="E104">
        <f>Table2[[#This Row],[Period]]*Table2[[#This Row],[Period]]</f>
        <v>10609</v>
      </c>
      <c r="F104">
        <v>2014</v>
      </c>
      <c r="G104">
        <f>Table2[[#This Row],[Year]]*Table2[[#This Row],[Year]]</f>
        <v>4056196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28">
        <f t="shared" si="2"/>
        <v>9113.4166666666661</v>
      </c>
      <c r="T104">
        <f>Table2[[#This Row],[Sales]]/Table2[[#This Row],[MA12]]</f>
        <v>0.95342946754327418</v>
      </c>
      <c r="U104">
        <v>0.93820131444462818</v>
      </c>
      <c r="V104">
        <f>Table2[[#This Row],[Sales]]/Table2[[#This Row],[Seasonal Factors]]</f>
        <v>9261.3385487990781</v>
      </c>
      <c r="W104">
        <f>LN(Table2[[#This Row],[Deaseasonalized Sales]])</f>
        <v>9.1336038688997974</v>
      </c>
    </row>
    <row r="105" spans="1:23" x14ac:dyDescent="0.45">
      <c r="A105" s="9" t="s">
        <v>108</v>
      </c>
      <c r="B105" s="11">
        <v>8524</v>
      </c>
      <c r="C105" s="27">
        <f>LN(Table2[[#This Row],[Sales]])</f>
        <v>9.0506409932185079</v>
      </c>
      <c r="D105">
        <v>104</v>
      </c>
      <c r="E105">
        <f>Table2[[#This Row],[Period]]*Table2[[#This Row],[Period]]</f>
        <v>10816</v>
      </c>
      <c r="F105">
        <v>2014</v>
      </c>
      <c r="G105">
        <f>Table2[[#This Row],[Year]]*Table2[[#This Row],[Year]]</f>
        <v>4056196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28">
        <f t="shared" si="2"/>
        <v>9153</v>
      </c>
      <c r="T105">
        <f>Table2[[#This Row],[Sales]]/Table2[[#This Row],[MA12]]</f>
        <v>0.93127936195782801</v>
      </c>
      <c r="U105">
        <v>0.88309281740355627</v>
      </c>
      <c r="V105">
        <f>Table2[[#This Row],[Sales]]/Table2[[#This Row],[Seasonal Factors]]</f>
        <v>9652.4395080712075</v>
      </c>
      <c r="W105">
        <f>LN(Table2[[#This Row],[Deaseasonalized Sales]])</f>
        <v>9.1749659611486631</v>
      </c>
    </row>
    <row r="106" spans="1:23" x14ac:dyDescent="0.45">
      <c r="A106" s="10" t="s">
        <v>116</v>
      </c>
      <c r="B106" s="11">
        <v>9076</v>
      </c>
      <c r="C106" s="27">
        <f>LN(Table2[[#This Row],[Sales]])</f>
        <v>9.113388845899733</v>
      </c>
      <c r="D106">
        <v>105</v>
      </c>
      <c r="E106">
        <f>Table2[[#This Row],[Period]]*Table2[[#This Row],[Period]]</f>
        <v>11025</v>
      </c>
      <c r="F106">
        <v>2014</v>
      </c>
      <c r="G106">
        <f>Table2[[#This Row],[Year]]*Table2[[#This Row],[Year]]</f>
        <v>4056196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8">
        <f t="shared" si="2"/>
        <v>9153.9166666666661</v>
      </c>
      <c r="T106">
        <f>Table2[[#This Row],[Sales]]/Table2[[#This Row],[MA12]]</f>
        <v>0.99148816080548408</v>
      </c>
      <c r="U106">
        <v>0.96514268258752411</v>
      </c>
      <c r="V106">
        <f>Table2[[#This Row],[Sales]]/Table2[[#This Row],[Seasonal Factors]]</f>
        <v>9403.7909251588208</v>
      </c>
      <c r="W106">
        <f>LN(Table2[[#This Row],[Deaseasonalized Sales]])</f>
        <v>9.1488681768690903</v>
      </c>
    </row>
    <row r="107" spans="1:23" x14ac:dyDescent="0.45">
      <c r="A107" s="9" t="s">
        <v>109</v>
      </c>
      <c r="B107" s="11">
        <v>8580</v>
      </c>
      <c r="C107" s="27">
        <f>LN(Table2[[#This Row],[Sales]])</f>
        <v>9.0571891924820083</v>
      </c>
      <c r="D107">
        <v>106</v>
      </c>
      <c r="E107">
        <f>Table2[[#This Row],[Period]]*Table2[[#This Row],[Period]]</f>
        <v>11236</v>
      </c>
      <c r="F107">
        <v>2014</v>
      </c>
      <c r="G107">
        <f>Table2[[#This Row],[Year]]*Table2[[#This Row],[Year]]</f>
        <v>4056196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 s="28">
        <f t="shared" si="2"/>
        <v>9134</v>
      </c>
      <c r="T107">
        <f>Table2[[#This Row],[Sales]]/Table2[[#This Row],[MA12]]</f>
        <v>0.93934749288373109</v>
      </c>
      <c r="U107">
        <v>0.94361837349341804</v>
      </c>
      <c r="V107">
        <f>Table2[[#This Row],[Sales]]/Table2[[#This Row],[Seasonal Factors]]</f>
        <v>9092.6588979351272</v>
      </c>
      <c r="W107">
        <f>LN(Table2[[#This Row],[Deaseasonalized Sales]])</f>
        <v>9.1152226524230588</v>
      </c>
    </row>
    <row r="108" spans="1:23" x14ac:dyDescent="0.45">
      <c r="A108" s="9" t="s">
        <v>110</v>
      </c>
      <c r="B108" s="11">
        <v>8581</v>
      </c>
      <c r="C108" s="27">
        <f>LN(Table2[[#This Row],[Sales]])</f>
        <v>9.0573057358071214</v>
      </c>
      <c r="D108">
        <v>107</v>
      </c>
      <c r="E108">
        <f>Table2[[#This Row],[Period]]*Table2[[#This Row],[Period]]</f>
        <v>11449</v>
      </c>
      <c r="F108">
        <v>2014</v>
      </c>
      <c r="G108">
        <f>Table2[[#This Row],[Year]]*Table2[[#This Row],[Year]]</f>
        <v>4056196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 s="28">
        <f t="shared" si="2"/>
        <v>9138.3333333333339</v>
      </c>
      <c r="T108">
        <f>Table2[[#This Row],[Sales]]/Table2[[#This Row],[MA12]]</f>
        <v>0.93901149006018592</v>
      </c>
      <c r="U108">
        <v>0.93453340329018963</v>
      </c>
      <c r="V108">
        <f>Table2[[#This Row],[Sales]]/Table2[[#This Row],[Seasonal Factors]]</f>
        <v>9182.1222973829263</v>
      </c>
      <c r="W108">
        <f>LN(Table2[[#This Row],[Deaseasonalized Sales]])</f>
        <v>9.1250136439736718</v>
      </c>
    </row>
    <row r="109" spans="1:23" x14ac:dyDescent="0.45">
      <c r="A109" s="9" t="s">
        <v>111</v>
      </c>
      <c r="B109" s="11">
        <v>9554</v>
      </c>
      <c r="C109" s="27">
        <f>LN(Table2[[#This Row],[Sales]])</f>
        <v>9.1647151939499079</v>
      </c>
      <c r="D109">
        <v>108</v>
      </c>
      <c r="E109">
        <f>Table2[[#This Row],[Period]]*Table2[[#This Row],[Period]]</f>
        <v>11664</v>
      </c>
      <c r="F109">
        <v>2014</v>
      </c>
      <c r="G109">
        <f>Table2[[#This Row],[Year]]*Table2[[#This Row],[Year]]</f>
        <v>4056196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 s="28">
        <f t="shared" si="2"/>
        <v>9141.3333333333339</v>
      </c>
      <c r="T109">
        <f>Table2[[#This Row],[Sales]]/Table2[[#This Row],[MA12]]</f>
        <v>1.0451429404900816</v>
      </c>
      <c r="U109">
        <v>1.0195876150990513</v>
      </c>
      <c r="V109">
        <f>Table2[[#This Row],[Sales]]/Table2[[#This Row],[Seasonal Factors]]</f>
        <v>9370.4551315796871</v>
      </c>
      <c r="W109">
        <f>LN(Table2[[#This Row],[Deaseasonalized Sales]])</f>
        <v>9.1453169473270712</v>
      </c>
    </row>
    <row r="110" spans="1:23" x14ac:dyDescent="0.45">
      <c r="A110" s="9" t="s">
        <v>112</v>
      </c>
      <c r="B110" s="11">
        <v>7956</v>
      </c>
      <c r="C110" s="27">
        <f>LN(Table2[[#This Row],[Sales]])</f>
        <v>8.9816816399738624</v>
      </c>
      <c r="D110">
        <v>109</v>
      </c>
      <c r="E110">
        <f>Table2[[#This Row],[Period]]*Table2[[#This Row],[Period]]</f>
        <v>11881</v>
      </c>
      <c r="F110">
        <v>2014</v>
      </c>
      <c r="G110">
        <f>Table2[[#This Row],[Year]]*Table2[[#This Row],[Year]]</f>
        <v>4056196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 s="28">
        <f t="shared" si="2"/>
        <v>9127.6666666666661</v>
      </c>
      <c r="T110">
        <f>Table2[[#This Row],[Sales]]/Table2[[#This Row],[MA12]]</f>
        <v>0.87163568637475808</v>
      </c>
      <c r="U110">
        <v>0.87069272912551587</v>
      </c>
      <c r="V110">
        <f>Table2[[#This Row],[Sales]]/Table2[[#This Row],[Seasonal Factors]]</f>
        <v>9137.5518984643913</v>
      </c>
      <c r="W110">
        <f>LN(Table2[[#This Row],[Deaseasonalized Sales]])</f>
        <v>9.1201477837644092</v>
      </c>
    </row>
    <row r="111" spans="1:23" x14ac:dyDescent="0.45">
      <c r="A111" s="9" t="s">
        <v>113</v>
      </c>
      <c r="B111" s="11">
        <v>8660</v>
      </c>
      <c r="C111" s="27">
        <f>LN(Table2[[#This Row],[Sales]])</f>
        <v>9.0664700015564801</v>
      </c>
      <c r="D111">
        <v>110</v>
      </c>
      <c r="E111">
        <f>Table2[[#This Row],[Period]]*Table2[[#This Row],[Period]]</f>
        <v>12100</v>
      </c>
      <c r="F111">
        <v>2014</v>
      </c>
      <c r="G111">
        <f>Table2[[#This Row],[Year]]*Table2[[#This Row],[Year]]</f>
        <v>4056196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 s="28">
        <f t="shared" si="2"/>
        <v>9124.5</v>
      </c>
      <c r="T111">
        <f>Table2[[#This Row],[Sales]]/Table2[[#This Row],[MA12]]</f>
        <v>0.94909310099183519</v>
      </c>
      <c r="U111">
        <v>0.93920279084339942</v>
      </c>
      <c r="V111">
        <f>Table2[[#This Row],[Sales]]/Table2[[#This Row],[Seasonal Factors]]</f>
        <v>9220.5858888295716</v>
      </c>
      <c r="W111">
        <f>LN(Table2[[#This Row],[Deaseasonalized Sales]])</f>
        <v>9.1291938599579154</v>
      </c>
    </row>
    <row r="112" spans="1:23" x14ac:dyDescent="0.45">
      <c r="A112" s="9" t="s">
        <v>114</v>
      </c>
      <c r="B112" s="11">
        <v>10609</v>
      </c>
      <c r="C112" s="27">
        <f>LN(Table2[[#This Row],[Sales]])</f>
        <v>9.2694579764592717</v>
      </c>
      <c r="D112">
        <v>111</v>
      </c>
      <c r="E112">
        <f>Table2[[#This Row],[Period]]*Table2[[#This Row],[Period]]</f>
        <v>12321</v>
      </c>
      <c r="F112">
        <v>2014</v>
      </c>
      <c r="G112">
        <f>Table2[[#This Row],[Year]]*Table2[[#This Row],[Year]]</f>
        <v>4056196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 s="28">
        <f t="shared" si="2"/>
        <v>9114.6666666666661</v>
      </c>
      <c r="T112">
        <f>Table2[[#This Row],[Sales]]/Table2[[#This Row],[MA12]]</f>
        <v>1.1639482153306027</v>
      </c>
      <c r="U112">
        <v>1.1683783748903205</v>
      </c>
      <c r="V112">
        <f>Table2[[#This Row],[Sales]]/Table2[[#This Row],[Seasonal Factors]]</f>
        <v>9080.1064346949261</v>
      </c>
      <c r="W112">
        <f>LN(Table2[[#This Row],[Deaseasonalized Sales]])</f>
        <v>9.1138411934093391</v>
      </c>
    </row>
    <row r="113" spans="1:23" x14ac:dyDescent="0.45">
      <c r="A113" s="9" t="s">
        <v>115</v>
      </c>
      <c r="B113" s="11">
        <v>14308</v>
      </c>
      <c r="C113" s="27">
        <f>LN(Table2[[#This Row],[Sales]])</f>
        <v>9.5685741003789087</v>
      </c>
      <c r="D113">
        <v>112</v>
      </c>
      <c r="E113">
        <f>Table2[[#This Row],[Period]]*Table2[[#This Row],[Period]]</f>
        <v>12544</v>
      </c>
      <c r="F113">
        <v>2014</v>
      </c>
      <c r="G113">
        <f>Table2[[#This Row],[Year]]*Table2[[#This Row],[Year]]</f>
        <v>4056196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28">
        <f t="shared" si="2"/>
        <v>9113.25</v>
      </c>
      <c r="T113">
        <f>Table2[[#This Row],[Sales]]/Table2[[#This Row],[MA12]]</f>
        <v>1.5700216717416948</v>
      </c>
      <c r="U113">
        <v>1.5741522413592282</v>
      </c>
      <c r="V113">
        <f>Table2[[#This Row],[Sales]]/Table2[[#This Row],[Seasonal Factors]]</f>
        <v>9089.3368659472962</v>
      </c>
      <c r="W113">
        <f>LN(Table2[[#This Row],[Deaseasonalized Sales]])</f>
        <v>9.1148572324693937</v>
      </c>
    </row>
    <row r="114" spans="1:23" x14ac:dyDescent="0.45">
      <c r="A114" s="9" t="s">
        <v>117</v>
      </c>
      <c r="B114" s="11">
        <v>7433</v>
      </c>
      <c r="C114" s="27">
        <f>LN(Table2[[#This Row],[Sales]])</f>
        <v>8.9136848247252942</v>
      </c>
      <c r="D114">
        <v>113</v>
      </c>
      <c r="E114">
        <f>Table2[[#This Row],[Period]]*Table2[[#This Row],[Period]]</f>
        <v>12769</v>
      </c>
      <c r="F114">
        <v>2015</v>
      </c>
      <c r="G114">
        <f>Table2[[#This Row],[Year]]*Table2[[#This Row],[Year]]</f>
        <v>4060225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8">
        <f t="shared" si="2"/>
        <v>9131.8333333333339</v>
      </c>
      <c r="T114">
        <f>Table2[[#This Row],[Sales]]/Table2[[#This Row],[MA12]]</f>
        <v>0.81396579730247665</v>
      </c>
      <c r="U114">
        <v>0.79674089884309551</v>
      </c>
      <c r="V114">
        <f>Table2[[#This Row],[Sales]]/Table2[[#This Row],[Seasonal Factors]]</f>
        <v>9329.2562372448283</v>
      </c>
      <c r="W114">
        <f>LN(Table2[[#This Row],[Deaseasonalized Sales]])</f>
        <v>9.1409105733266909</v>
      </c>
    </row>
    <row r="115" spans="1:23" x14ac:dyDescent="0.45">
      <c r="A115" s="9" t="s">
        <v>118</v>
      </c>
      <c r="B115" s="11">
        <v>7426</v>
      </c>
      <c r="C115" s="27">
        <f>LN(Table2[[#This Row],[Sales]])</f>
        <v>8.9127426347370253</v>
      </c>
      <c r="D115">
        <v>114</v>
      </c>
      <c r="E115">
        <f>Table2[[#This Row],[Period]]*Table2[[#This Row],[Period]]</f>
        <v>12996</v>
      </c>
      <c r="F115">
        <v>2015</v>
      </c>
      <c r="G115">
        <f>Table2[[#This Row],[Year]]*Table2[[#This Row],[Year]]</f>
        <v>4060225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28">
        <f t="shared" si="2"/>
        <v>9116.3333333333339</v>
      </c>
      <c r="T115">
        <f>Table2[[#This Row],[Sales]]/Table2[[#This Row],[MA12]]</f>
        <v>0.81458188599217518</v>
      </c>
      <c r="U115">
        <v>0.82398175155939557</v>
      </c>
      <c r="V115">
        <f>Table2[[#This Row],[Sales]]/Table2[[#This Row],[Seasonal Factors]]</f>
        <v>9012.3355110064076</v>
      </c>
      <c r="W115">
        <f>LN(Table2[[#This Row],[Deaseasonalized Sales]])</f>
        <v>9.1063495302207027</v>
      </c>
    </row>
    <row r="116" spans="1:23" x14ac:dyDescent="0.45">
      <c r="A116" s="9" t="s">
        <v>119</v>
      </c>
      <c r="B116" s="11">
        <v>8800</v>
      </c>
      <c r="C116" s="27">
        <f>LN(Table2[[#This Row],[Sales]])</f>
        <v>9.0825070004662987</v>
      </c>
      <c r="D116">
        <v>115</v>
      </c>
      <c r="E116">
        <f>Table2[[#This Row],[Period]]*Table2[[#This Row],[Period]]</f>
        <v>13225</v>
      </c>
      <c r="F116">
        <v>2015</v>
      </c>
      <c r="G116">
        <f>Table2[[#This Row],[Year]]*Table2[[#This Row],[Year]]</f>
        <v>4060225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8">
        <f t="shared" si="2"/>
        <v>9125.5833333333339</v>
      </c>
      <c r="T116">
        <f>Table2[[#This Row],[Sales]]/Table2[[#This Row],[MA12]]</f>
        <v>0.9643219154939866</v>
      </c>
      <c r="U116">
        <v>0.93820131444462818</v>
      </c>
      <c r="V116">
        <f>Table2[[#This Row],[Sales]]/Table2[[#This Row],[Seasonal Factors]]</f>
        <v>9379.6500436680726</v>
      </c>
      <c r="W116">
        <f>LN(Table2[[#This Row],[Deaseasonalized Sales]])</f>
        <v>9.1462977325268895</v>
      </c>
    </row>
    <row r="117" spans="1:23" x14ac:dyDescent="0.45">
      <c r="A117" s="9" t="s">
        <v>120</v>
      </c>
      <c r="B117" s="11">
        <v>7929</v>
      </c>
      <c r="C117" s="27">
        <f>LN(Table2[[#This Row],[Sales]])</f>
        <v>8.9782822032723981</v>
      </c>
      <c r="D117">
        <v>116</v>
      </c>
      <c r="E117">
        <f>Table2[[#This Row],[Period]]*Table2[[#This Row],[Period]]</f>
        <v>13456</v>
      </c>
      <c r="F117">
        <v>2015</v>
      </c>
      <c r="G117">
        <f>Table2[[#This Row],[Year]]*Table2[[#This Row],[Year]]</f>
        <v>4060225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28">
        <f t="shared" si="2"/>
        <v>9076</v>
      </c>
      <c r="T117">
        <f>Table2[[#This Row],[Sales]]/Table2[[#This Row],[MA12]]</f>
        <v>0.87362274129572504</v>
      </c>
      <c r="U117">
        <v>0.88309281740355627</v>
      </c>
      <c r="V117">
        <f>Table2[[#This Row],[Sales]]/Table2[[#This Row],[Seasonal Factors]]</f>
        <v>8978.6711472896077</v>
      </c>
      <c r="W117">
        <f>LN(Table2[[#This Row],[Deaseasonalized Sales]])</f>
        <v>9.1026071712025551</v>
      </c>
    </row>
    <row r="118" spans="1:23" x14ac:dyDescent="0.45">
      <c r="A118" s="10" t="s">
        <v>121</v>
      </c>
      <c r="B118" s="11">
        <v>8853</v>
      </c>
      <c r="C118" s="27">
        <f>LN(Table2[[#This Row],[Sales]])</f>
        <v>9.0885116636110492</v>
      </c>
      <c r="D118">
        <v>117</v>
      </c>
      <c r="E118">
        <f>Table2[[#This Row],[Period]]*Table2[[#This Row],[Period]]</f>
        <v>13689</v>
      </c>
      <c r="F118">
        <v>2015</v>
      </c>
      <c r="G118">
        <f>Table2[[#This Row],[Year]]*Table2[[#This Row],[Year]]</f>
        <v>4060225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28">
        <f t="shared" si="2"/>
        <v>9057.4166666666661</v>
      </c>
      <c r="T118">
        <f>Table2[[#This Row],[Sales]]/Table2[[#This Row],[MA12]]</f>
        <v>0.97743101877834926</v>
      </c>
      <c r="U118">
        <v>0.96514268258752411</v>
      </c>
      <c r="V118">
        <f>Table2[[#This Row],[Sales]]/Table2[[#This Row],[Seasonal Factors]]</f>
        <v>9172.7370053361665</v>
      </c>
      <c r="W118">
        <f>LN(Table2[[#This Row],[Deaseasonalized Sales]])</f>
        <v>9.1239909945804065</v>
      </c>
    </row>
    <row r="119" spans="1:23" x14ac:dyDescent="0.45">
      <c r="A119" s="9" t="s">
        <v>122</v>
      </c>
      <c r="B119" s="11">
        <v>8435</v>
      </c>
      <c r="C119" s="27">
        <f>LN(Table2[[#This Row],[Sales]])</f>
        <v>9.0401449949800678</v>
      </c>
      <c r="D119">
        <v>118</v>
      </c>
      <c r="E119">
        <f>Table2[[#This Row],[Period]]*Table2[[#This Row],[Period]]</f>
        <v>13924</v>
      </c>
      <c r="F119">
        <v>2015</v>
      </c>
      <c r="G119">
        <f>Table2[[#This Row],[Year]]*Table2[[#This Row],[Year]]</f>
        <v>4060225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 s="28">
        <f t="shared" si="2"/>
        <v>9045.3333333333339</v>
      </c>
      <c r="T119">
        <f>Table2[[#This Row],[Sales]]/Table2[[#This Row],[MA12]]</f>
        <v>0.93252505896226412</v>
      </c>
      <c r="U119">
        <v>0.94361837349341804</v>
      </c>
      <c r="V119">
        <f>Table2[[#This Row],[Sales]]/Table2[[#This Row],[Seasonal Factors]]</f>
        <v>8938.995082060932</v>
      </c>
      <c r="W119">
        <f>LN(Table2[[#This Row],[Deaseasonalized Sales]])</f>
        <v>9.0981784549211202</v>
      </c>
    </row>
    <row r="120" spans="1:23" x14ac:dyDescent="0.45">
      <c r="A120" s="9" t="s">
        <v>123</v>
      </c>
      <c r="B120" s="11">
        <v>8576</v>
      </c>
      <c r="C120" s="27">
        <f>LN(Table2[[#This Row],[Sales]])</f>
        <v>9.0567228833105826</v>
      </c>
      <c r="D120">
        <v>119</v>
      </c>
      <c r="E120">
        <f>Table2[[#This Row],[Period]]*Table2[[#This Row],[Period]]</f>
        <v>14161</v>
      </c>
      <c r="F120">
        <v>2015</v>
      </c>
      <c r="G120">
        <f>Table2[[#This Row],[Year]]*Table2[[#This Row],[Year]]</f>
        <v>4060225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 s="28">
        <f t="shared" si="2"/>
        <v>9044.9166666666661</v>
      </c>
      <c r="T120">
        <f>Table2[[#This Row],[Sales]]/Table2[[#This Row],[MA12]]</f>
        <v>0.94815688370078965</v>
      </c>
      <c r="U120">
        <v>0.93453340329018963</v>
      </c>
      <c r="V120">
        <f>Table2[[#This Row],[Sales]]/Table2[[#This Row],[Seasonal Factors]]</f>
        <v>9176.7720338370782</v>
      </c>
      <c r="W120">
        <f>LN(Table2[[#This Row],[Deaseasonalized Sales]])</f>
        <v>9.124430791477133</v>
      </c>
    </row>
    <row r="121" spans="1:23" x14ac:dyDescent="0.45">
      <c r="A121" s="9" t="s">
        <v>124</v>
      </c>
      <c r="B121" s="11">
        <v>9396</v>
      </c>
      <c r="C121" s="27">
        <f>LN(Table2[[#This Row],[Sales]])</f>
        <v>9.1480393457788036</v>
      </c>
      <c r="D121">
        <v>120</v>
      </c>
      <c r="E121">
        <f>Table2[[#This Row],[Period]]*Table2[[#This Row],[Period]]</f>
        <v>14400</v>
      </c>
      <c r="F121">
        <v>2015</v>
      </c>
      <c r="G121">
        <f>Table2[[#This Row],[Year]]*Table2[[#This Row],[Year]]</f>
        <v>4060225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 s="28">
        <f t="shared" si="2"/>
        <v>9031.75</v>
      </c>
      <c r="T121">
        <f>Table2[[#This Row],[Sales]]/Table2[[#This Row],[MA12]]</f>
        <v>1.0403299471309546</v>
      </c>
      <c r="U121">
        <v>1.0195876150990513</v>
      </c>
      <c r="V121">
        <f>Table2[[#This Row],[Sales]]/Table2[[#This Row],[Seasonal Factors]]</f>
        <v>9215.4905187693894</v>
      </c>
      <c r="W121">
        <f>LN(Table2[[#This Row],[Deaseasonalized Sales]])</f>
        <v>9.128641099155967</v>
      </c>
    </row>
    <row r="122" spans="1:23" x14ac:dyDescent="0.45">
      <c r="A122" s="9" t="s">
        <v>125</v>
      </c>
      <c r="B122" s="11">
        <v>7915</v>
      </c>
      <c r="C122" s="27">
        <f>LN(Table2[[#This Row],[Sales]])</f>
        <v>8.9765149723151119</v>
      </c>
      <c r="D122">
        <v>121</v>
      </c>
      <c r="E122">
        <f>Table2[[#This Row],[Period]]*Table2[[#This Row],[Period]]</f>
        <v>14641</v>
      </c>
      <c r="F122">
        <v>2015</v>
      </c>
      <c r="G122">
        <f>Table2[[#This Row],[Year]]*Table2[[#This Row],[Year]]</f>
        <v>4060225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 s="28">
        <f t="shared" si="2"/>
        <v>9028.3333333333339</v>
      </c>
      <c r="T122">
        <f>Table2[[#This Row],[Sales]]/Table2[[#This Row],[MA12]]</f>
        <v>0.87668451172235551</v>
      </c>
      <c r="U122">
        <v>0.87069272912551587</v>
      </c>
      <c r="V122">
        <f>Table2[[#This Row],[Sales]]/Table2[[#This Row],[Seasonal Factors]]</f>
        <v>9090.4629558001088</v>
      </c>
      <c r="W122">
        <f>LN(Table2[[#This Row],[Deaseasonalized Sales]])</f>
        <v>9.1149811161056586</v>
      </c>
    </row>
    <row r="123" spans="1:23" x14ac:dyDescent="0.45">
      <c r="A123" s="9" t="s">
        <v>126</v>
      </c>
      <c r="B123" s="11">
        <v>8624</v>
      </c>
      <c r="C123" s="27">
        <f>LN(Table2[[#This Row],[Sales]])</f>
        <v>9.0623042931487792</v>
      </c>
      <c r="D123">
        <v>122</v>
      </c>
      <c r="E123">
        <f>Table2[[#This Row],[Period]]*Table2[[#This Row],[Period]]</f>
        <v>14884</v>
      </c>
      <c r="F123">
        <v>2015</v>
      </c>
      <c r="G123">
        <f>Table2[[#This Row],[Year]]*Table2[[#This Row],[Year]]</f>
        <v>4060225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s="28">
        <f t="shared" si="2"/>
        <v>9025.3333333333339</v>
      </c>
      <c r="T123">
        <f>Table2[[#This Row],[Sales]]/Table2[[#This Row],[MA12]]</f>
        <v>0.95553257497414679</v>
      </c>
      <c r="U123">
        <v>0.93920279084339942</v>
      </c>
      <c r="V123">
        <f>Table2[[#This Row],[Sales]]/Table2[[#This Row],[Seasonal Factors]]</f>
        <v>9182.2555086912489</v>
      </c>
      <c r="W123">
        <f>LN(Table2[[#This Row],[Deaseasonalized Sales]])</f>
        <v>9.1250281515502127</v>
      </c>
    </row>
    <row r="124" spans="1:23" x14ac:dyDescent="0.45">
      <c r="A124" s="9" t="s">
        <v>127</v>
      </c>
      <c r="B124" s="11">
        <v>10449</v>
      </c>
      <c r="C124" s="27">
        <f>LN(Table2[[#This Row],[Sales]])</f>
        <v>9.2542615590341111</v>
      </c>
      <c r="D124">
        <v>123</v>
      </c>
      <c r="E124">
        <f>Table2[[#This Row],[Period]]*Table2[[#This Row],[Period]]</f>
        <v>15129</v>
      </c>
      <c r="F124">
        <v>2015</v>
      </c>
      <c r="G124">
        <f>Table2[[#This Row],[Year]]*Table2[[#This Row],[Year]]</f>
        <v>4060225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 s="28">
        <f t="shared" si="2"/>
        <v>9012</v>
      </c>
      <c r="T124">
        <f>Table2[[#This Row],[Sales]]/Table2[[#This Row],[MA12]]</f>
        <v>1.1594540612516644</v>
      </c>
      <c r="U124">
        <v>1.1683783748903205</v>
      </c>
      <c r="V124">
        <f>Table2[[#This Row],[Sales]]/Table2[[#This Row],[Seasonal Factors]]</f>
        <v>8943.1644958174456</v>
      </c>
      <c r="W124">
        <f>LN(Table2[[#This Row],[Deaseasonalized Sales]])</f>
        <v>9.0986447759841784</v>
      </c>
    </row>
    <row r="125" spans="1:23" x14ac:dyDescent="0.45">
      <c r="A125" s="9" t="s">
        <v>128</v>
      </c>
      <c r="B125" s="11">
        <v>13939</v>
      </c>
      <c r="C125" s="27">
        <f>LN(Table2[[#This Row],[Sales]])</f>
        <v>9.5424459457298862</v>
      </c>
      <c r="D125">
        <v>124</v>
      </c>
      <c r="E125">
        <f>Table2[[#This Row],[Period]]*Table2[[#This Row],[Period]]</f>
        <v>15376</v>
      </c>
      <c r="F125">
        <v>2015</v>
      </c>
      <c r="G125">
        <f>Table2[[#This Row],[Year]]*Table2[[#This Row],[Year]]</f>
        <v>4060225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28">
        <f t="shared" si="2"/>
        <v>8981.25</v>
      </c>
      <c r="T125">
        <f>Table2[[#This Row],[Sales]]/Table2[[#This Row],[MA12]]</f>
        <v>1.5520111343075853</v>
      </c>
      <c r="U125">
        <v>1.5741522413592282</v>
      </c>
      <c r="V125">
        <f>Table2[[#This Row],[Sales]]/Table2[[#This Row],[Seasonal Factors]]</f>
        <v>8854.9249772462517</v>
      </c>
      <c r="W125">
        <f>LN(Table2[[#This Row],[Deaseasonalized Sales]])</f>
        <v>9.0887290778203713</v>
      </c>
    </row>
    <row r="126" spans="1:23" x14ac:dyDescent="0.45">
      <c r="A126" s="9" t="s">
        <v>129</v>
      </c>
      <c r="B126" s="11">
        <v>7037</v>
      </c>
      <c r="C126" s="27">
        <f>LN(Table2[[#This Row],[Sales]])</f>
        <v>8.8589372219665492</v>
      </c>
      <c r="D126">
        <v>125</v>
      </c>
      <c r="E126">
        <f>Table2[[#This Row],[Period]]*Table2[[#This Row],[Period]]</f>
        <v>15625</v>
      </c>
      <c r="F126">
        <v>2016</v>
      </c>
      <c r="G126">
        <f>Table2[[#This Row],[Year]]*Table2[[#This Row],[Year]]</f>
        <v>4064256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8">
        <f t="shared" si="2"/>
        <v>8948.25</v>
      </c>
      <c r="T126">
        <f>Table2[[#This Row],[Sales]]/Table2[[#This Row],[MA12]]</f>
        <v>0.78641075070544519</v>
      </c>
      <c r="U126">
        <v>0.79674089884309551</v>
      </c>
      <c r="V126">
        <f>Table2[[#This Row],[Sales]]/Table2[[#This Row],[Seasonal Factors]]</f>
        <v>8832.2314195468662</v>
      </c>
      <c r="W126">
        <f>LN(Table2[[#This Row],[Deaseasonalized Sales]])</f>
        <v>9.0861629705679459</v>
      </c>
    </row>
    <row r="127" spans="1:23" x14ac:dyDescent="0.45">
      <c r="A127" s="9" t="s">
        <v>130</v>
      </c>
      <c r="B127" s="11">
        <v>7346</v>
      </c>
      <c r="C127" s="27">
        <f>LN(Table2[[#This Row],[Sales]])</f>
        <v>8.9019112263796121</v>
      </c>
      <c r="D127">
        <v>126</v>
      </c>
      <c r="E127">
        <f>Table2[[#This Row],[Period]]*Table2[[#This Row],[Period]]</f>
        <v>15876</v>
      </c>
      <c r="F127">
        <v>2016</v>
      </c>
      <c r="G127">
        <f>Table2[[#This Row],[Year]]*Table2[[#This Row],[Year]]</f>
        <v>4064256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28">
        <f t="shared" si="2"/>
        <v>8941.5833333333339</v>
      </c>
      <c r="T127">
        <f>Table2[[#This Row],[Sales]]/Table2[[#This Row],[MA12]]</f>
        <v>0.82155472092004578</v>
      </c>
      <c r="U127">
        <v>0.82398175155939557</v>
      </c>
      <c r="V127">
        <f>Table2[[#This Row],[Sales]]/Table2[[#This Row],[Seasonal Factors]]</f>
        <v>8915.2459822048295</v>
      </c>
      <c r="W127">
        <f>LN(Table2[[#This Row],[Deaseasonalized Sales]])</f>
        <v>9.0955181218632895</v>
      </c>
    </row>
    <row r="128" spans="1:23" x14ac:dyDescent="0.45">
      <c r="A128" s="9" t="s">
        <v>131</v>
      </c>
      <c r="B128" s="11">
        <v>8278</v>
      </c>
      <c r="C128" s="27">
        <f>LN(Table2[[#This Row],[Sales]])</f>
        <v>9.0213566723086771</v>
      </c>
      <c r="D128">
        <v>127</v>
      </c>
      <c r="E128">
        <f>Table2[[#This Row],[Period]]*Table2[[#This Row],[Period]]</f>
        <v>16129</v>
      </c>
      <c r="F128">
        <v>2016</v>
      </c>
      <c r="G128">
        <f>Table2[[#This Row],[Year]]*Table2[[#This Row],[Year]]</f>
        <v>4064256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28">
        <f t="shared" si="2"/>
        <v>8898.0833333333339</v>
      </c>
      <c r="T128">
        <f>Table2[[#This Row],[Sales]]/Table2[[#This Row],[MA12]]</f>
        <v>0.93031270779287667</v>
      </c>
      <c r="U128">
        <v>0.93820131444462818</v>
      </c>
      <c r="V128">
        <f>Table2[[#This Row],[Sales]]/Table2[[#This Row],[Seasonal Factors]]</f>
        <v>8823.2662569868535</v>
      </c>
      <c r="W128">
        <f>LN(Table2[[#This Row],[Deaseasonalized Sales]])</f>
        <v>9.0851474043692697</v>
      </c>
    </row>
    <row r="129" spans="1:23" x14ac:dyDescent="0.45">
      <c r="A129" s="9" t="s">
        <v>132</v>
      </c>
      <c r="B129" s="11">
        <v>7571</v>
      </c>
      <c r="C129" s="27">
        <f>LN(Table2[[#This Row],[Sales]])</f>
        <v>8.9320804381033074</v>
      </c>
      <c r="D129">
        <v>128</v>
      </c>
      <c r="E129">
        <f>Table2[[#This Row],[Period]]*Table2[[#This Row],[Period]]</f>
        <v>16384</v>
      </c>
      <c r="F129">
        <v>2016</v>
      </c>
      <c r="G129">
        <f>Table2[[#This Row],[Year]]*Table2[[#This Row],[Year]]</f>
        <v>4064256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28">
        <f t="shared" si="2"/>
        <v>8868.25</v>
      </c>
      <c r="T129">
        <f>Table2[[#This Row],[Sales]]/Table2[[#This Row],[MA12]]</f>
        <v>0.85371973049925298</v>
      </c>
      <c r="U129">
        <v>0.88309281740355627</v>
      </c>
      <c r="V129">
        <f>Table2[[#This Row],[Sales]]/Table2[[#This Row],[Seasonal Factors]]</f>
        <v>8573.2777470210131</v>
      </c>
      <c r="W129">
        <f>LN(Table2[[#This Row],[Deaseasonalized Sales]])</f>
        <v>9.0564054060334627</v>
      </c>
    </row>
    <row r="130" spans="1:23" x14ac:dyDescent="0.45">
      <c r="A130" s="10" t="s">
        <v>133</v>
      </c>
      <c r="B130" s="11">
        <v>8010</v>
      </c>
      <c r="C130" s="27">
        <f>LN(Table2[[#This Row],[Sales]])</f>
        <v>8.9884460400624047</v>
      </c>
      <c r="D130">
        <v>129</v>
      </c>
      <c r="E130">
        <f>Table2[[#This Row],[Period]]*Table2[[#This Row],[Period]]</f>
        <v>16641</v>
      </c>
      <c r="F130">
        <v>2016</v>
      </c>
      <c r="G130">
        <f>Table2[[#This Row],[Year]]*Table2[[#This Row],[Year]]</f>
        <v>4064256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8">
        <f t="shared" si="2"/>
        <v>8798</v>
      </c>
      <c r="T130">
        <f>Table2[[#This Row],[Sales]]/Table2[[#This Row],[MA12]]</f>
        <v>0.91043418958854283</v>
      </c>
      <c r="U130">
        <v>0.96514268258752411</v>
      </c>
      <c r="V130">
        <f>Table2[[#This Row],[Sales]]/Table2[[#This Row],[Seasonal Factors]]</f>
        <v>8299.2910214325875</v>
      </c>
      <c r="W130">
        <f>LN(Table2[[#This Row],[Deaseasonalized Sales]])</f>
        <v>9.023925371031762</v>
      </c>
    </row>
    <row r="131" spans="1:23" x14ac:dyDescent="0.45">
      <c r="A131" s="9" t="s">
        <v>134</v>
      </c>
      <c r="B131" s="11">
        <v>8211</v>
      </c>
      <c r="C131" s="27">
        <f>LN(Table2[[#This Row],[Sales]])</f>
        <v>9.0132299977087893</v>
      </c>
      <c r="D131">
        <v>130</v>
      </c>
      <c r="E131">
        <f>Table2[[#This Row],[Period]]*Table2[[#This Row],[Period]]</f>
        <v>16900</v>
      </c>
      <c r="F131">
        <v>2016</v>
      </c>
      <c r="G131">
        <f>Table2[[#This Row],[Year]]*Table2[[#This Row],[Year]]</f>
        <v>4064256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 s="28">
        <f t="shared" si="2"/>
        <v>8779.3333333333339</v>
      </c>
      <c r="T131">
        <f>Table2[[#This Row],[Sales]]/Table2[[#This Row],[MA12]]</f>
        <v>0.93526463664667014</v>
      </c>
      <c r="U131">
        <v>0.94361837349341804</v>
      </c>
      <c r="V131">
        <f>Table2[[#This Row],[Sales]]/Table2[[#This Row],[Seasonal Factors]]</f>
        <v>8701.6109802966585</v>
      </c>
      <c r="W131">
        <f>LN(Table2[[#This Row],[Deaseasonalized Sales]])</f>
        <v>9.0712634576498399</v>
      </c>
    </row>
    <row r="132" spans="1:23" x14ac:dyDescent="0.45">
      <c r="A132" s="9" t="s">
        <v>135</v>
      </c>
      <c r="B132" s="11">
        <v>7999</v>
      </c>
      <c r="C132" s="27">
        <f>LN(Table2[[#This Row],[Sales]])</f>
        <v>8.9870718128488214</v>
      </c>
      <c r="D132">
        <v>131</v>
      </c>
      <c r="E132">
        <f>Table2[[#This Row],[Period]]*Table2[[#This Row],[Period]]</f>
        <v>17161</v>
      </c>
      <c r="F132">
        <v>2016</v>
      </c>
      <c r="G132">
        <f>Table2[[#This Row],[Year]]*Table2[[#This Row],[Year]]</f>
        <v>4064256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 s="28">
        <f t="shared" si="2"/>
        <v>8731.25</v>
      </c>
      <c r="T132">
        <f>Table2[[#This Row],[Sales]]/Table2[[#This Row],[MA12]]</f>
        <v>0.91613457408733001</v>
      </c>
      <c r="U132">
        <v>0.93453340329018963</v>
      </c>
      <c r="V132">
        <f>Table2[[#This Row],[Sales]]/Table2[[#This Row],[Seasonal Factors]]</f>
        <v>8559.3516206463137</v>
      </c>
      <c r="W132">
        <f>LN(Table2[[#This Row],[Deaseasonalized Sales]])</f>
        <v>9.0547797210153718</v>
      </c>
    </row>
    <row r="133" spans="1:23" x14ac:dyDescent="0.45">
      <c r="A133" s="9" t="s">
        <v>136</v>
      </c>
      <c r="B133" s="11">
        <v>8815</v>
      </c>
      <c r="C133" s="27">
        <f>LN(Table2[[#This Row],[Sales]])</f>
        <v>9.0842100948319704</v>
      </c>
      <c r="D133">
        <v>132</v>
      </c>
      <c r="E133">
        <f>Table2[[#This Row],[Period]]*Table2[[#This Row],[Period]]</f>
        <v>17424</v>
      </c>
      <c r="F133">
        <v>2016</v>
      </c>
      <c r="G133">
        <f>Table2[[#This Row],[Year]]*Table2[[#This Row],[Year]]</f>
        <v>4064256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 s="28">
        <f t="shared" si="2"/>
        <v>8682.8333333333339</v>
      </c>
      <c r="T133">
        <f>Table2[[#This Row],[Sales]]/Table2[[#This Row],[MA12]]</f>
        <v>1.0152216058506247</v>
      </c>
      <c r="U133">
        <v>1.0195876150990513</v>
      </c>
      <c r="V133">
        <f>Table2[[#This Row],[Sales]]/Table2[[#This Row],[Seasonal Factors]]</f>
        <v>8645.652290650507</v>
      </c>
      <c r="W133">
        <f>LN(Table2[[#This Row],[Deaseasonalized Sales]])</f>
        <v>9.0648118482091338</v>
      </c>
    </row>
    <row r="134" spans="1:23" x14ac:dyDescent="0.45">
      <c r="A134" s="9" t="s">
        <v>137</v>
      </c>
      <c r="B134" s="11">
        <v>7507</v>
      </c>
      <c r="C134" s="27">
        <f>LN(Table2[[#This Row],[Sales]])</f>
        <v>8.9235911975730016</v>
      </c>
      <c r="D134">
        <v>133</v>
      </c>
      <c r="E134">
        <f>Table2[[#This Row],[Period]]*Table2[[#This Row],[Period]]</f>
        <v>17689</v>
      </c>
      <c r="F134">
        <v>2016</v>
      </c>
      <c r="G134">
        <f>Table2[[#This Row],[Year]]*Table2[[#This Row],[Year]]</f>
        <v>4064256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 s="28">
        <f t="shared" si="2"/>
        <v>8648.8333333333339</v>
      </c>
      <c r="T134">
        <f>Table2[[#This Row],[Sales]]/Table2[[#This Row],[MA12]]</f>
        <v>0.86797834004586349</v>
      </c>
      <c r="U134">
        <v>0.87069272912551587</v>
      </c>
      <c r="V134">
        <f>Table2[[#This Row],[Sales]]/Table2[[#This Row],[Seasonal Factors]]</f>
        <v>8621.8705507506529</v>
      </c>
      <c r="W134">
        <f>LN(Table2[[#This Row],[Deaseasonalized Sales]])</f>
        <v>9.0620573413635501</v>
      </c>
    </row>
    <row r="135" spans="1:23" x14ac:dyDescent="0.45">
      <c r="A135" s="9" t="s">
        <v>138</v>
      </c>
      <c r="B135" s="11">
        <v>8013</v>
      </c>
      <c r="C135" s="27">
        <f>LN(Table2[[#This Row],[Sales]])</f>
        <v>8.9888205017780702</v>
      </c>
      <c r="D135">
        <v>134</v>
      </c>
      <c r="E135">
        <f>Table2[[#This Row],[Period]]*Table2[[#This Row],[Period]]</f>
        <v>17956</v>
      </c>
      <c r="F135">
        <v>2016</v>
      </c>
      <c r="G135">
        <f>Table2[[#This Row],[Year]]*Table2[[#This Row],[Year]]</f>
        <v>4064256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 s="28">
        <f t="shared" si="2"/>
        <v>8597.9166666666661</v>
      </c>
      <c r="T135">
        <f>Table2[[#This Row],[Sales]]/Table2[[#This Row],[MA12]]</f>
        <v>0.93196995396171556</v>
      </c>
      <c r="U135">
        <v>0.93920279084339942</v>
      </c>
      <c r="V135">
        <f>Table2[[#This Row],[Sales]]/Table2[[#This Row],[Seasonal Factors]]</f>
        <v>8531.7037791214043</v>
      </c>
      <c r="W135">
        <f>LN(Table2[[#This Row],[Deaseasonalized Sales]])</f>
        <v>9.0515443601795056</v>
      </c>
    </row>
    <row r="136" spans="1:23" x14ac:dyDescent="0.45">
      <c r="A136" s="9" t="s">
        <v>139</v>
      </c>
      <c r="B136" s="11">
        <v>9679</v>
      </c>
      <c r="C136" s="27">
        <f>LN(Table2[[#This Row],[Sales]])</f>
        <v>9.1777138691490894</v>
      </c>
      <c r="D136">
        <v>135</v>
      </c>
      <c r="E136">
        <f>Table2[[#This Row],[Period]]*Table2[[#This Row],[Period]]</f>
        <v>18225</v>
      </c>
      <c r="F136">
        <v>2016</v>
      </c>
      <c r="G136">
        <f>Table2[[#This Row],[Year]]*Table2[[#This Row],[Year]]</f>
        <v>4064256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 s="28">
        <f t="shared" si="2"/>
        <v>8533.75</v>
      </c>
      <c r="T136">
        <f>Table2[[#This Row],[Sales]]/Table2[[#This Row],[MA12]]</f>
        <v>1.1342024315218984</v>
      </c>
      <c r="U136">
        <v>1.1683783748903205</v>
      </c>
      <c r="V136">
        <f>Table2[[#This Row],[Sales]]/Table2[[#This Row],[Seasonal Factors]]</f>
        <v>8284.1314149695718</v>
      </c>
      <c r="W136">
        <f>LN(Table2[[#This Row],[Deaseasonalized Sales]])</f>
        <v>9.0220970860991567</v>
      </c>
    </row>
    <row r="137" spans="1:23" x14ac:dyDescent="0.45">
      <c r="A137" s="9" t="s">
        <v>140</v>
      </c>
      <c r="B137" s="11">
        <v>12823</v>
      </c>
      <c r="C137" s="27">
        <f>LN(Table2[[#This Row],[Sales]])</f>
        <v>9.4589957124591155</v>
      </c>
      <c r="D137">
        <v>136</v>
      </c>
      <c r="E137">
        <f>Table2[[#This Row],[Period]]*Table2[[#This Row],[Period]]</f>
        <v>18496</v>
      </c>
      <c r="F137">
        <v>2016</v>
      </c>
      <c r="G137">
        <f>Table2[[#This Row],[Year]]*Table2[[#This Row],[Year]]</f>
        <v>4064256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28">
        <f t="shared" si="2"/>
        <v>8440.75</v>
      </c>
      <c r="T137">
        <f>Table2[[#This Row],[Sales]]/Table2[[#This Row],[MA12]]</f>
        <v>1.5191777981814412</v>
      </c>
      <c r="U137">
        <v>1.5741522413592282</v>
      </c>
      <c r="V137">
        <f>Table2[[#This Row],[Sales]]/Table2[[#This Row],[Seasonal Factors]]</f>
        <v>8145.9719480040667</v>
      </c>
      <c r="W137">
        <f>LN(Table2[[#This Row],[Deaseasonalized Sales]])</f>
        <v>9.0052788445496006</v>
      </c>
    </row>
    <row r="138" spans="1:23" x14ac:dyDescent="0.45">
      <c r="A138" s="9" t="s">
        <v>141</v>
      </c>
      <c r="B138" s="11">
        <v>6541</v>
      </c>
      <c r="C138" s="27">
        <f>LN(Table2[[#This Row],[Sales]])</f>
        <v>8.7858453379612129</v>
      </c>
      <c r="D138">
        <v>137</v>
      </c>
      <c r="E138">
        <f>Table2[[#This Row],[Period]]*Table2[[#This Row],[Period]]</f>
        <v>18769</v>
      </c>
      <c r="F138">
        <v>2017</v>
      </c>
      <c r="G138">
        <f>Table2[[#This Row],[Year]]*Table2[[#This Row],[Year]]</f>
        <v>4068289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28">
        <f t="shared" si="2"/>
        <v>8399.4166666666661</v>
      </c>
      <c r="T138">
        <f>Table2[[#This Row],[Sales]]/Table2[[#This Row],[MA12]]</f>
        <v>0.77874455567350909</v>
      </c>
      <c r="U138">
        <v>0.79674089884309551</v>
      </c>
      <c r="V138">
        <f>Table2[[#This Row],[Sales]]/Table2[[#This Row],[Seasonal Factors]]</f>
        <v>8209.6952842484097</v>
      </c>
      <c r="W138">
        <f>LN(Table2[[#This Row],[Deaseasonalized Sales]])</f>
        <v>9.0130710865626096</v>
      </c>
    </row>
    <row r="139" spans="1:23" x14ac:dyDescent="0.45">
      <c r="A139" s="9" t="s">
        <v>142</v>
      </c>
      <c r="B139" s="11">
        <v>6645</v>
      </c>
      <c r="C139" s="27">
        <f>LN(Table2[[#This Row],[Sales]])</f>
        <v>8.8016199711473462</v>
      </c>
      <c r="D139">
        <v>138</v>
      </c>
      <c r="E139">
        <f>Table2[[#This Row],[Period]]*Table2[[#This Row],[Period]]</f>
        <v>19044</v>
      </c>
      <c r="F139">
        <v>2017</v>
      </c>
      <c r="G139">
        <f>Table2[[#This Row],[Year]]*Table2[[#This Row],[Year]]</f>
        <v>4068289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8">
        <f t="shared" si="2"/>
        <v>8341</v>
      </c>
      <c r="T139">
        <f>Table2[[#This Row],[Sales]]/Table2[[#This Row],[MA12]]</f>
        <v>0.79666706629900497</v>
      </c>
      <c r="U139">
        <v>0.82398175155939557</v>
      </c>
      <c r="V139">
        <f>Table2[[#This Row],[Sales]]/Table2[[#This Row],[Seasonal Factors]]</f>
        <v>8064.4989860810101</v>
      </c>
      <c r="W139">
        <f>LN(Table2[[#This Row],[Deaseasonalized Sales]])</f>
        <v>8.9952268666310236</v>
      </c>
    </row>
    <row r="140" spans="1:23" x14ac:dyDescent="0.45">
      <c r="A140" s="9" t="s">
        <v>143</v>
      </c>
      <c r="B140" s="11">
        <v>7865</v>
      </c>
      <c r="C140" s="27">
        <f>LN(Table2[[#This Row],[Sales]])</f>
        <v>8.970177815492379</v>
      </c>
      <c r="D140">
        <v>139</v>
      </c>
      <c r="E140">
        <f>Table2[[#This Row],[Period]]*Table2[[#This Row],[Period]]</f>
        <v>19321</v>
      </c>
      <c r="F140">
        <v>2017</v>
      </c>
      <c r="G140">
        <f>Table2[[#This Row],[Year]]*Table2[[#This Row],[Year]]</f>
        <v>4068289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28">
        <f t="shared" si="2"/>
        <v>8306.5833333333339</v>
      </c>
      <c r="T140">
        <f>Table2[[#This Row],[Sales]]/Table2[[#This Row],[MA12]]</f>
        <v>0.94683935432739086</v>
      </c>
      <c r="U140">
        <v>0.93820131444462818</v>
      </c>
      <c r="V140">
        <f>Table2[[#This Row],[Sales]]/Table2[[#This Row],[Seasonal Factors]]</f>
        <v>8383.06222652834</v>
      </c>
      <c r="W140">
        <f>LN(Table2[[#This Row],[Deaseasonalized Sales]])</f>
        <v>9.0339685475529699</v>
      </c>
    </row>
    <row r="141" spans="1:23" x14ac:dyDescent="0.45">
      <c r="A141" s="9" t="s">
        <v>144</v>
      </c>
      <c r="B141" s="11">
        <v>7673</v>
      </c>
      <c r="C141" s="27">
        <f>LN(Table2[[#This Row],[Sales]])</f>
        <v>8.9454629521776656</v>
      </c>
      <c r="D141">
        <v>140</v>
      </c>
      <c r="E141">
        <f>Table2[[#This Row],[Period]]*Table2[[#This Row],[Period]]</f>
        <v>19600</v>
      </c>
      <c r="F141">
        <v>2017</v>
      </c>
      <c r="G141">
        <f>Table2[[#This Row],[Year]]*Table2[[#This Row],[Year]]</f>
        <v>4068289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28">
        <f t="shared" si="2"/>
        <v>8315.0833333333339</v>
      </c>
      <c r="T141">
        <f>Table2[[#This Row],[Sales]]/Table2[[#This Row],[MA12]]</f>
        <v>0.92278089014942721</v>
      </c>
      <c r="U141">
        <v>0.88309281740355627</v>
      </c>
      <c r="V141">
        <f>Table2[[#This Row],[Sales]]/Table2[[#This Row],[Seasonal Factors]]</f>
        <v>8688.7808945835732</v>
      </c>
      <c r="W141">
        <f>LN(Table2[[#This Row],[Deaseasonalized Sales]])</f>
        <v>9.0697879201078209</v>
      </c>
    </row>
    <row r="142" spans="1:23" x14ac:dyDescent="0.45">
      <c r="A142" s="10" t="s">
        <v>145</v>
      </c>
      <c r="B142" s="11">
        <v>7853</v>
      </c>
      <c r="C142" s="27">
        <f>LN(Table2[[#This Row],[Sales]])</f>
        <v>8.9686509033748738</v>
      </c>
      <c r="D142">
        <v>141</v>
      </c>
      <c r="E142">
        <f>Table2[[#This Row],[Period]]*Table2[[#This Row],[Period]]</f>
        <v>19881</v>
      </c>
      <c r="F142">
        <v>2017</v>
      </c>
      <c r="G142">
        <f>Table2[[#This Row],[Year]]*Table2[[#This Row],[Year]]</f>
        <v>4068289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8">
        <f t="shared" ref="S142:S181" si="3">AVERAGE(B131:B142)</f>
        <v>8302</v>
      </c>
      <c r="T142">
        <f>Table2[[#This Row],[Sales]]/Table2[[#This Row],[MA12]]</f>
        <v>0.9459166465911828</v>
      </c>
      <c r="U142">
        <v>0.96514268258752411</v>
      </c>
      <c r="V142">
        <f>Table2[[#This Row],[Sales]]/Table2[[#This Row],[Seasonal Factors]]</f>
        <v>8136.6207729475782</v>
      </c>
      <c r="W142">
        <f>LN(Table2[[#This Row],[Deaseasonalized Sales]])</f>
        <v>9.0041302343442311</v>
      </c>
    </row>
    <row r="143" spans="1:23" x14ac:dyDescent="0.45">
      <c r="A143" s="9" t="s">
        <v>146</v>
      </c>
      <c r="B143" s="11">
        <v>7924</v>
      </c>
      <c r="C143" s="27">
        <f>LN(Table2[[#This Row],[Sales]])</f>
        <v>8.977651407818442</v>
      </c>
      <c r="D143">
        <v>142</v>
      </c>
      <c r="E143">
        <f>Table2[[#This Row],[Period]]*Table2[[#This Row],[Period]]</f>
        <v>20164</v>
      </c>
      <c r="F143">
        <v>2017</v>
      </c>
      <c r="G143">
        <f>Table2[[#This Row],[Year]]*Table2[[#This Row],[Year]]</f>
        <v>4068289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 s="28">
        <f t="shared" si="3"/>
        <v>8278.0833333333339</v>
      </c>
      <c r="T143">
        <f>Table2[[#This Row],[Sales]]/Table2[[#This Row],[MA12]]</f>
        <v>0.95722641110563023</v>
      </c>
      <c r="U143">
        <v>0.94361837349341804</v>
      </c>
      <c r="V143">
        <f>Table2[[#This Row],[Sales]]/Table2[[#This Row],[Seasonal Factors]]</f>
        <v>8397.4625999111831</v>
      </c>
      <c r="W143">
        <f>LN(Table2[[#This Row],[Deaseasonalized Sales]])</f>
        <v>9.0356848677594925</v>
      </c>
    </row>
    <row r="144" spans="1:23" x14ac:dyDescent="0.45">
      <c r="A144" s="9" t="s">
        <v>147</v>
      </c>
      <c r="B144" s="11">
        <v>7817</v>
      </c>
      <c r="C144" s="27">
        <f>LN(Table2[[#This Row],[Sales]])</f>
        <v>8.9640561282203297</v>
      </c>
      <c r="D144">
        <v>143</v>
      </c>
      <c r="E144">
        <f>Table2[[#This Row],[Period]]*Table2[[#This Row],[Period]]</f>
        <v>20449</v>
      </c>
      <c r="F144">
        <v>2017</v>
      </c>
      <c r="G144">
        <f>Table2[[#This Row],[Year]]*Table2[[#This Row],[Year]]</f>
        <v>4068289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 s="28">
        <f t="shared" si="3"/>
        <v>8262.9166666666661</v>
      </c>
      <c r="T144">
        <f>Table2[[#This Row],[Sales]]/Table2[[#This Row],[MA12]]</f>
        <v>0.94603398719177056</v>
      </c>
      <c r="U144">
        <v>0.93453340329018963</v>
      </c>
      <c r="V144">
        <f>Table2[[#This Row],[Sales]]/Table2[[#This Row],[Seasonal Factors]]</f>
        <v>8364.6020275774772</v>
      </c>
      <c r="W144">
        <f>LN(Table2[[#This Row],[Deaseasonalized Sales]])</f>
        <v>9.0317640363868819</v>
      </c>
    </row>
    <row r="145" spans="1:23" x14ac:dyDescent="0.45">
      <c r="A145" s="9" t="s">
        <v>148</v>
      </c>
      <c r="B145" s="11">
        <v>8562</v>
      </c>
      <c r="C145" s="27">
        <f>LN(Table2[[#This Row],[Sales]])</f>
        <v>9.055089086704891</v>
      </c>
      <c r="D145">
        <v>144</v>
      </c>
      <c r="E145">
        <f>Table2[[#This Row],[Period]]*Table2[[#This Row],[Period]]</f>
        <v>20736</v>
      </c>
      <c r="F145">
        <v>2017</v>
      </c>
      <c r="G145">
        <f>Table2[[#This Row],[Year]]*Table2[[#This Row],[Year]]</f>
        <v>4068289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 s="28">
        <f t="shared" si="3"/>
        <v>8241.8333333333339</v>
      </c>
      <c r="T145">
        <f>Table2[[#This Row],[Sales]]/Table2[[#This Row],[MA12]]</f>
        <v>1.0388465349537925</v>
      </c>
      <c r="U145">
        <v>1.0195876150990513</v>
      </c>
      <c r="V145">
        <f>Table2[[#This Row],[Sales]]/Table2[[#This Row],[Seasonal Factors]]</f>
        <v>8397.5127524162945</v>
      </c>
      <c r="W145">
        <f>LN(Table2[[#This Row],[Deaseasonalized Sales]])</f>
        <v>9.0356908400820544</v>
      </c>
    </row>
    <row r="146" spans="1:23" x14ac:dyDescent="0.45">
      <c r="A146" s="9" t="s">
        <v>149</v>
      </c>
      <c r="B146" s="11">
        <v>7333</v>
      </c>
      <c r="C146" s="27">
        <f>LN(Table2[[#This Row],[Sales]])</f>
        <v>8.9001399880937999</v>
      </c>
      <c r="D146">
        <v>145</v>
      </c>
      <c r="E146">
        <f>Table2[[#This Row],[Period]]*Table2[[#This Row],[Period]]</f>
        <v>21025</v>
      </c>
      <c r="F146">
        <v>2017</v>
      </c>
      <c r="G146">
        <f>Table2[[#This Row],[Year]]*Table2[[#This Row],[Year]]</f>
        <v>4068289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 s="28">
        <f t="shared" si="3"/>
        <v>8227.3333333333339</v>
      </c>
      <c r="T146">
        <f>Table2[[#This Row],[Sales]]/Table2[[#This Row],[MA12]]</f>
        <v>0.89129730167733567</v>
      </c>
      <c r="U146">
        <v>0.87069272912551587</v>
      </c>
      <c r="V146">
        <f>Table2[[#This Row],[Sales]]/Table2[[#This Row],[Seasonal Factors]]</f>
        <v>8422.0296721266204</v>
      </c>
      <c r="W146">
        <f>LN(Table2[[#This Row],[Deaseasonalized Sales]])</f>
        <v>9.0386061318843467</v>
      </c>
    </row>
    <row r="147" spans="1:23" x14ac:dyDescent="0.45">
      <c r="A147" s="9" t="s">
        <v>150</v>
      </c>
      <c r="B147" s="11">
        <v>7587</v>
      </c>
      <c r="C147" s="27">
        <f>LN(Table2[[#This Row],[Sales]])</f>
        <v>8.9341915353380745</v>
      </c>
      <c r="D147">
        <v>146</v>
      </c>
      <c r="E147">
        <f>Table2[[#This Row],[Period]]*Table2[[#This Row],[Period]]</f>
        <v>21316</v>
      </c>
      <c r="F147">
        <v>2017</v>
      </c>
      <c r="G147">
        <f>Table2[[#This Row],[Year]]*Table2[[#This Row],[Year]]</f>
        <v>4068289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s="28">
        <f t="shared" si="3"/>
        <v>8191.833333333333</v>
      </c>
      <c r="T147">
        <f>Table2[[#This Row],[Sales]]/Table2[[#This Row],[MA12]]</f>
        <v>0.92616630383918952</v>
      </c>
      <c r="U147">
        <v>0.93920279084339942</v>
      </c>
      <c r="V147">
        <f>Table2[[#This Row],[Sales]]/Table2[[#This Row],[Seasonal Factors]]</f>
        <v>8078.1276141512653</v>
      </c>
      <c r="W147">
        <f>LN(Table2[[#This Row],[Deaseasonalized Sales]])</f>
        <v>8.9969153937395099</v>
      </c>
    </row>
    <row r="148" spans="1:23" x14ac:dyDescent="0.45">
      <c r="A148" s="9" t="s">
        <v>151</v>
      </c>
      <c r="B148" s="11">
        <v>9985</v>
      </c>
      <c r="C148" s="27">
        <f>LN(Table2[[#This Row],[Sales]])</f>
        <v>9.2088392458499158</v>
      </c>
      <c r="D148">
        <v>147</v>
      </c>
      <c r="E148">
        <f>Table2[[#This Row],[Period]]*Table2[[#This Row],[Period]]</f>
        <v>21609</v>
      </c>
      <c r="F148">
        <v>2017</v>
      </c>
      <c r="G148">
        <f>Table2[[#This Row],[Year]]*Table2[[#This Row],[Year]]</f>
        <v>4068289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 s="28">
        <f t="shared" si="3"/>
        <v>8217.3333333333339</v>
      </c>
      <c r="T148">
        <f>Table2[[#This Row],[Sales]]/Table2[[#This Row],[MA12]]</f>
        <v>1.2151143923413921</v>
      </c>
      <c r="U148">
        <v>1.1683783748903205</v>
      </c>
      <c r="V148">
        <f>Table2[[#This Row],[Sales]]/Table2[[#This Row],[Seasonal Factors]]</f>
        <v>8546.0328730727524</v>
      </c>
      <c r="W148">
        <f>LN(Table2[[#This Row],[Deaseasonalized Sales]])</f>
        <v>9.0532224627999831</v>
      </c>
    </row>
    <row r="149" spans="1:23" x14ac:dyDescent="0.45">
      <c r="A149" s="9" t="s">
        <v>152</v>
      </c>
      <c r="B149" s="11">
        <v>12434</v>
      </c>
      <c r="C149" s="27">
        <f>LN(Table2[[#This Row],[Sales]])</f>
        <v>9.4281899348292821</v>
      </c>
      <c r="D149">
        <v>148</v>
      </c>
      <c r="E149">
        <f>Table2[[#This Row],[Period]]*Table2[[#This Row],[Period]]</f>
        <v>21904</v>
      </c>
      <c r="F149">
        <v>2017</v>
      </c>
      <c r="G149">
        <f>Table2[[#This Row],[Year]]*Table2[[#This Row],[Year]]</f>
        <v>4068289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8">
        <f t="shared" si="3"/>
        <v>8184.916666666667</v>
      </c>
      <c r="T149">
        <f>Table2[[#This Row],[Sales]]/Table2[[#This Row],[MA12]]</f>
        <v>1.5191358087539071</v>
      </c>
      <c r="U149">
        <v>1.5741522413592282</v>
      </c>
      <c r="V149">
        <f>Table2[[#This Row],[Sales]]/Table2[[#This Row],[Seasonal Factors]]</f>
        <v>7898.8548078829108</v>
      </c>
      <c r="W149">
        <f>LN(Table2[[#This Row],[Deaseasonalized Sales]])</f>
        <v>8.9744730669197672</v>
      </c>
    </row>
    <row r="150" spans="1:23" x14ac:dyDescent="0.45">
      <c r="A150" s="9" t="s">
        <v>153</v>
      </c>
      <c r="B150" s="11">
        <v>6471</v>
      </c>
      <c r="C150" s="27">
        <f>LN(Table2[[#This Row],[Sales]])</f>
        <v>8.7750859350572661</v>
      </c>
      <c r="D150">
        <v>149</v>
      </c>
      <c r="E150">
        <f>Table2[[#This Row],[Period]]*Table2[[#This Row],[Period]]</f>
        <v>22201</v>
      </c>
      <c r="F150">
        <v>2018</v>
      </c>
      <c r="G150">
        <f>Table2[[#This Row],[Year]]*Table2[[#This Row],[Year]]</f>
        <v>4072324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28">
        <f t="shared" si="3"/>
        <v>8179.083333333333</v>
      </c>
      <c r="T150">
        <f>Table2[[#This Row],[Sales]]/Table2[[#This Row],[MA12]]</f>
        <v>0.7911644540443612</v>
      </c>
      <c r="U150">
        <v>0.79674089884309551</v>
      </c>
      <c r="V150">
        <f>Table2[[#This Row],[Sales]]/Table2[[#This Row],[Seasonal Factors]]</f>
        <v>8121.8373619280619</v>
      </c>
      <c r="W150">
        <f>LN(Table2[[#This Row],[Deaseasonalized Sales]])</f>
        <v>9.0023116836586627</v>
      </c>
    </row>
    <row r="151" spans="1:23" x14ac:dyDescent="0.45">
      <c r="A151" s="9" t="s">
        <v>154</v>
      </c>
      <c r="B151" s="11">
        <v>6609</v>
      </c>
      <c r="C151" s="27">
        <f>LN(Table2[[#This Row],[Sales]])</f>
        <v>8.7961876354704529</v>
      </c>
      <c r="D151">
        <v>150</v>
      </c>
      <c r="E151">
        <f>Table2[[#This Row],[Period]]*Table2[[#This Row],[Period]]</f>
        <v>22500</v>
      </c>
      <c r="F151">
        <v>2018</v>
      </c>
      <c r="G151">
        <f>Table2[[#This Row],[Year]]*Table2[[#This Row],[Year]]</f>
        <v>4072324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28">
        <f t="shared" si="3"/>
        <v>8176.083333333333</v>
      </c>
      <c r="T151">
        <f>Table2[[#This Row],[Sales]]/Table2[[#This Row],[MA12]]</f>
        <v>0.80833324839725629</v>
      </c>
      <c r="U151">
        <v>0.82398175155939557</v>
      </c>
      <c r="V151">
        <f>Table2[[#This Row],[Sales]]/Table2[[#This Row],[Seasonal Factors]]</f>
        <v>8020.8086981202996</v>
      </c>
      <c r="W151">
        <f>LN(Table2[[#This Row],[Deaseasonalized Sales]])</f>
        <v>8.9897945309541303</v>
      </c>
    </row>
    <row r="152" spans="1:23" x14ac:dyDescent="0.45">
      <c r="A152" s="9" t="s">
        <v>155</v>
      </c>
      <c r="B152" s="11">
        <v>7824</v>
      </c>
      <c r="C152" s="27">
        <f>LN(Table2[[#This Row],[Sales]])</f>
        <v>8.9649512117146539</v>
      </c>
      <c r="D152">
        <v>151</v>
      </c>
      <c r="E152">
        <f>Table2[[#This Row],[Period]]*Table2[[#This Row],[Period]]</f>
        <v>22801</v>
      </c>
      <c r="F152">
        <v>2018</v>
      </c>
      <c r="G152">
        <f>Table2[[#This Row],[Year]]*Table2[[#This Row],[Year]]</f>
        <v>4072324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28">
        <f t="shared" si="3"/>
        <v>8172.666666666667</v>
      </c>
      <c r="T152">
        <f>Table2[[#This Row],[Sales]]/Table2[[#This Row],[MA12]]</f>
        <v>0.95733746635125205</v>
      </c>
      <c r="U152">
        <v>0.93820131444462818</v>
      </c>
      <c r="V152">
        <f>Table2[[#This Row],[Sales]]/Table2[[#This Row],[Seasonal Factors]]</f>
        <v>8339.3615842794316</v>
      </c>
      <c r="W152">
        <f>LN(Table2[[#This Row],[Deaseasonalized Sales]])</f>
        <v>9.0287419437752447</v>
      </c>
    </row>
    <row r="153" spans="1:23" x14ac:dyDescent="0.45">
      <c r="A153" s="9" t="s">
        <v>156</v>
      </c>
      <c r="B153" s="11">
        <v>7004</v>
      </c>
      <c r="C153" s="27">
        <f>LN(Table2[[#This Row],[Sales]])</f>
        <v>8.8542366934057419</v>
      </c>
      <c r="D153">
        <v>152</v>
      </c>
      <c r="E153">
        <f>Table2[[#This Row],[Period]]*Table2[[#This Row],[Period]]</f>
        <v>23104</v>
      </c>
      <c r="F153">
        <v>2018</v>
      </c>
      <c r="G153">
        <f>Table2[[#This Row],[Year]]*Table2[[#This Row],[Year]]</f>
        <v>4072324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28">
        <f t="shared" si="3"/>
        <v>8116.916666666667</v>
      </c>
      <c r="T153">
        <f>Table2[[#This Row],[Sales]]/Table2[[#This Row],[MA12]]</f>
        <v>0.86288923339116863</v>
      </c>
      <c r="U153">
        <v>0.88309281740355627</v>
      </c>
      <c r="V153">
        <f>Table2[[#This Row],[Sales]]/Table2[[#This Row],[Seasonal Factors]]</f>
        <v>7931.2161326291343</v>
      </c>
      <c r="W153">
        <f>LN(Table2[[#This Row],[Deaseasonalized Sales]])</f>
        <v>8.9785616613358989</v>
      </c>
    </row>
    <row r="154" spans="1:23" x14ac:dyDescent="0.45">
      <c r="A154" s="10" t="s">
        <v>157</v>
      </c>
      <c r="B154" s="11">
        <v>8146</v>
      </c>
      <c r="C154" s="27">
        <f>LN(Table2[[#This Row],[Sales]])</f>
        <v>9.0052822882083579</v>
      </c>
      <c r="D154">
        <v>153</v>
      </c>
      <c r="E154">
        <f>Table2[[#This Row],[Period]]*Table2[[#This Row],[Period]]</f>
        <v>23409</v>
      </c>
      <c r="F154">
        <v>2018</v>
      </c>
      <c r="G154">
        <f>Table2[[#This Row],[Year]]*Table2[[#This Row],[Year]]</f>
        <v>4072324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28">
        <f t="shared" si="3"/>
        <v>8141.333333333333</v>
      </c>
      <c r="T154">
        <f>Table2[[#This Row],[Sales]]/Table2[[#This Row],[MA12]]</f>
        <v>1.0005732066819522</v>
      </c>
      <c r="U154">
        <v>0.96514268258752411</v>
      </c>
      <c r="V154">
        <f>Table2[[#This Row],[Sales]]/Table2[[#This Row],[Seasonal Factors]]</f>
        <v>8440.2028290374346</v>
      </c>
      <c r="W154">
        <f>LN(Table2[[#This Row],[Deaseasonalized Sales]])</f>
        <v>9.0407616191777151</v>
      </c>
    </row>
    <row r="155" spans="1:23" x14ac:dyDescent="0.45">
      <c r="A155" s="9" t="s">
        <v>158</v>
      </c>
      <c r="B155" s="11">
        <v>7735</v>
      </c>
      <c r="C155" s="27">
        <f>LN(Table2[[#This Row],[Sales]])</f>
        <v>8.9535107630071664</v>
      </c>
      <c r="D155">
        <v>154</v>
      </c>
      <c r="E155">
        <f>Table2[[#This Row],[Period]]*Table2[[#This Row],[Period]]</f>
        <v>23716</v>
      </c>
      <c r="F155">
        <v>2018</v>
      </c>
      <c r="G155">
        <f>Table2[[#This Row],[Year]]*Table2[[#This Row],[Year]]</f>
        <v>4072324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 s="28">
        <f t="shared" si="3"/>
        <v>8125.583333333333</v>
      </c>
      <c r="T155">
        <f>Table2[[#This Row],[Sales]]/Table2[[#This Row],[MA12]]</f>
        <v>0.9519316561887865</v>
      </c>
      <c r="U155">
        <v>0.94361837349341804</v>
      </c>
      <c r="V155">
        <f>Table2[[#This Row],[Sales]]/Table2[[#This Row],[Seasonal Factors]]</f>
        <v>8197.1697640475777</v>
      </c>
      <c r="W155">
        <f>LN(Table2[[#This Row],[Deaseasonalized Sales]])</f>
        <v>9.0115442229482188</v>
      </c>
    </row>
    <row r="156" spans="1:23" x14ac:dyDescent="0.45">
      <c r="A156" s="9" t="s">
        <v>159</v>
      </c>
      <c r="B156" s="11">
        <v>7699</v>
      </c>
      <c r="C156" s="27">
        <f>LN(Table2[[#This Row],[Sales]])</f>
        <v>8.9488457292780499</v>
      </c>
      <c r="D156">
        <v>155</v>
      </c>
      <c r="E156">
        <f>Table2[[#This Row],[Period]]*Table2[[#This Row],[Period]]</f>
        <v>24025</v>
      </c>
      <c r="F156">
        <v>2018</v>
      </c>
      <c r="G156">
        <f>Table2[[#This Row],[Year]]*Table2[[#This Row],[Year]]</f>
        <v>4072324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 s="28">
        <f t="shared" si="3"/>
        <v>8115.75</v>
      </c>
      <c r="T156">
        <f>Table2[[#This Row],[Sales]]/Table2[[#This Row],[MA12]]</f>
        <v>0.94864923143270796</v>
      </c>
      <c r="U156">
        <v>0.93453340329018963</v>
      </c>
      <c r="V156">
        <f>Table2[[#This Row],[Sales]]/Table2[[#This Row],[Seasonal Factors]]</f>
        <v>8238.3358078954825</v>
      </c>
      <c r="W156">
        <f>LN(Table2[[#This Row],[Deaseasonalized Sales]])</f>
        <v>9.0165536374446003</v>
      </c>
    </row>
    <row r="157" spans="1:23" x14ac:dyDescent="0.45">
      <c r="A157" s="9" t="s">
        <v>160</v>
      </c>
      <c r="B157" s="11">
        <v>8655</v>
      </c>
      <c r="C157" s="27">
        <f>LN(Table2[[#This Row],[Sales]])</f>
        <v>9.0658924676103094</v>
      </c>
      <c r="D157">
        <v>156</v>
      </c>
      <c r="E157">
        <f>Table2[[#This Row],[Period]]*Table2[[#This Row],[Period]]</f>
        <v>24336</v>
      </c>
      <c r="F157">
        <v>2018</v>
      </c>
      <c r="G157">
        <f>Table2[[#This Row],[Year]]*Table2[[#This Row],[Year]]</f>
        <v>4072324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 s="28">
        <f t="shared" si="3"/>
        <v>8123.5</v>
      </c>
      <c r="T157">
        <f>Table2[[#This Row],[Sales]]/Table2[[#This Row],[MA12]]</f>
        <v>1.0654274635317289</v>
      </c>
      <c r="U157">
        <v>1.0195876150990513</v>
      </c>
      <c r="V157">
        <f>Table2[[#This Row],[Sales]]/Table2[[#This Row],[Seasonal Factors]]</f>
        <v>8488.7261004628635</v>
      </c>
      <c r="W157">
        <f>LN(Table2[[#This Row],[Deaseasonalized Sales]])</f>
        <v>9.0464942209874728</v>
      </c>
    </row>
    <row r="158" spans="1:23" x14ac:dyDescent="0.45">
      <c r="A158" s="9" t="s">
        <v>161</v>
      </c>
      <c r="B158" s="11">
        <v>7172</v>
      </c>
      <c r="C158" s="27">
        <f>LN(Table2[[#This Row],[Sales]])</f>
        <v>8.8779398347250229</v>
      </c>
      <c r="D158">
        <v>157</v>
      </c>
      <c r="E158">
        <f>Table2[[#This Row],[Period]]*Table2[[#This Row],[Period]]</f>
        <v>24649</v>
      </c>
      <c r="F158">
        <v>2018</v>
      </c>
      <c r="G158">
        <f>Table2[[#This Row],[Year]]*Table2[[#This Row],[Year]]</f>
        <v>4072324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 s="28">
        <f t="shared" si="3"/>
        <v>8110.083333333333</v>
      </c>
      <c r="T158">
        <f>Table2[[#This Row],[Sales]]/Table2[[#This Row],[MA12]]</f>
        <v>0.88433123375222211</v>
      </c>
      <c r="U158">
        <v>0.87069272912551587</v>
      </c>
      <c r="V158">
        <f>Table2[[#This Row],[Sales]]/Table2[[#This Row],[Seasonal Factors]]</f>
        <v>8237.1194338595542</v>
      </c>
      <c r="W158">
        <f>LN(Table2[[#This Row],[Deaseasonalized Sales]])</f>
        <v>9.0164059785155697</v>
      </c>
    </row>
    <row r="159" spans="1:23" x14ac:dyDescent="0.45">
      <c r="A159" s="9" t="s">
        <v>162</v>
      </c>
      <c r="B159" s="11">
        <v>7667</v>
      </c>
      <c r="C159" s="27">
        <f>LN(Table2[[#This Row],[Sales]])</f>
        <v>8.9446806835588948</v>
      </c>
      <c r="D159">
        <v>158</v>
      </c>
      <c r="E159">
        <f>Table2[[#This Row],[Period]]*Table2[[#This Row],[Period]]</f>
        <v>24964</v>
      </c>
      <c r="F159">
        <v>2018</v>
      </c>
      <c r="G159">
        <f>Table2[[#This Row],[Year]]*Table2[[#This Row],[Year]]</f>
        <v>4072324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 s="28">
        <f t="shared" si="3"/>
        <v>8116.75</v>
      </c>
      <c r="T159">
        <f>Table2[[#This Row],[Sales]]/Table2[[#This Row],[MA12]]</f>
        <v>0.94458989127421689</v>
      </c>
      <c r="U159">
        <v>0.93920279084339942</v>
      </c>
      <c r="V159">
        <f>Table2[[#This Row],[Sales]]/Table2[[#This Row],[Seasonal Factors]]</f>
        <v>8163.306236680869</v>
      </c>
      <c r="W159">
        <f>LN(Table2[[#This Row],[Deaseasonalized Sales]])</f>
        <v>9.0074045419603284</v>
      </c>
    </row>
    <row r="160" spans="1:23" x14ac:dyDescent="0.45">
      <c r="A160" s="9" t="s">
        <v>163</v>
      </c>
      <c r="B160" s="11">
        <v>9765</v>
      </c>
      <c r="C160" s="27">
        <f>LN(Table2[[#This Row],[Sales]])</f>
        <v>9.1865598433107785</v>
      </c>
      <c r="D160">
        <v>159</v>
      </c>
      <c r="E160">
        <f>Table2[[#This Row],[Period]]*Table2[[#This Row],[Period]]</f>
        <v>25281</v>
      </c>
      <c r="F160">
        <v>2018</v>
      </c>
      <c r="G160">
        <f>Table2[[#This Row],[Year]]*Table2[[#This Row],[Year]]</f>
        <v>4072324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 s="28">
        <f t="shared" si="3"/>
        <v>8098.416666666667</v>
      </c>
      <c r="T160">
        <f>Table2[[#This Row],[Sales]]/Table2[[#This Row],[MA12]]</f>
        <v>1.2057912554923287</v>
      </c>
      <c r="U160">
        <v>1.1683783748903205</v>
      </c>
      <c r="V160">
        <f>Table2[[#This Row],[Sales]]/Table2[[#This Row],[Seasonal Factors]]</f>
        <v>8357.7377071162173</v>
      </c>
      <c r="W160">
        <f>LN(Table2[[#This Row],[Deaseasonalized Sales]])</f>
        <v>9.0309430602608476</v>
      </c>
    </row>
    <row r="161" spans="1:23" x14ac:dyDescent="0.45">
      <c r="A161" s="9" t="s">
        <v>164</v>
      </c>
      <c r="B161" s="11">
        <v>12760</v>
      </c>
      <c r="C161" s="27">
        <f>LN(Table2[[#This Row],[Sales]])</f>
        <v>9.4540705568987811</v>
      </c>
      <c r="D161">
        <v>160</v>
      </c>
      <c r="E161">
        <f>Table2[[#This Row],[Period]]*Table2[[#This Row],[Period]]</f>
        <v>25600</v>
      </c>
      <c r="F161">
        <v>2018</v>
      </c>
      <c r="G161">
        <f>Table2[[#This Row],[Year]]*Table2[[#This Row],[Year]]</f>
        <v>4072324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28">
        <f t="shared" si="3"/>
        <v>8125.583333333333</v>
      </c>
      <c r="T161">
        <f>Table2[[#This Row],[Sales]]/Table2[[#This Row],[MA12]]</f>
        <v>1.5703487954710944</v>
      </c>
      <c r="U161">
        <v>1.5741522413592282</v>
      </c>
      <c r="V161">
        <f>Table2[[#This Row],[Sales]]/Table2[[#This Row],[Seasonal Factors]]</f>
        <v>8105.9504060307181</v>
      </c>
      <c r="W161">
        <f>LN(Table2[[#This Row],[Deaseasonalized Sales]])</f>
        <v>9.0003536889892661</v>
      </c>
    </row>
    <row r="162" spans="1:23" x14ac:dyDescent="0.45">
      <c r="A162" s="9" t="s">
        <v>165</v>
      </c>
      <c r="B162" s="11">
        <v>6304</v>
      </c>
      <c r="C162" s="27">
        <f>LN(Table2[[#This Row],[Sales]])</f>
        <v>8.7489396315377146</v>
      </c>
      <c r="D162">
        <v>161</v>
      </c>
      <c r="E162">
        <f>Table2[[#This Row],[Period]]*Table2[[#This Row],[Period]]</f>
        <v>25921</v>
      </c>
      <c r="F162">
        <v>2019</v>
      </c>
      <c r="G162">
        <f>Table2[[#This Row],[Year]]*Table2[[#This Row],[Year]]</f>
        <v>4076361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28">
        <f t="shared" si="3"/>
        <v>8111.666666666667</v>
      </c>
      <c r="T162">
        <f>Table2[[#This Row],[Sales]]/Table2[[#This Row],[MA12]]</f>
        <v>0.77715224984590092</v>
      </c>
      <c r="U162">
        <v>0.79674089884309551</v>
      </c>
      <c r="V162">
        <f>Table2[[#This Row],[Sales]]/Table2[[#This Row],[Seasonal Factors]]</f>
        <v>7912.2334615352347</v>
      </c>
      <c r="W162">
        <f>LN(Table2[[#This Row],[Deaseasonalized Sales]])</f>
        <v>8.976165380139113</v>
      </c>
    </row>
    <row r="163" spans="1:23" x14ac:dyDescent="0.45">
      <c r="A163" s="9" t="s">
        <v>166</v>
      </c>
      <c r="B163" s="11">
        <v>6448</v>
      </c>
      <c r="C163" s="27">
        <f>LN(Table2[[#This Row],[Sales]])</f>
        <v>8.771525284186465</v>
      </c>
      <c r="D163">
        <v>162</v>
      </c>
      <c r="E163">
        <f>Table2[[#This Row],[Period]]*Table2[[#This Row],[Period]]</f>
        <v>26244</v>
      </c>
      <c r="F163">
        <v>2019</v>
      </c>
      <c r="G163">
        <f>Table2[[#This Row],[Year]]*Table2[[#This Row],[Year]]</f>
        <v>4076361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28">
        <f t="shared" si="3"/>
        <v>8098.25</v>
      </c>
      <c r="T163">
        <f>Table2[[#This Row],[Sales]]/Table2[[#This Row],[MA12]]</f>
        <v>0.79622140585929058</v>
      </c>
      <c r="U163">
        <v>0.82398175155939557</v>
      </c>
      <c r="V163">
        <f>Table2[[#This Row],[Sales]]/Table2[[#This Row],[Seasonal Factors]]</f>
        <v>7825.4160214071253</v>
      </c>
      <c r="W163">
        <f>LN(Table2[[#This Row],[Deaseasonalized Sales]])</f>
        <v>8.9651321796701424</v>
      </c>
    </row>
    <row r="164" spans="1:23" x14ac:dyDescent="0.45">
      <c r="A164" s="9" t="s">
        <v>167</v>
      </c>
      <c r="B164" s="11">
        <v>7508</v>
      </c>
      <c r="C164" s="27">
        <f>LN(Table2[[#This Row],[Sales]])</f>
        <v>8.9237243977063994</v>
      </c>
      <c r="D164">
        <v>163</v>
      </c>
      <c r="E164">
        <f>Table2[[#This Row],[Period]]*Table2[[#This Row],[Period]]</f>
        <v>26569</v>
      </c>
      <c r="F164">
        <v>2019</v>
      </c>
      <c r="G164">
        <f>Table2[[#This Row],[Year]]*Table2[[#This Row],[Year]]</f>
        <v>4076361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28">
        <f t="shared" si="3"/>
        <v>8071.916666666667</v>
      </c>
      <c r="T164">
        <f>Table2[[#This Row],[Sales]]/Table2[[#This Row],[MA12]]</f>
        <v>0.9301384429555144</v>
      </c>
      <c r="U164">
        <v>0.93820131444462818</v>
      </c>
      <c r="V164">
        <f>Table2[[#This Row],[Sales]]/Table2[[#This Row],[Seasonal Factors]]</f>
        <v>8002.5468781658965</v>
      </c>
      <c r="W164">
        <f>LN(Table2[[#This Row],[Deaseasonalized Sales]])</f>
        <v>8.987515129766992</v>
      </c>
    </row>
    <row r="165" spans="1:23" x14ac:dyDescent="0.45">
      <c r="A165" s="9" t="s">
        <v>168</v>
      </c>
      <c r="B165" s="11">
        <v>7291</v>
      </c>
      <c r="C165" s="27">
        <f>LN(Table2[[#This Row],[Sales]])</f>
        <v>8.89439598980643</v>
      </c>
      <c r="D165">
        <v>164</v>
      </c>
      <c r="E165">
        <f>Table2[[#This Row],[Period]]*Table2[[#This Row],[Period]]</f>
        <v>26896</v>
      </c>
      <c r="F165">
        <v>2019</v>
      </c>
      <c r="G165">
        <f>Table2[[#This Row],[Year]]*Table2[[#This Row],[Year]]</f>
        <v>4076361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28">
        <f t="shared" si="3"/>
        <v>8095.833333333333</v>
      </c>
      <c r="T165">
        <f>Table2[[#This Row],[Sales]]/Table2[[#This Row],[MA12]]</f>
        <v>0.90058672156459085</v>
      </c>
      <c r="U165">
        <v>0.88309281740355627</v>
      </c>
      <c r="V165">
        <f>Table2[[#This Row],[Sales]]/Table2[[#This Row],[Seasonal Factors]]</f>
        <v>8256.2102831237898</v>
      </c>
      <c r="W165">
        <f>LN(Table2[[#This Row],[Deaseasonalized Sales]])</f>
        <v>9.018720957736587</v>
      </c>
    </row>
    <row r="166" spans="1:23" x14ac:dyDescent="0.45">
      <c r="A166" s="10" t="s">
        <v>169</v>
      </c>
      <c r="B166" s="11">
        <v>7946</v>
      </c>
      <c r="C166" s="27">
        <f>LN(Table2[[#This Row],[Sales]])</f>
        <v>8.9804239363745442</v>
      </c>
      <c r="D166">
        <v>165</v>
      </c>
      <c r="E166">
        <f>Table2[[#This Row],[Period]]*Table2[[#This Row],[Period]]</f>
        <v>27225</v>
      </c>
      <c r="F166">
        <v>2019</v>
      </c>
      <c r="G166">
        <f>Table2[[#This Row],[Year]]*Table2[[#This Row],[Year]]</f>
        <v>4076361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28">
        <f t="shared" si="3"/>
        <v>8079.166666666667</v>
      </c>
      <c r="T166">
        <f>Table2[[#This Row],[Sales]]/Table2[[#This Row],[MA12]]</f>
        <v>0.98351727694687985</v>
      </c>
      <c r="U166">
        <v>0.96514268258752411</v>
      </c>
      <c r="V166">
        <f>Table2[[#This Row],[Sales]]/Table2[[#This Row],[Seasonal Factors]]</f>
        <v>8232.9795825597175</v>
      </c>
      <c r="W166">
        <f>LN(Table2[[#This Row],[Deaseasonalized Sales]])</f>
        <v>9.0159032673439015</v>
      </c>
    </row>
    <row r="167" spans="1:23" x14ac:dyDescent="0.45">
      <c r="A167" s="9" t="s">
        <v>170</v>
      </c>
      <c r="B167" s="11">
        <v>7551</v>
      </c>
      <c r="C167" s="27">
        <f>LN(Table2[[#This Row],[Sales]])</f>
        <v>8.929435283803425</v>
      </c>
      <c r="D167">
        <v>166</v>
      </c>
      <c r="E167">
        <f>Table2[[#This Row],[Period]]*Table2[[#This Row],[Period]]</f>
        <v>27556</v>
      </c>
      <c r="F167">
        <v>2019</v>
      </c>
      <c r="G167">
        <f>Table2[[#This Row],[Year]]*Table2[[#This Row],[Year]]</f>
        <v>4076361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 s="28">
        <f t="shared" si="3"/>
        <v>8063.833333333333</v>
      </c>
      <c r="T167">
        <f>Table2[[#This Row],[Sales]]/Table2[[#This Row],[MA12]]</f>
        <v>0.93640328214455493</v>
      </c>
      <c r="U167">
        <v>0.94361837349341804</v>
      </c>
      <c r="V167">
        <f>Table2[[#This Row],[Sales]]/Table2[[#This Row],[Seasonal Factors]]</f>
        <v>8002.1756804554952</v>
      </c>
      <c r="W167">
        <f>LN(Table2[[#This Row],[Deaseasonalized Sales]])</f>
        <v>8.9874687437444774</v>
      </c>
    </row>
    <row r="168" spans="1:23" x14ac:dyDescent="0.45">
      <c r="A168" s="9" t="s">
        <v>171</v>
      </c>
      <c r="B168" s="11">
        <v>7830</v>
      </c>
      <c r="C168" s="27">
        <f>LN(Table2[[#This Row],[Sales]])</f>
        <v>8.9657177889848487</v>
      </c>
      <c r="D168">
        <v>167</v>
      </c>
      <c r="E168">
        <f>Table2[[#This Row],[Period]]*Table2[[#This Row],[Period]]</f>
        <v>27889</v>
      </c>
      <c r="F168">
        <v>2019</v>
      </c>
      <c r="G168">
        <f>Table2[[#This Row],[Year]]*Table2[[#This Row],[Year]]</f>
        <v>4076361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 s="28">
        <f t="shared" si="3"/>
        <v>8074.75</v>
      </c>
      <c r="T168">
        <f>Table2[[#This Row],[Sales]]/Table2[[#This Row],[MA12]]</f>
        <v>0.96968946407009504</v>
      </c>
      <c r="U168">
        <v>0.93453340329018963</v>
      </c>
      <c r="V168">
        <f>Table2[[#This Row],[Sales]]/Table2[[#This Row],[Seasonal Factors]]</f>
        <v>8378.5127127966789</v>
      </c>
      <c r="W168">
        <f>LN(Table2[[#This Row],[Deaseasonalized Sales]])</f>
        <v>9.0334256971513991</v>
      </c>
    </row>
    <row r="169" spans="1:23" x14ac:dyDescent="0.45">
      <c r="A169" s="9" t="s">
        <v>172</v>
      </c>
      <c r="B169" s="11">
        <v>8672</v>
      </c>
      <c r="C169" s="27">
        <f>LN(Table2[[#This Row],[Sales]])</f>
        <v>9.067854723679428</v>
      </c>
      <c r="D169">
        <v>168</v>
      </c>
      <c r="E169">
        <f>Table2[[#This Row],[Period]]*Table2[[#This Row],[Period]]</f>
        <v>28224</v>
      </c>
      <c r="F169">
        <v>2019</v>
      </c>
      <c r="G169">
        <f>Table2[[#This Row],[Year]]*Table2[[#This Row],[Year]]</f>
        <v>4076361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 s="28">
        <f t="shared" si="3"/>
        <v>8076.166666666667</v>
      </c>
      <c r="T169">
        <f>Table2[[#This Row],[Sales]]/Table2[[#This Row],[MA12]]</f>
        <v>1.0737767505210805</v>
      </c>
      <c r="U169">
        <v>1.0195876150990513</v>
      </c>
      <c r="V169">
        <f>Table2[[#This Row],[Sales]]/Table2[[#This Row],[Seasonal Factors]]</f>
        <v>8505.3995081702997</v>
      </c>
      <c r="W169">
        <f>LN(Table2[[#This Row],[Deaseasonalized Sales]])</f>
        <v>9.0484564770565914</v>
      </c>
    </row>
    <row r="170" spans="1:23" x14ac:dyDescent="0.45">
      <c r="A170" s="9" t="s">
        <v>173</v>
      </c>
      <c r="B170" s="11">
        <v>6828</v>
      </c>
      <c r="C170" s="27">
        <f>LN(Table2[[#This Row],[Sales]])</f>
        <v>8.8287870839143316</v>
      </c>
      <c r="D170">
        <v>169</v>
      </c>
      <c r="E170">
        <f>Table2[[#This Row],[Period]]*Table2[[#This Row],[Period]]</f>
        <v>28561</v>
      </c>
      <c r="F170">
        <v>2019</v>
      </c>
      <c r="G170">
        <f>Table2[[#This Row],[Year]]*Table2[[#This Row],[Year]]</f>
        <v>4076361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 s="28">
        <f t="shared" si="3"/>
        <v>8047.5</v>
      </c>
      <c r="T170">
        <f>Table2[[#This Row],[Sales]]/Table2[[#This Row],[MA12]]</f>
        <v>0.84846225535880704</v>
      </c>
      <c r="U170">
        <v>0.87069272912551587</v>
      </c>
      <c r="V170">
        <f>Table2[[#This Row],[Sales]]/Table2[[#This Row],[Seasonal Factors]]</f>
        <v>7842.0317197982486</v>
      </c>
      <c r="W170">
        <f>LN(Table2[[#This Row],[Deaseasonalized Sales]])</f>
        <v>8.9672532277048784</v>
      </c>
    </row>
    <row r="171" spans="1:23" x14ac:dyDescent="0.45">
      <c r="A171" s="9" t="s">
        <v>174</v>
      </c>
      <c r="B171" s="11">
        <v>7463</v>
      </c>
      <c r="C171" s="27">
        <f>LN(Table2[[#This Row],[Sales]])</f>
        <v>8.9177127571313868</v>
      </c>
      <c r="D171">
        <v>170</v>
      </c>
      <c r="E171">
        <f>Table2[[#This Row],[Period]]*Table2[[#This Row],[Period]]</f>
        <v>28900</v>
      </c>
      <c r="F171">
        <v>2019</v>
      </c>
      <c r="G171">
        <f>Table2[[#This Row],[Year]]*Table2[[#This Row],[Year]]</f>
        <v>4076361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 s="28">
        <f t="shared" si="3"/>
        <v>8030.5</v>
      </c>
      <c r="T171">
        <f>Table2[[#This Row],[Sales]]/Table2[[#This Row],[MA12]]</f>
        <v>0.92933192204719506</v>
      </c>
      <c r="U171">
        <v>0.93920279084339942</v>
      </c>
      <c r="V171">
        <f>Table2[[#This Row],[Sales]]/Table2[[#This Row],[Seasonal Factors]]</f>
        <v>7946.1007492303797</v>
      </c>
      <c r="W171">
        <f>LN(Table2[[#This Row],[Deaseasonalized Sales]])</f>
        <v>8.9804366155328221</v>
      </c>
    </row>
    <row r="172" spans="1:23" x14ac:dyDescent="0.45">
      <c r="A172" s="9" t="s">
        <v>175</v>
      </c>
      <c r="B172" s="11">
        <v>9183</v>
      </c>
      <c r="C172" s="27">
        <f>LN(Table2[[#This Row],[Sales]])</f>
        <v>9.1251092276135228</v>
      </c>
      <c r="D172">
        <v>171</v>
      </c>
      <c r="E172">
        <f>Table2[[#This Row],[Period]]*Table2[[#This Row],[Period]]</f>
        <v>29241</v>
      </c>
      <c r="F172">
        <v>2019</v>
      </c>
      <c r="G172">
        <f>Table2[[#This Row],[Year]]*Table2[[#This Row],[Year]]</f>
        <v>4076361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 s="28">
        <f t="shared" si="3"/>
        <v>7982</v>
      </c>
      <c r="T172">
        <f>Table2[[#This Row],[Sales]]/Table2[[#This Row],[MA12]]</f>
        <v>1.1504635429716863</v>
      </c>
      <c r="U172">
        <v>1.1683783748903205</v>
      </c>
      <c r="V172">
        <f>Table2[[#This Row],[Sales]]/Table2[[#This Row],[Seasonal Factors]]</f>
        <v>7859.6114044493834</v>
      </c>
      <c r="W172">
        <f>LN(Table2[[#This Row],[Deaseasonalized Sales]])</f>
        <v>8.9694924445635902</v>
      </c>
    </row>
    <row r="173" spans="1:23" x14ac:dyDescent="0.45">
      <c r="A173" s="9" t="s">
        <v>176</v>
      </c>
      <c r="B173" s="11">
        <v>12083</v>
      </c>
      <c r="C173" s="27">
        <f>LN(Table2[[#This Row],[Sales]])</f>
        <v>9.3995547850273073</v>
      </c>
      <c r="D173">
        <v>172</v>
      </c>
      <c r="E173">
        <f>Table2[[#This Row],[Period]]*Table2[[#This Row],[Period]]</f>
        <v>29584</v>
      </c>
      <c r="F173">
        <v>2019</v>
      </c>
      <c r="G173">
        <f>Table2[[#This Row],[Year]]*Table2[[#This Row],[Year]]</f>
        <v>4076361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28">
        <f t="shared" si="3"/>
        <v>7925.583333333333</v>
      </c>
      <c r="T173">
        <f>Table2[[#This Row],[Sales]]/Table2[[#This Row],[MA12]]</f>
        <v>1.5245565520939575</v>
      </c>
      <c r="U173">
        <v>1.5741522413592282</v>
      </c>
      <c r="V173">
        <f>Table2[[#This Row],[Sales]]/Table2[[#This Row],[Seasonal Factors]]</f>
        <v>7675.8776454599656</v>
      </c>
      <c r="W173">
        <f>LN(Table2[[#This Row],[Deaseasonalized Sales]])</f>
        <v>8.9458379171177942</v>
      </c>
    </row>
    <row r="174" spans="1:23" x14ac:dyDescent="0.45">
      <c r="A174" s="9" t="s">
        <v>177</v>
      </c>
      <c r="B174" s="11">
        <v>6239</v>
      </c>
      <c r="C174" s="27">
        <f>LN(Table2[[#This Row],[Sales]])</f>
        <v>8.7385751921107868</v>
      </c>
      <c r="D174">
        <v>173</v>
      </c>
      <c r="E174">
        <f>Table2[[#This Row],[Period]]*Table2[[#This Row],[Period]]</f>
        <v>29929</v>
      </c>
      <c r="F174">
        <v>2020</v>
      </c>
      <c r="G174">
        <f>Table2[[#This Row],[Year]]*Table2[[#This Row],[Year]]</f>
        <v>4080400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28">
        <f t="shared" si="3"/>
        <v>7920.166666666667</v>
      </c>
      <c r="T174">
        <f>Table2[[#This Row],[Sales]]/Table2[[#This Row],[MA12]]</f>
        <v>0.78773594831758587</v>
      </c>
      <c r="U174">
        <v>0.79674089884309551</v>
      </c>
      <c r="V174">
        <f>Table2[[#This Row],[Sales]]/Table2[[#This Row],[Seasonal Factors]]</f>
        <v>7830.651105094913</v>
      </c>
      <c r="W174">
        <f>LN(Table2[[#This Row],[Deaseasonalized Sales]])</f>
        <v>8.9658009407121835</v>
      </c>
    </row>
    <row r="175" spans="1:23" x14ac:dyDescent="0.45">
      <c r="A175" s="9" t="s">
        <v>178</v>
      </c>
      <c r="B175" s="11">
        <v>6497</v>
      </c>
      <c r="C175" s="27">
        <f>LN(Table2[[#This Row],[Sales]])</f>
        <v>8.7790958108805306</v>
      </c>
      <c r="D175">
        <v>174</v>
      </c>
      <c r="E175">
        <f>Table2[[#This Row],[Period]]*Table2[[#This Row],[Period]]</f>
        <v>30276</v>
      </c>
      <c r="F175">
        <v>2020</v>
      </c>
      <c r="G175">
        <f>Table2[[#This Row],[Year]]*Table2[[#This Row],[Year]]</f>
        <v>4080400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28">
        <f t="shared" si="3"/>
        <v>7924.25</v>
      </c>
      <c r="T175">
        <f>Table2[[#This Row],[Sales]]/Table2[[#This Row],[MA12]]</f>
        <v>0.81988831750638858</v>
      </c>
      <c r="U175">
        <v>0.82398175155939557</v>
      </c>
      <c r="V175">
        <f>Table2[[#This Row],[Sales]]/Table2[[#This Row],[Seasonal Factors]]</f>
        <v>7884.8833577980922</v>
      </c>
      <c r="W175">
        <f>LN(Table2[[#This Row],[Deaseasonalized Sales]])</f>
        <v>8.972702706364208</v>
      </c>
    </row>
    <row r="176" spans="1:23" x14ac:dyDescent="0.45">
      <c r="A176" s="9" t="s">
        <v>179</v>
      </c>
      <c r="B176" s="11">
        <v>6764</v>
      </c>
      <c r="C176" s="27">
        <f>LN(Table2[[#This Row],[Sales]])</f>
        <v>8.8193697100184707</v>
      </c>
      <c r="D176">
        <v>175</v>
      </c>
      <c r="E176">
        <f>Table2[[#This Row],[Period]]*Table2[[#This Row],[Period]]</f>
        <v>30625</v>
      </c>
      <c r="F176">
        <v>2020</v>
      </c>
      <c r="G176">
        <f>Table2[[#This Row],[Year]]*Table2[[#This Row],[Year]]</f>
        <v>4080400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28">
        <f t="shared" si="3"/>
        <v>7862.25</v>
      </c>
      <c r="T176">
        <f>Table2[[#This Row],[Sales]]/Table2[[#This Row],[MA12]]</f>
        <v>0.8603135234824637</v>
      </c>
      <c r="U176">
        <v>0.93820131444462818</v>
      </c>
      <c r="V176">
        <f>Table2[[#This Row],[Sales]]/Table2[[#This Row],[Seasonal Factors]]</f>
        <v>7209.5401017466866</v>
      </c>
      <c r="W176">
        <f>LN(Table2[[#This Row],[Deaseasonalized Sales]])</f>
        <v>8.8831604420790633</v>
      </c>
    </row>
    <row r="177" spans="1:23" x14ac:dyDescent="0.45">
      <c r="A177" s="9" t="s">
        <v>180</v>
      </c>
      <c r="B177" s="11">
        <v>5869</v>
      </c>
      <c r="C177" s="27">
        <f>LN(Table2[[#This Row],[Sales]])</f>
        <v>8.6774395405583338</v>
      </c>
      <c r="D177">
        <v>176</v>
      </c>
      <c r="E177">
        <f>Table2[[#This Row],[Period]]*Table2[[#This Row],[Period]]</f>
        <v>30976</v>
      </c>
      <c r="F177">
        <v>2020</v>
      </c>
      <c r="G177">
        <f>Table2[[#This Row],[Year]]*Table2[[#This Row],[Year]]</f>
        <v>4080400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28">
        <f t="shared" si="3"/>
        <v>7743.75</v>
      </c>
      <c r="T177">
        <f>Table2[[#This Row],[Sales]]/Table2[[#This Row],[MA12]]</f>
        <v>0.75790153349475387</v>
      </c>
      <c r="U177">
        <v>0.88309281740355627</v>
      </c>
      <c r="V177">
        <f>Table2[[#This Row],[Sales]]/Table2[[#This Row],[Seasonal Factors]]</f>
        <v>6645.9605200457436</v>
      </c>
      <c r="W177">
        <f>LN(Table2[[#This Row],[Deaseasonalized Sales]])</f>
        <v>8.8017645084884908</v>
      </c>
    </row>
    <row r="178" spans="1:23" x14ac:dyDescent="0.45">
      <c r="A178" s="10" t="s">
        <v>181</v>
      </c>
      <c r="B178" s="11">
        <v>7638</v>
      </c>
      <c r="C178" s="27">
        <f>LN(Table2[[#This Row],[Sales]])</f>
        <v>8.9408910677854614</v>
      </c>
      <c r="D178">
        <v>177</v>
      </c>
      <c r="E178">
        <f>Table2[[#This Row],[Period]]*Table2[[#This Row],[Period]]</f>
        <v>31329</v>
      </c>
      <c r="F178">
        <v>2020</v>
      </c>
      <c r="G178">
        <f>Table2[[#This Row],[Year]]*Table2[[#This Row],[Year]]</f>
        <v>4080400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28">
        <f t="shared" si="3"/>
        <v>7718.083333333333</v>
      </c>
      <c r="T178">
        <f>Table2[[#This Row],[Sales]]/Table2[[#This Row],[MA12]]</f>
        <v>0.98962393513069957</v>
      </c>
      <c r="U178">
        <v>0.96514268258752411</v>
      </c>
      <c r="V178">
        <f>Table2[[#This Row],[Sales]]/Table2[[#This Row],[Seasonal Factors]]</f>
        <v>7913.855782984032</v>
      </c>
      <c r="W178">
        <f>LN(Table2[[#This Row],[Deaseasonalized Sales]])</f>
        <v>8.9763703987548187</v>
      </c>
    </row>
    <row r="179" spans="1:23" x14ac:dyDescent="0.45">
      <c r="A179" s="9" t="s">
        <v>182</v>
      </c>
      <c r="B179" s="11">
        <v>7445</v>
      </c>
      <c r="C179" s="27">
        <f>LN(Table2[[#This Row],[Sales]])</f>
        <v>8.9152979451181089</v>
      </c>
      <c r="D179">
        <v>178</v>
      </c>
      <c r="E179">
        <f>Table2[[#This Row],[Period]]*Table2[[#This Row],[Period]]</f>
        <v>31684</v>
      </c>
      <c r="F179">
        <v>2020</v>
      </c>
      <c r="G179">
        <f>Table2[[#This Row],[Year]]*Table2[[#This Row],[Year]]</f>
        <v>4080400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 s="28">
        <f t="shared" si="3"/>
        <v>7709.25</v>
      </c>
      <c r="T179">
        <f>Table2[[#This Row],[Sales]]/Table2[[#This Row],[MA12]]</f>
        <v>0.96572299510328496</v>
      </c>
      <c r="U179">
        <v>0.94361837349341804</v>
      </c>
      <c r="V179">
        <f>Table2[[#This Row],[Sales]]/Table2[[#This Row],[Seasonal Factors]]</f>
        <v>7889.8421322991871</v>
      </c>
      <c r="W179">
        <f>LN(Table2[[#This Row],[Deaseasonalized Sales]])</f>
        <v>8.9733314050591613</v>
      </c>
    </row>
    <row r="180" spans="1:23" x14ac:dyDescent="0.45">
      <c r="A180" s="9" t="s">
        <v>183</v>
      </c>
      <c r="B180" s="11">
        <v>7700</v>
      </c>
      <c r="C180" s="27">
        <f>LN(Table2[[#This Row],[Sales]])</f>
        <v>8.9489756078417759</v>
      </c>
      <c r="D180">
        <v>179</v>
      </c>
      <c r="E180">
        <f>Table2[[#This Row],[Period]]*Table2[[#This Row],[Period]]</f>
        <v>32041</v>
      </c>
      <c r="F180">
        <v>2020</v>
      </c>
      <c r="G180">
        <f>Table2[[#This Row],[Year]]*Table2[[#This Row],[Year]]</f>
        <v>4080400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 s="28">
        <f t="shared" si="3"/>
        <v>7698.416666666667</v>
      </c>
      <c r="T180">
        <f>Table2[[#This Row],[Sales]]/Table2[[#This Row],[MA12]]</f>
        <v>1.0002056699970774</v>
      </c>
      <c r="U180">
        <v>0.93453340329018963</v>
      </c>
      <c r="V180">
        <f>Table2[[#This Row],[Sales]]/Table2[[#This Row],[Seasonal Factors]]</f>
        <v>8239.4058606046528</v>
      </c>
      <c r="W180">
        <f>LN(Table2[[#This Row],[Deaseasonalized Sales]])</f>
        <v>9.0166835160083263</v>
      </c>
    </row>
    <row r="181" spans="1:23" x14ac:dyDescent="0.45">
      <c r="A181" s="9" t="s">
        <v>184</v>
      </c>
      <c r="B181" s="11">
        <v>8034</v>
      </c>
      <c r="C181" s="27">
        <f>LN(Table2[[#This Row],[Sales]])</f>
        <v>8.9914378149192267</v>
      </c>
      <c r="D181">
        <v>180</v>
      </c>
      <c r="E181">
        <f>Table2[[#This Row],[Period]]*Table2[[#This Row],[Period]]</f>
        <v>32400</v>
      </c>
      <c r="F181">
        <v>2020</v>
      </c>
      <c r="G181">
        <f>Table2[[#This Row],[Year]]*Table2[[#This Row],[Year]]</f>
        <v>4080400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 s="28">
        <f t="shared" si="3"/>
        <v>7645.25</v>
      </c>
      <c r="T181">
        <f>Table2[[#This Row],[Sales]]/Table2[[#This Row],[MA12]]</f>
        <v>1.0508485661031359</v>
      </c>
      <c r="U181">
        <v>1.0195876150990513</v>
      </c>
      <c r="V181">
        <f>Table2[[#This Row],[Sales]]/Table2[[#This Row],[Seasonal Factors]]</f>
        <v>7879.6563247970698</v>
      </c>
      <c r="W181">
        <f>LN(Table2[[#This Row],[Deaseasonalized Sales]])</f>
        <v>8.9720395682963918</v>
      </c>
    </row>
  </sheetData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8A13-0B51-4AA3-B6CC-B05DC08067DA}">
  <dimension ref="A2:D14"/>
  <sheetViews>
    <sheetView topLeftCell="A6" workbookViewId="0">
      <selection activeCell="D10" sqref="D10"/>
    </sheetView>
  </sheetViews>
  <sheetFormatPr defaultRowHeight="14.25" x14ac:dyDescent="0.45"/>
  <cols>
    <col min="1" max="1" width="32.19921875" bestFit="1" customWidth="1"/>
    <col min="2" max="2" width="14.9296875" bestFit="1" customWidth="1"/>
    <col min="3" max="3" width="8.46484375" bestFit="1" customWidth="1"/>
    <col min="4" max="4" width="9.9296875" customWidth="1"/>
  </cols>
  <sheetData>
    <row r="2" spans="1:4" ht="54.4" thickBot="1" x14ac:dyDescent="0.75">
      <c r="B2" s="23" t="s">
        <v>240</v>
      </c>
      <c r="C2" s="23" t="s">
        <v>241</v>
      </c>
      <c r="D2" s="24" t="s">
        <v>242</v>
      </c>
    </row>
    <row r="3" spans="1:4" ht="19.149999999999999" x14ac:dyDescent="0.7">
      <c r="A3" s="20" t="s">
        <v>231</v>
      </c>
      <c r="B3" s="18">
        <v>0.23961224728820715</v>
      </c>
      <c r="C3">
        <v>1935.1434440518974</v>
      </c>
    </row>
    <row r="4" spans="1:4" ht="19.149999999999999" x14ac:dyDescent="0.7">
      <c r="A4" s="21" t="s">
        <v>232</v>
      </c>
      <c r="B4" s="18">
        <v>0.23540036579237764</v>
      </c>
      <c r="C4">
        <v>1935.0370344315193</v>
      </c>
    </row>
    <row r="5" spans="1:4" ht="19.5" thickBot="1" x14ac:dyDescent="0.75">
      <c r="A5" s="22" t="s">
        <v>233</v>
      </c>
      <c r="B5" s="18">
        <v>0.30290648047472329</v>
      </c>
      <c r="C5">
        <v>1941.9503029280329</v>
      </c>
    </row>
    <row r="6" spans="1:4" ht="19.149999999999999" x14ac:dyDescent="0.7">
      <c r="A6" s="20" t="s">
        <v>234</v>
      </c>
      <c r="B6" s="18">
        <v>0.97207655897494161</v>
      </c>
      <c r="C6">
        <v>359.19336731858203</v>
      </c>
    </row>
    <row r="7" spans="1:4" ht="19.149999999999999" x14ac:dyDescent="0.7">
      <c r="A7" s="21" t="s">
        <v>235</v>
      </c>
      <c r="B7" s="18">
        <v>0.97224762665665843</v>
      </c>
      <c r="C7">
        <v>357.01767208670913</v>
      </c>
    </row>
    <row r="8" spans="1:4" ht="19.5" thickBot="1" x14ac:dyDescent="0.75">
      <c r="A8" s="22" t="s">
        <v>236</v>
      </c>
      <c r="B8" s="29">
        <v>0.97974465387245224</v>
      </c>
      <c r="C8">
        <v>265.62053903676457</v>
      </c>
    </row>
    <row r="9" spans="1:4" ht="19.149999999999999" x14ac:dyDescent="0.7">
      <c r="A9" s="20" t="s">
        <v>237</v>
      </c>
      <c r="B9" s="18">
        <v>0.94421902766537769</v>
      </c>
      <c r="C9">
        <v>263.39718379827002</v>
      </c>
    </row>
    <row r="10" spans="1:4" ht="19.149999999999999" x14ac:dyDescent="0.7">
      <c r="A10" s="21" t="s">
        <v>238</v>
      </c>
      <c r="B10" s="18">
        <v>0.94408098243417571</v>
      </c>
      <c r="C10" s="42">
        <v>262.96801484266803</v>
      </c>
    </row>
    <row r="11" spans="1:4" ht="19.5" thickBot="1" x14ac:dyDescent="0.75">
      <c r="A11" s="22" t="s">
        <v>239</v>
      </c>
      <c r="B11" s="18">
        <v>0.94008575990033239</v>
      </c>
      <c r="C11">
        <v>266.46816274304638</v>
      </c>
    </row>
    <row r="12" spans="1:4" ht="19.149999999999999" x14ac:dyDescent="0.7">
      <c r="A12" s="20" t="s">
        <v>262</v>
      </c>
      <c r="B12" s="18">
        <v>0.97265738797741219</v>
      </c>
      <c r="C12">
        <v>352.24648274310488</v>
      </c>
    </row>
    <row r="13" spans="1:4" ht="19.149999999999999" x14ac:dyDescent="0.7">
      <c r="A13" s="21" t="s">
        <v>265</v>
      </c>
      <c r="B13" s="18">
        <v>0.82771151728062353</v>
      </c>
      <c r="C13">
        <v>884.20870948601839</v>
      </c>
    </row>
    <row r="14" spans="1:4" ht="19.149999999999999" x14ac:dyDescent="0.7">
      <c r="A14" s="43" t="s">
        <v>264</v>
      </c>
      <c r="B14" s="44">
        <v>0.98383875340709503</v>
      </c>
      <c r="C14" s="45">
        <v>249.24662058340425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7FE6-270B-4AA1-8D0F-CCB9F5C24DFA}">
  <dimension ref="B2:Q231"/>
  <sheetViews>
    <sheetView tabSelected="1" topLeftCell="C1" zoomScale="90" zoomScaleNormal="72" workbookViewId="0">
      <selection activeCell="K9" sqref="K9"/>
    </sheetView>
  </sheetViews>
  <sheetFormatPr defaultRowHeight="14.25" x14ac:dyDescent="0.45"/>
  <cols>
    <col min="2" max="2" width="10.19921875" bestFit="1" customWidth="1"/>
    <col min="3" max="3" width="22.73046875" bestFit="1" customWidth="1"/>
    <col min="9" max="9" width="17.9296875" bestFit="1" customWidth="1"/>
    <col min="17" max="17" width="30.1328125" bestFit="1" customWidth="1"/>
  </cols>
  <sheetData>
    <row r="2" spans="2:17" x14ac:dyDescent="0.45">
      <c r="C2" t="s">
        <v>274</v>
      </c>
    </row>
    <row r="3" spans="2:17" x14ac:dyDescent="0.45">
      <c r="C3" t="s">
        <v>275</v>
      </c>
    </row>
    <row r="4" spans="2:17" x14ac:dyDescent="0.45">
      <c r="C4" t="s">
        <v>276</v>
      </c>
    </row>
    <row r="5" spans="2:17" x14ac:dyDescent="0.45">
      <c r="C5" t="s">
        <v>277</v>
      </c>
      <c r="H5" t="s">
        <v>278</v>
      </c>
    </row>
    <row r="6" spans="2:17" ht="14.65" thickBot="1" x14ac:dyDescent="0.5"/>
    <row r="7" spans="2:17" x14ac:dyDescent="0.45">
      <c r="B7" s="49" t="s">
        <v>186</v>
      </c>
      <c r="C7" s="50" t="s">
        <v>268</v>
      </c>
      <c r="H7" s="67" t="s">
        <v>186</v>
      </c>
      <c r="I7" s="68" t="s">
        <v>271</v>
      </c>
      <c r="P7" s="49" t="s">
        <v>186</v>
      </c>
      <c r="Q7" s="50" t="s">
        <v>273</v>
      </c>
    </row>
    <row r="8" spans="2:17" x14ac:dyDescent="0.45">
      <c r="B8" s="51">
        <v>44075</v>
      </c>
      <c r="C8" s="52">
        <v>6717.721436455724</v>
      </c>
      <c r="H8" s="69">
        <v>44075</v>
      </c>
      <c r="I8" s="70">
        <v>6667.4586822056981</v>
      </c>
      <c r="P8" s="51">
        <v>44075</v>
      </c>
      <c r="Q8" s="52">
        <v>6738.1563641259445</v>
      </c>
    </row>
    <row r="9" spans="2:17" x14ac:dyDescent="0.45">
      <c r="B9" s="51">
        <v>44105</v>
      </c>
      <c r="C9" s="52">
        <v>7261.5071417695726</v>
      </c>
      <c r="H9" s="69">
        <v>44105</v>
      </c>
      <c r="I9" s="70">
        <v>7173.4379635302193</v>
      </c>
      <c r="P9" s="51">
        <v>44105</v>
      </c>
      <c r="Q9" s="52">
        <v>7283.5962347190798</v>
      </c>
    </row>
    <row r="10" spans="2:17" x14ac:dyDescent="0.45">
      <c r="B10" s="51">
        <v>44136</v>
      </c>
      <c r="C10" s="52">
        <v>8985.1056937471749</v>
      </c>
      <c r="H10" s="69">
        <v>44136</v>
      </c>
      <c r="I10" s="70">
        <v>8900.6516862046828</v>
      </c>
      <c r="P10" s="51">
        <v>44136</v>
      </c>
      <c r="Q10" s="52">
        <v>9012.4378757522936</v>
      </c>
    </row>
    <row r="11" spans="2:17" x14ac:dyDescent="0.45">
      <c r="B11" s="51">
        <v>44166</v>
      </c>
      <c r="C11" s="52">
        <v>12077.55605758974</v>
      </c>
      <c r="H11" s="69">
        <v>44166</v>
      </c>
      <c r="I11" s="70">
        <v>11960.603881583849</v>
      </c>
      <c r="P11" s="51">
        <v>44166</v>
      </c>
      <c r="Q11" s="52">
        <v>12114.295298239163</v>
      </c>
    </row>
    <row r="12" spans="2:17" x14ac:dyDescent="0.45">
      <c r="B12" s="51">
        <v>44197</v>
      </c>
      <c r="C12" s="52">
        <v>6110.3240308738059</v>
      </c>
      <c r="H12" s="69">
        <v>44197</v>
      </c>
      <c r="I12" s="70">
        <v>6037.9472223608573</v>
      </c>
      <c r="P12" s="51">
        <v>44197</v>
      </c>
      <c r="Q12" s="52">
        <v>6132.6141544775201</v>
      </c>
    </row>
    <row r="13" spans="2:17" x14ac:dyDescent="0.45">
      <c r="B13" s="51">
        <v>44228</v>
      </c>
      <c r="C13" s="52">
        <v>6299.3122971380044</v>
      </c>
      <c r="H13" s="69">
        <v>44228</v>
      </c>
      <c r="I13" s="70">
        <v>6228.0681674549669</v>
      </c>
      <c r="P13" s="51">
        <v>44228</v>
      </c>
      <c r="Q13" s="52">
        <v>6317.7504732714251</v>
      </c>
    </row>
    <row r="14" spans="2:17" x14ac:dyDescent="0.45">
      <c r="B14" s="51">
        <v>44256</v>
      </c>
      <c r="C14" s="52">
        <v>7152.7957492621154</v>
      </c>
      <c r="H14" s="69">
        <v>44256</v>
      </c>
      <c r="I14" s="70">
        <v>7072.827882427192</v>
      </c>
      <c r="P14" s="51">
        <v>44256</v>
      </c>
      <c r="Q14" s="52">
        <v>7218.3416776511558</v>
      </c>
    </row>
    <row r="15" spans="2:17" x14ac:dyDescent="0.45">
      <c r="B15" s="51">
        <v>44287</v>
      </c>
      <c r="C15" s="52">
        <v>6749.5513764298894</v>
      </c>
      <c r="H15" s="69">
        <v>44287</v>
      </c>
      <c r="I15" s="70">
        <v>6639.9133234955807</v>
      </c>
      <c r="P15" s="51">
        <v>44287</v>
      </c>
      <c r="Q15" s="52">
        <v>6852.3458473963492</v>
      </c>
    </row>
    <row r="16" spans="2:17" x14ac:dyDescent="0.45">
      <c r="B16" s="51">
        <v>44317</v>
      </c>
      <c r="C16" s="52">
        <v>7324.6770694830648</v>
      </c>
      <c r="H16" s="69">
        <v>44317</v>
      </c>
      <c r="I16" s="70">
        <v>7237.7618884018693</v>
      </c>
      <c r="P16" s="51">
        <v>44317</v>
      </c>
      <c r="Q16" s="52">
        <v>7340.3538167930747</v>
      </c>
    </row>
    <row r="17" spans="2:17" x14ac:dyDescent="0.45">
      <c r="B17" s="51">
        <v>44348</v>
      </c>
      <c r="C17" s="52">
        <v>7163.5280480585434</v>
      </c>
      <c r="H17" s="69">
        <v>44348</v>
      </c>
      <c r="I17" s="70">
        <v>7057.7060270230531</v>
      </c>
      <c r="P17" s="51">
        <v>44348</v>
      </c>
      <c r="Q17" s="52">
        <v>7180.5761841587564</v>
      </c>
    </row>
    <row r="18" spans="2:17" x14ac:dyDescent="0.45">
      <c r="B18" s="51">
        <v>44378</v>
      </c>
      <c r="C18" s="52">
        <v>7072.1543652333303</v>
      </c>
      <c r="H18" s="69">
        <v>44378</v>
      </c>
      <c r="I18" s="70">
        <v>6971.3052299410192</v>
      </c>
      <c r="P18" s="51">
        <v>44378</v>
      </c>
      <c r="Q18" s="52">
        <v>7065.4709196693129</v>
      </c>
    </row>
    <row r="19" spans="2:17" ht="14.65" thickBot="1" x14ac:dyDescent="0.5">
      <c r="B19" s="53">
        <v>44409</v>
      </c>
      <c r="C19" s="54">
        <v>7697.8997619974834</v>
      </c>
      <c r="H19" s="71">
        <v>44409</v>
      </c>
      <c r="I19" s="72">
        <v>7585.6637647185671</v>
      </c>
      <c r="P19" s="53">
        <v>44409</v>
      </c>
      <c r="Q19" s="54">
        <v>7713.9078929434654</v>
      </c>
    </row>
    <row r="38" spans="2:17" ht="14.65" thickBot="1" x14ac:dyDescent="0.5"/>
    <row r="39" spans="2:17" x14ac:dyDescent="0.45">
      <c r="B39" s="55" t="s">
        <v>186</v>
      </c>
      <c r="C39" s="56" t="s">
        <v>268</v>
      </c>
      <c r="H39" s="49" t="s">
        <v>186</v>
      </c>
      <c r="I39" s="50" t="s">
        <v>271</v>
      </c>
      <c r="P39" s="49" t="s">
        <v>186</v>
      </c>
      <c r="Q39" s="50" t="s">
        <v>273</v>
      </c>
    </row>
    <row r="40" spans="2:17" x14ac:dyDescent="0.45">
      <c r="B40" s="62" t="s">
        <v>2</v>
      </c>
      <c r="C40" s="57">
        <v>9388</v>
      </c>
      <c r="H40" s="62" t="s">
        <v>2</v>
      </c>
      <c r="I40" s="57">
        <v>9388</v>
      </c>
      <c r="P40" s="62" t="s">
        <v>2</v>
      </c>
      <c r="Q40" s="57">
        <v>9388</v>
      </c>
    </row>
    <row r="41" spans="2:17" x14ac:dyDescent="0.45">
      <c r="B41" s="62" t="s">
        <v>3</v>
      </c>
      <c r="C41" s="57">
        <v>10744</v>
      </c>
      <c r="H41" s="62" t="s">
        <v>3</v>
      </c>
      <c r="I41" s="57">
        <v>10744</v>
      </c>
      <c r="P41" s="62" t="s">
        <v>3</v>
      </c>
      <c r="Q41" s="57">
        <v>10744</v>
      </c>
    </row>
    <row r="42" spans="2:17" x14ac:dyDescent="0.45">
      <c r="B42" s="62" t="s">
        <v>4</v>
      </c>
      <c r="C42" s="57">
        <v>12757</v>
      </c>
      <c r="H42" s="62" t="s">
        <v>4</v>
      </c>
      <c r="I42" s="57">
        <v>12757</v>
      </c>
      <c r="P42" s="62" t="s">
        <v>4</v>
      </c>
      <c r="Q42" s="57">
        <v>12757</v>
      </c>
    </row>
    <row r="43" spans="2:17" x14ac:dyDescent="0.45">
      <c r="B43" s="62" t="s">
        <v>5</v>
      </c>
      <c r="C43" s="57">
        <v>17450</v>
      </c>
      <c r="H43" s="62" t="s">
        <v>5</v>
      </c>
      <c r="I43" s="57">
        <v>17450</v>
      </c>
      <c r="P43" s="62" t="s">
        <v>5</v>
      </c>
      <c r="Q43" s="57">
        <v>17450</v>
      </c>
    </row>
    <row r="44" spans="2:17" x14ac:dyDescent="0.45">
      <c r="B44" s="62" t="s">
        <v>6</v>
      </c>
      <c r="C44" s="57">
        <v>8985</v>
      </c>
      <c r="H44" s="62" t="s">
        <v>6</v>
      </c>
      <c r="I44" s="57">
        <v>8985</v>
      </c>
      <c r="P44" s="62" t="s">
        <v>6</v>
      </c>
      <c r="Q44" s="57">
        <v>8985</v>
      </c>
    </row>
    <row r="45" spans="2:17" x14ac:dyDescent="0.45">
      <c r="B45" s="62" t="s">
        <v>7</v>
      </c>
      <c r="C45" s="57">
        <v>9083</v>
      </c>
      <c r="H45" s="62" t="s">
        <v>7</v>
      </c>
      <c r="I45" s="57">
        <v>9083</v>
      </c>
      <c r="P45" s="62" t="s">
        <v>7</v>
      </c>
      <c r="Q45" s="57">
        <v>9083</v>
      </c>
    </row>
    <row r="46" spans="2:17" x14ac:dyDescent="0.45">
      <c r="B46" s="62" t="s">
        <v>8</v>
      </c>
      <c r="C46" s="57">
        <v>10284</v>
      </c>
      <c r="H46" s="62" t="s">
        <v>8</v>
      </c>
      <c r="I46" s="57">
        <v>10284</v>
      </c>
      <c r="P46" s="62" t="s">
        <v>8</v>
      </c>
      <c r="Q46" s="57">
        <v>10284</v>
      </c>
    </row>
    <row r="47" spans="2:17" x14ac:dyDescent="0.45">
      <c r="B47" s="62" t="s">
        <v>9</v>
      </c>
      <c r="C47" s="57">
        <v>10617</v>
      </c>
      <c r="H47" s="62" t="s">
        <v>9</v>
      </c>
      <c r="I47" s="57">
        <v>10617</v>
      </c>
      <c r="P47" s="62" t="s">
        <v>9</v>
      </c>
      <c r="Q47" s="57">
        <v>10617</v>
      </c>
    </row>
    <row r="48" spans="2:17" x14ac:dyDescent="0.45">
      <c r="B48" s="62" t="s">
        <v>10</v>
      </c>
      <c r="C48" s="57">
        <v>10568</v>
      </c>
      <c r="H48" s="62" t="s">
        <v>10</v>
      </c>
      <c r="I48" s="57">
        <v>10568</v>
      </c>
      <c r="P48" s="62" t="s">
        <v>10</v>
      </c>
      <c r="Q48" s="57">
        <v>10568</v>
      </c>
    </row>
    <row r="49" spans="2:17" x14ac:dyDescent="0.45">
      <c r="B49" s="62" t="s">
        <v>11</v>
      </c>
      <c r="C49" s="57">
        <v>10648</v>
      </c>
      <c r="H49" s="62" t="s">
        <v>11</v>
      </c>
      <c r="I49" s="57">
        <v>10648</v>
      </c>
      <c r="P49" s="62" t="s">
        <v>11</v>
      </c>
      <c r="Q49" s="57">
        <v>10648</v>
      </c>
    </row>
    <row r="50" spans="2:17" x14ac:dyDescent="0.45">
      <c r="B50" s="62" t="s">
        <v>12</v>
      </c>
      <c r="C50" s="57">
        <v>10331</v>
      </c>
      <c r="H50" s="62" t="s">
        <v>12</v>
      </c>
      <c r="I50" s="57">
        <v>10331</v>
      </c>
      <c r="P50" s="62" t="s">
        <v>12</v>
      </c>
      <c r="Q50" s="57">
        <v>10331</v>
      </c>
    </row>
    <row r="51" spans="2:17" x14ac:dyDescent="0.45">
      <c r="B51" s="62" t="s">
        <v>13</v>
      </c>
      <c r="C51" s="57">
        <v>10761</v>
      </c>
      <c r="H51" s="62" t="s">
        <v>13</v>
      </c>
      <c r="I51" s="57">
        <v>10761</v>
      </c>
      <c r="P51" s="62" t="s">
        <v>13</v>
      </c>
      <c r="Q51" s="57">
        <v>10761</v>
      </c>
    </row>
    <row r="52" spans="2:17" x14ac:dyDescent="0.45">
      <c r="B52" s="62" t="s">
        <v>14</v>
      </c>
      <c r="C52" s="57">
        <v>9863</v>
      </c>
      <c r="H52" s="62" t="s">
        <v>14</v>
      </c>
      <c r="I52" s="57">
        <v>9863</v>
      </c>
      <c r="P52" s="62" t="s">
        <v>14</v>
      </c>
      <c r="Q52" s="57">
        <v>9863</v>
      </c>
    </row>
    <row r="53" spans="2:17" x14ac:dyDescent="0.45">
      <c r="B53" s="62" t="s">
        <v>15</v>
      </c>
      <c r="C53" s="57">
        <v>10517</v>
      </c>
      <c r="H53" s="62" t="s">
        <v>15</v>
      </c>
      <c r="I53" s="57">
        <v>10517</v>
      </c>
      <c r="P53" s="62" t="s">
        <v>15</v>
      </c>
      <c r="Q53" s="57">
        <v>10517</v>
      </c>
    </row>
    <row r="54" spans="2:17" x14ac:dyDescent="0.45">
      <c r="B54" s="62" t="s">
        <v>16</v>
      </c>
      <c r="C54" s="57">
        <v>13185</v>
      </c>
      <c r="H54" s="62" t="s">
        <v>16</v>
      </c>
      <c r="I54" s="57">
        <v>13185</v>
      </c>
      <c r="P54" s="62" t="s">
        <v>16</v>
      </c>
      <c r="Q54" s="57">
        <v>13185</v>
      </c>
    </row>
    <row r="55" spans="2:17" x14ac:dyDescent="0.45">
      <c r="B55" s="62" t="s">
        <v>17</v>
      </c>
      <c r="C55" s="57">
        <v>18016</v>
      </c>
      <c r="H55" s="62" t="s">
        <v>17</v>
      </c>
      <c r="I55" s="57">
        <v>18016</v>
      </c>
      <c r="P55" s="62" t="s">
        <v>17</v>
      </c>
      <c r="Q55" s="57">
        <v>18016</v>
      </c>
    </row>
    <row r="56" spans="2:17" x14ac:dyDescent="0.45">
      <c r="B56" s="62" t="s">
        <v>18</v>
      </c>
      <c r="C56" s="57">
        <v>9229</v>
      </c>
      <c r="H56" s="62" t="s">
        <v>18</v>
      </c>
      <c r="I56" s="57">
        <v>9229</v>
      </c>
      <c r="P56" s="62" t="s">
        <v>18</v>
      </c>
      <c r="Q56" s="57">
        <v>9229</v>
      </c>
    </row>
    <row r="57" spans="2:17" x14ac:dyDescent="0.45">
      <c r="B57" s="62" t="s">
        <v>19</v>
      </c>
      <c r="C57" s="57">
        <v>9136</v>
      </c>
      <c r="H57" s="62" t="s">
        <v>19</v>
      </c>
      <c r="I57" s="57">
        <v>9136</v>
      </c>
      <c r="P57" s="62" t="s">
        <v>19</v>
      </c>
      <c r="Q57" s="57">
        <v>9136</v>
      </c>
    </row>
    <row r="58" spans="2:17" x14ac:dyDescent="0.45">
      <c r="B58" s="62" t="s">
        <v>20</v>
      </c>
      <c r="C58" s="57">
        <v>10593</v>
      </c>
      <c r="H58" s="62" t="s">
        <v>20</v>
      </c>
      <c r="I58" s="57">
        <v>10593</v>
      </c>
      <c r="P58" s="62" t="s">
        <v>20</v>
      </c>
      <c r="Q58" s="57">
        <v>10593</v>
      </c>
    </row>
    <row r="59" spans="2:17" x14ac:dyDescent="0.45">
      <c r="B59" s="62" t="s">
        <v>21</v>
      </c>
      <c r="C59" s="57">
        <v>10126</v>
      </c>
      <c r="H59" s="62" t="s">
        <v>21</v>
      </c>
      <c r="I59" s="57">
        <v>10126</v>
      </c>
      <c r="P59" s="62" t="s">
        <v>21</v>
      </c>
      <c r="Q59" s="57">
        <v>10126</v>
      </c>
    </row>
    <row r="60" spans="2:17" x14ac:dyDescent="0.45">
      <c r="B60" s="62" t="s">
        <v>22</v>
      </c>
      <c r="C60" s="57">
        <v>10702</v>
      </c>
      <c r="H60" s="62" t="s">
        <v>22</v>
      </c>
      <c r="I60" s="57">
        <v>10702</v>
      </c>
      <c r="P60" s="62" t="s">
        <v>22</v>
      </c>
      <c r="Q60" s="57">
        <v>10702</v>
      </c>
    </row>
    <row r="61" spans="2:17" x14ac:dyDescent="0.45">
      <c r="B61" s="62" t="s">
        <v>23</v>
      </c>
      <c r="C61" s="57">
        <v>10487</v>
      </c>
      <c r="H61" s="62" t="s">
        <v>23</v>
      </c>
      <c r="I61" s="57">
        <v>10487</v>
      </c>
      <c r="P61" s="62" t="s">
        <v>23</v>
      </c>
      <c r="Q61" s="57">
        <v>10487</v>
      </c>
    </row>
    <row r="62" spans="2:17" x14ac:dyDescent="0.45">
      <c r="B62" s="62" t="s">
        <v>24</v>
      </c>
      <c r="C62" s="57">
        <v>10195</v>
      </c>
      <c r="H62" s="62" t="s">
        <v>24</v>
      </c>
      <c r="I62" s="57">
        <v>10195</v>
      </c>
      <c r="P62" s="62" t="s">
        <v>24</v>
      </c>
      <c r="Q62" s="57">
        <v>10195</v>
      </c>
    </row>
    <row r="63" spans="2:17" x14ac:dyDescent="0.45">
      <c r="B63" s="62" t="s">
        <v>25</v>
      </c>
      <c r="C63" s="57">
        <v>11128</v>
      </c>
      <c r="H63" s="62" t="s">
        <v>25</v>
      </c>
      <c r="I63" s="57">
        <v>11128</v>
      </c>
      <c r="P63" s="62" t="s">
        <v>25</v>
      </c>
      <c r="Q63" s="57">
        <v>11128</v>
      </c>
    </row>
    <row r="64" spans="2:17" x14ac:dyDescent="0.45">
      <c r="B64" s="62" t="s">
        <v>26</v>
      </c>
      <c r="C64" s="57">
        <v>9628</v>
      </c>
      <c r="H64" s="62" t="s">
        <v>26</v>
      </c>
      <c r="I64" s="57">
        <v>9628</v>
      </c>
      <c r="P64" s="62" t="s">
        <v>26</v>
      </c>
      <c r="Q64" s="57">
        <v>9628</v>
      </c>
    </row>
    <row r="65" spans="2:17" x14ac:dyDescent="0.45">
      <c r="B65" s="62" t="s">
        <v>27</v>
      </c>
      <c r="C65" s="57">
        <v>10425</v>
      </c>
      <c r="H65" s="62" t="s">
        <v>27</v>
      </c>
      <c r="I65" s="57">
        <v>10425</v>
      </c>
      <c r="P65" s="62" t="s">
        <v>27</v>
      </c>
      <c r="Q65" s="57">
        <v>10425</v>
      </c>
    </row>
    <row r="66" spans="2:17" x14ac:dyDescent="0.45">
      <c r="B66" s="62" t="s">
        <v>28</v>
      </c>
      <c r="C66" s="57">
        <v>13124</v>
      </c>
      <c r="H66" s="62" t="s">
        <v>28</v>
      </c>
      <c r="I66" s="57">
        <v>13124</v>
      </c>
      <c r="P66" s="62" t="s">
        <v>28</v>
      </c>
      <c r="Q66" s="57">
        <v>13124</v>
      </c>
    </row>
    <row r="67" spans="2:17" x14ac:dyDescent="0.45">
      <c r="B67" s="62" t="s">
        <v>29</v>
      </c>
      <c r="C67" s="57">
        <v>17732</v>
      </c>
      <c r="H67" s="62" t="s">
        <v>29</v>
      </c>
      <c r="I67" s="57">
        <v>17732</v>
      </c>
      <c r="P67" s="62" t="s">
        <v>29</v>
      </c>
      <c r="Q67" s="57">
        <v>17732</v>
      </c>
    </row>
    <row r="68" spans="2:17" x14ac:dyDescent="0.45">
      <c r="B68" s="62" t="s">
        <v>30</v>
      </c>
      <c r="C68" s="57">
        <v>8656</v>
      </c>
      <c r="H68" s="62" t="s">
        <v>30</v>
      </c>
      <c r="I68" s="57">
        <v>8656</v>
      </c>
      <c r="P68" s="62" t="s">
        <v>30</v>
      </c>
      <c r="Q68" s="57">
        <v>8656</v>
      </c>
    </row>
    <row r="69" spans="2:17" x14ac:dyDescent="0.45">
      <c r="B69" s="62" t="s">
        <v>31</v>
      </c>
      <c r="C69" s="57">
        <v>9141</v>
      </c>
      <c r="H69" s="62" t="s">
        <v>31</v>
      </c>
      <c r="I69" s="57">
        <v>9141</v>
      </c>
      <c r="P69" s="62" t="s">
        <v>31</v>
      </c>
      <c r="Q69" s="57">
        <v>9141</v>
      </c>
    </row>
    <row r="70" spans="2:17" x14ac:dyDescent="0.45">
      <c r="B70" s="62" t="s">
        <v>32</v>
      </c>
      <c r="C70" s="57">
        <v>10153</v>
      </c>
      <c r="H70" s="62" t="s">
        <v>32</v>
      </c>
      <c r="I70" s="57">
        <v>10153</v>
      </c>
      <c r="P70" s="62" t="s">
        <v>32</v>
      </c>
      <c r="Q70" s="57">
        <v>10153</v>
      </c>
    </row>
    <row r="71" spans="2:17" x14ac:dyDescent="0.45">
      <c r="B71" s="62" t="s">
        <v>33</v>
      </c>
      <c r="C71" s="57">
        <v>9460</v>
      </c>
      <c r="H71" s="62" t="s">
        <v>33</v>
      </c>
      <c r="I71" s="57">
        <v>9460</v>
      </c>
      <c r="P71" s="62" t="s">
        <v>33</v>
      </c>
      <c r="Q71" s="57">
        <v>9460</v>
      </c>
    </row>
    <row r="72" spans="2:17" x14ac:dyDescent="0.45">
      <c r="B72" s="62" t="s">
        <v>34</v>
      </c>
      <c r="C72" s="57">
        <v>10644</v>
      </c>
      <c r="H72" s="62" t="s">
        <v>34</v>
      </c>
      <c r="I72" s="57">
        <v>10644</v>
      </c>
      <c r="P72" s="62" t="s">
        <v>34</v>
      </c>
      <c r="Q72" s="57">
        <v>10644</v>
      </c>
    </row>
    <row r="73" spans="2:17" x14ac:dyDescent="0.45">
      <c r="B73" s="62" t="s">
        <v>35</v>
      </c>
      <c r="C73" s="57">
        <v>10414</v>
      </c>
      <c r="H73" s="62" t="s">
        <v>35</v>
      </c>
      <c r="I73" s="57">
        <v>10414</v>
      </c>
      <c r="P73" s="62" t="s">
        <v>35</v>
      </c>
      <c r="Q73" s="57">
        <v>10414</v>
      </c>
    </row>
    <row r="74" spans="2:17" x14ac:dyDescent="0.45">
      <c r="B74" s="62" t="s">
        <v>36</v>
      </c>
      <c r="C74" s="57">
        <v>9973</v>
      </c>
      <c r="H74" s="62" t="s">
        <v>36</v>
      </c>
      <c r="I74" s="57">
        <v>9973</v>
      </c>
      <c r="P74" s="62" t="s">
        <v>36</v>
      </c>
      <c r="Q74" s="57">
        <v>9973</v>
      </c>
    </row>
    <row r="75" spans="2:17" x14ac:dyDescent="0.45">
      <c r="B75" s="62" t="s">
        <v>37</v>
      </c>
      <c r="C75" s="57">
        <v>10756</v>
      </c>
      <c r="H75" s="62" t="s">
        <v>37</v>
      </c>
      <c r="I75" s="57">
        <v>10756</v>
      </c>
      <c r="P75" s="62" t="s">
        <v>37</v>
      </c>
      <c r="Q75" s="57">
        <v>10756</v>
      </c>
    </row>
    <row r="76" spans="2:17" x14ac:dyDescent="0.45">
      <c r="B76" s="62" t="s">
        <v>38</v>
      </c>
      <c r="C76" s="57">
        <v>8977</v>
      </c>
      <c r="H76" s="62" t="s">
        <v>38</v>
      </c>
      <c r="I76" s="57">
        <v>8977</v>
      </c>
      <c r="P76" s="62" t="s">
        <v>38</v>
      </c>
      <c r="Q76" s="57">
        <v>8977</v>
      </c>
    </row>
    <row r="77" spans="2:17" x14ac:dyDescent="0.45">
      <c r="B77" s="62" t="s">
        <v>39</v>
      </c>
      <c r="C77" s="57">
        <v>10010</v>
      </c>
      <c r="H77" s="62" t="s">
        <v>39</v>
      </c>
      <c r="I77" s="57">
        <v>10010</v>
      </c>
      <c r="P77" s="62" t="s">
        <v>39</v>
      </c>
      <c r="Q77" s="57">
        <v>10010</v>
      </c>
    </row>
    <row r="78" spans="2:17" x14ac:dyDescent="0.45">
      <c r="B78" s="62" t="s">
        <v>40</v>
      </c>
      <c r="C78" s="57">
        <v>12197</v>
      </c>
      <c r="H78" s="62" t="s">
        <v>40</v>
      </c>
      <c r="I78" s="57">
        <v>12197</v>
      </c>
      <c r="P78" s="62" t="s">
        <v>40</v>
      </c>
      <c r="Q78" s="57">
        <v>12197</v>
      </c>
    </row>
    <row r="79" spans="2:17" x14ac:dyDescent="0.45">
      <c r="B79" s="62" t="s">
        <v>41</v>
      </c>
      <c r="C79" s="57">
        <v>16706</v>
      </c>
      <c r="H79" s="62" t="s">
        <v>41</v>
      </c>
      <c r="I79" s="57">
        <v>16706</v>
      </c>
      <c r="P79" s="62" t="s">
        <v>41</v>
      </c>
      <c r="Q79" s="57">
        <v>16706</v>
      </c>
    </row>
    <row r="80" spans="2:17" x14ac:dyDescent="0.45">
      <c r="B80" s="62" t="s">
        <v>42</v>
      </c>
      <c r="C80" s="57">
        <v>8663</v>
      </c>
      <c r="H80" s="62" t="s">
        <v>42</v>
      </c>
      <c r="I80" s="57">
        <v>8663</v>
      </c>
      <c r="P80" s="62" t="s">
        <v>42</v>
      </c>
      <c r="Q80" s="57">
        <v>8663</v>
      </c>
    </row>
    <row r="81" spans="2:17" x14ac:dyDescent="0.45">
      <c r="B81" s="62" t="s">
        <v>43</v>
      </c>
      <c r="C81" s="57">
        <v>8556</v>
      </c>
      <c r="H81" s="62" t="s">
        <v>43</v>
      </c>
      <c r="I81" s="57">
        <v>8556</v>
      </c>
      <c r="P81" s="62" t="s">
        <v>43</v>
      </c>
      <c r="Q81" s="57">
        <v>8556</v>
      </c>
    </row>
    <row r="82" spans="2:17" x14ac:dyDescent="0.45">
      <c r="B82" s="62" t="s">
        <v>44</v>
      </c>
      <c r="C82" s="57">
        <v>9403</v>
      </c>
      <c r="H82" s="62" t="s">
        <v>44</v>
      </c>
      <c r="I82" s="57">
        <v>9403</v>
      </c>
      <c r="P82" s="62" t="s">
        <v>44</v>
      </c>
      <c r="Q82" s="57">
        <v>9403</v>
      </c>
    </row>
    <row r="83" spans="2:17" x14ac:dyDescent="0.45">
      <c r="B83" s="62" t="s">
        <v>45</v>
      </c>
      <c r="C83" s="57">
        <v>9599</v>
      </c>
      <c r="H83" s="62" t="s">
        <v>45</v>
      </c>
      <c r="I83" s="57">
        <v>9599</v>
      </c>
      <c r="P83" s="62" t="s">
        <v>45</v>
      </c>
      <c r="Q83" s="57">
        <v>9599</v>
      </c>
    </row>
    <row r="84" spans="2:17" x14ac:dyDescent="0.45">
      <c r="B84" s="62" t="s">
        <v>46</v>
      </c>
      <c r="C84" s="57">
        <v>10138</v>
      </c>
      <c r="H84" s="62" t="s">
        <v>46</v>
      </c>
      <c r="I84" s="57">
        <v>10138</v>
      </c>
      <c r="P84" s="62" t="s">
        <v>46</v>
      </c>
      <c r="Q84" s="57">
        <v>10138</v>
      </c>
    </row>
    <row r="85" spans="2:17" x14ac:dyDescent="0.45">
      <c r="B85" s="62" t="s">
        <v>47</v>
      </c>
      <c r="C85" s="57">
        <v>9555</v>
      </c>
      <c r="H85" s="62" t="s">
        <v>47</v>
      </c>
      <c r="I85" s="57">
        <v>9555</v>
      </c>
      <c r="P85" s="62" t="s">
        <v>47</v>
      </c>
      <c r="Q85" s="57">
        <v>9555</v>
      </c>
    </row>
    <row r="86" spans="2:17" x14ac:dyDescent="0.45">
      <c r="B86" s="62" t="s">
        <v>48</v>
      </c>
      <c r="C86" s="57">
        <v>9634</v>
      </c>
      <c r="H86" s="62" t="s">
        <v>48</v>
      </c>
      <c r="I86" s="57">
        <v>9634</v>
      </c>
      <c r="P86" s="62" t="s">
        <v>48</v>
      </c>
      <c r="Q86" s="57">
        <v>9634</v>
      </c>
    </row>
    <row r="87" spans="2:17" x14ac:dyDescent="0.45">
      <c r="B87" s="62" t="s">
        <v>49</v>
      </c>
      <c r="C87" s="57">
        <v>10344</v>
      </c>
      <c r="H87" s="62" t="s">
        <v>49</v>
      </c>
      <c r="I87" s="57">
        <v>10344</v>
      </c>
      <c r="P87" s="62" t="s">
        <v>49</v>
      </c>
      <c r="Q87" s="57">
        <v>10344</v>
      </c>
    </row>
    <row r="88" spans="2:17" x14ac:dyDescent="0.45">
      <c r="B88" s="62" t="s">
        <v>50</v>
      </c>
      <c r="C88" s="57">
        <v>8878</v>
      </c>
      <c r="H88" s="62" t="s">
        <v>50</v>
      </c>
      <c r="I88" s="57">
        <v>8878</v>
      </c>
      <c r="P88" s="62" t="s">
        <v>50</v>
      </c>
      <c r="Q88" s="57">
        <v>8878</v>
      </c>
    </row>
    <row r="89" spans="2:17" x14ac:dyDescent="0.45">
      <c r="B89" s="62" t="s">
        <v>51</v>
      </c>
      <c r="C89" s="57">
        <v>9873</v>
      </c>
      <c r="H89" s="62" t="s">
        <v>51</v>
      </c>
      <c r="I89" s="57">
        <v>9873</v>
      </c>
      <c r="P89" s="62" t="s">
        <v>51</v>
      </c>
      <c r="Q89" s="57">
        <v>9873</v>
      </c>
    </row>
    <row r="90" spans="2:17" x14ac:dyDescent="0.45">
      <c r="B90" s="62" t="s">
        <v>52</v>
      </c>
      <c r="C90" s="57">
        <v>11844</v>
      </c>
      <c r="H90" s="62" t="s">
        <v>52</v>
      </c>
      <c r="I90" s="57">
        <v>11844</v>
      </c>
      <c r="P90" s="62" t="s">
        <v>52</v>
      </c>
      <c r="Q90" s="57">
        <v>11844</v>
      </c>
    </row>
    <row r="91" spans="2:17" x14ac:dyDescent="0.45">
      <c r="B91" s="62" t="s">
        <v>53</v>
      </c>
      <c r="C91" s="57">
        <v>16756</v>
      </c>
      <c r="H91" s="62" t="s">
        <v>53</v>
      </c>
      <c r="I91" s="57">
        <v>16756</v>
      </c>
      <c r="P91" s="62" t="s">
        <v>53</v>
      </c>
      <c r="Q91" s="57">
        <v>16756</v>
      </c>
    </row>
    <row r="92" spans="2:17" x14ac:dyDescent="0.45">
      <c r="B92" s="63" t="s">
        <v>54</v>
      </c>
      <c r="C92" s="58">
        <v>8388</v>
      </c>
      <c r="H92" s="63" t="s">
        <v>54</v>
      </c>
      <c r="I92" s="58">
        <v>8388</v>
      </c>
      <c r="P92" s="63" t="s">
        <v>54</v>
      </c>
      <c r="Q92" s="58">
        <v>8388</v>
      </c>
    </row>
    <row r="93" spans="2:17" x14ac:dyDescent="0.45">
      <c r="B93" s="63" t="s">
        <v>55</v>
      </c>
      <c r="C93" s="58">
        <v>8421</v>
      </c>
      <c r="H93" s="63" t="s">
        <v>55</v>
      </c>
      <c r="I93" s="58">
        <v>8421</v>
      </c>
      <c r="P93" s="63" t="s">
        <v>55</v>
      </c>
      <c r="Q93" s="58">
        <v>8421</v>
      </c>
    </row>
    <row r="94" spans="2:17" x14ac:dyDescent="0.45">
      <c r="B94" s="63" t="s">
        <v>56</v>
      </c>
      <c r="C94" s="58">
        <v>9762</v>
      </c>
      <c r="H94" s="63" t="s">
        <v>56</v>
      </c>
      <c r="I94" s="58">
        <v>9762</v>
      </c>
      <c r="P94" s="63" t="s">
        <v>56</v>
      </c>
      <c r="Q94" s="58">
        <v>9762</v>
      </c>
    </row>
    <row r="95" spans="2:17" x14ac:dyDescent="0.45">
      <c r="B95" s="63" t="s">
        <v>57</v>
      </c>
      <c r="C95" s="58">
        <v>9030</v>
      </c>
      <c r="H95" s="63" t="s">
        <v>57</v>
      </c>
      <c r="I95" s="58">
        <v>9030</v>
      </c>
      <c r="P95" s="63" t="s">
        <v>57</v>
      </c>
      <c r="Q95" s="58">
        <v>9030</v>
      </c>
    </row>
    <row r="96" spans="2:17" x14ac:dyDescent="0.45">
      <c r="B96" s="63" t="s">
        <v>58</v>
      </c>
      <c r="C96" s="58">
        <v>9789</v>
      </c>
      <c r="H96" s="63" t="s">
        <v>58</v>
      </c>
      <c r="I96" s="58">
        <v>9789</v>
      </c>
      <c r="P96" s="63" t="s">
        <v>58</v>
      </c>
      <c r="Q96" s="58">
        <v>9789</v>
      </c>
    </row>
    <row r="97" spans="2:17" x14ac:dyDescent="0.45">
      <c r="B97" s="63" t="s">
        <v>59</v>
      </c>
      <c r="C97" s="58">
        <v>9415</v>
      </c>
      <c r="H97" s="63" t="s">
        <v>59</v>
      </c>
      <c r="I97" s="58">
        <v>9415</v>
      </c>
      <c r="P97" s="63" t="s">
        <v>59</v>
      </c>
      <c r="Q97" s="58">
        <v>9415</v>
      </c>
    </row>
    <row r="98" spans="2:17" x14ac:dyDescent="0.45">
      <c r="B98" s="63" t="s">
        <v>60</v>
      </c>
      <c r="C98" s="58">
        <v>9302</v>
      </c>
      <c r="H98" s="63" t="s">
        <v>60</v>
      </c>
      <c r="I98" s="58">
        <v>9302</v>
      </c>
      <c r="P98" s="63" t="s">
        <v>60</v>
      </c>
      <c r="Q98" s="58">
        <v>9302</v>
      </c>
    </row>
    <row r="99" spans="2:17" x14ac:dyDescent="0.45">
      <c r="B99" s="63" t="s">
        <v>61</v>
      </c>
      <c r="C99" s="58">
        <v>9782</v>
      </c>
      <c r="H99" s="63" t="s">
        <v>61</v>
      </c>
      <c r="I99" s="58">
        <v>9782</v>
      </c>
      <c r="P99" s="63" t="s">
        <v>61</v>
      </c>
      <c r="Q99" s="58">
        <v>9782</v>
      </c>
    </row>
    <row r="100" spans="2:17" x14ac:dyDescent="0.45">
      <c r="B100" s="63" t="s">
        <v>62</v>
      </c>
      <c r="C100" s="58">
        <v>8696</v>
      </c>
      <c r="H100" s="63" t="s">
        <v>62</v>
      </c>
      <c r="I100" s="58">
        <v>8696</v>
      </c>
      <c r="P100" s="63" t="s">
        <v>62</v>
      </c>
      <c r="Q100" s="58">
        <v>8696</v>
      </c>
    </row>
    <row r="101" spans="2:17" x14ac:dyDescent="0.45">
      <c r="B101" s="63" t="s">
        <v>63</v>
      </c>
      <c r="C101" s="58">
        <v>9355</v>
      </c>
      <c r="H101" s="63" t="s">
        <v>63</v>
      </c>
      <c r="I101" s="58">
        <v>9355</v>
      </c>
      <c r="P101" s="63" t="s">
        <v>63</v>
      </c>
      <c r="Q101" s="58">
        <v>9355</v>
      </c>
    </row>
    <row r="102" spans="2:17" x14ac:dyDescent="0.45">
      <c r="B102" s="63" t="s">
        <v>64</v>
      </c>
      <c r="C102" s="58">
        <v>11809</v>
      </c>
      <c r="H102" s="63" t="s">
        <v>64</v>
      </c>
      <c r="I102" s="58">
        <v>11809</v>
      </c>
      <c r="P102" s="63" t="s">
        <v>64</v>
      </c>
      <c r="Q102" s="58">
        <v>11809</v>
      </c>
    </row>
    <row r="103" spans="2:17" x14ac:dyDescent="0.45">
      <c r="B103" s="63" t="s">
        <v>65</v>
      </c>
      <c r="C103" s="58">
        <v>16105</v>
      </c>
      <c r="H103" s="63" t="s">
        <v>65</v>
      </c>
      <c r="I103" s="58">
        <v>16105</v>
      </c>
      <c r="P103" s="63" t="s">
        <v>65</v>
      </c>
      <c r="Q103" s="58">
        <v>16105</v>
      </c>
    </row>
    <row r="104" spans="2:17" x14ac:dyDescent="0.45">
      <c r="B104" s="63" t="s">
        <v>66</v>
      </c>
      <c r="C104" s="58">
        <v>7936</v>
      </c>
      <c r="H104" s="63" t="s">
        <v>66</v>
      </c>
      <c r="I104" s="58">
        <v>7936</v>
      </c>
      <c r="P104" s="63" t="s">
        <v>66</v>
      </c>
      <c r="Q104" s="58">
        <v>7936</v>
      </c>
    </row>
    <row r="105" spans="2:17" x14ac:dyDescent="0.45">
      <c r="B105" s="63" t="s">
        <v>67</v>
      </c>
      <c r="C105" s="58">
        <v>8350</v>
      </c>
      <c r="H105" s="63" t="s">
        <v>67</v>
      </c>
      <c r="I105" s="58">
        <v>8350</v>
      </c>
      <c r="P105" s="63" t="s">
        <v>67</v>
      </c>
      <c r="Q105" s="58">
        <v>8350</v>
      </c>
    </row>
    <row r="106" spans="2:17" x14ac:dyDescent="0.45">
      <c r="B106" s="63" t="s">
        <v>68</v>
      </c>
      <c r="C106" s="58">
        <v>9208</v>
      </c>
      <c r="H106" s="63" t="s">
        <v>68</v>
      </c>
      <c r="I106" s="58">
        <v>9208</v>
      </c>
      <c r="P106" s="63" t="s">
        <v>68</v>
      </c>
      <c r="Q106" s="58">
        <v>9208</v>
      </c>
    </row>
    <row r="107" spans="2:17" x14ac:dyDescent="0.45">
      <c r="B107" s="63" t="s">
        <v>69</v>
      </c>
      <c r="C107" s="58">
        <v>9280</v>
      </c>
      <c r="H107" s="63" t="s">
        <v>69</v>
      </c>
      <c r="I107" s="58">
        <v>9280</v>
      </c>
      <c r="P107" s="63" t="s">
        <v>69</v>
      </c>
      <c r="Q107" s="58">
        <v>9280</v>
      </c>
    </row>
    <row r="108" spans="2:17" x14ac:dyDescent="0.45">
      <c r="B108" s="63" t="s">
        <v>70</v>
      </c>
      <c r="C108" s="58">
        <v>9322</v>
      </c>
      <c r="H108" s="63" t="s">
        <v>70</v>
      </c>
      <c r="I108" s="58">
        <v>9322</v>
      </c>
      <c r="P108" s="63" t="s">
        <v>70</v>
      </c>
      <c r="Q108" s="58">
        <v>9322</v>
      </c>
    </row>
    <row r="109" spans="2:17" x14ac:dyDescent="0.45">
      <c r="B109" s="63" t="s">
        <v>71</v>
      </c>
      <c r="C109" s="58">
        <v>9545</v>
      </c>
      <c r="H109" s="63" t="s">
        <v>71</v>
      </c>
      <c r="I109" s="58">
        <v>9545</v>
      </c>
      <c r="P109" s="63" t="s">
        <v>71</v>
      </c>
      <c r="Q109" s="58">
        <v>9545</v>
      </c>
    </row>
    <row r="110" spans="2:17" x14ac:dyDescent="0.45">
      <c r="B110" s="63" t="s">
        <v>72</v>
      </c>
      <c r="C110" s="58">
        <v>9120</v>
      </c>
      <c r="H110" s="63" t="s">
        <v>72</v>
      </c>
      <c r="I110" s="58">
        <v>9120</v>
      </c>
      <c r="P110" s="63" t="s">
        <v>72</v>
      </c>
      <c r="Q110" s="58">
        <v>9120</v>
      </c>
    </row>
    <row r="111" spans="2:17" x14ac:dyDescent="0.45">
      <c r="B111" s="63" t="s">
        <v>73</v>
      </c>
      <c r="C111" s="58">
        <v>9699</v>
      </c>
      <c r="H111" s="63" t="s">
        <v>73</v>
      </c>
      <c r="I111" s="58">
        <v>9699</v>
      </c>
      <c r="P111" s="63" t="s">
        <v>73</v>
      </c>
      <c r="Q111" s="58">
        <v>9699</v>
      </c>
    </row>
    <row r="112" spans="2:17" x14ac:dyDescent="0.45">
      <c r="B112" s="63" t="s">
        <v>74</v>
      </c>
      <c r="C112" s="58">
        <v>8703</v>
      </c>
      <c r="H112" s="63" t="s">
        <v>74</v>
      </c>
      <c r="I112" s="58">
        <v>8703</v>
      </c>
      <c r="P112" s="63" t="s">
        <v>74</v>
      </c>
      <c r="Q112" s="58">
        <v>8703</v>
      </c>
    </row>
    <row r="113" spans="2:17" x14ac:dyDescent="0.45">
      <c r="B113" s="63" t="s">
        <v>75</v>
      </c>
      <c r="C113" s="58">
        <v>9270</v>
      </c>
      <c r="H113" s="63" t="s">
        <v>75</v>
      </c>
      <c r="I113" s="58">
        <v>9270</v>
      </c>
      <c r="P113" s="63" t="s">
        <v>75</v>
      </c>
      <c r="Q113" s="58">
        <v>9270</v>
      </c>
    </row>
    <row r="114" spans="2:17" x14ac:dyDescent="0.45">
      <c r="B114" s="63" t="s">
        <v>76</v>
      </c>
      <c r="C114" s="58">
        <v>11405</v>
      </c>
      <c r="H114" s="63" t="s">
        <v>76</v>
      </c>
      <c r="I114" s="58">
        <v>11405</v>
      </c>
      <c r="P114" s="63" t="s">
        <v>76</v>
      </c>
      <c r="Q114" s="58">
        <v>11405</v>
      </c>
    </row>
    <row r="115" spans="2:17" x14ac:dyDescent="0.45">
      <c r="B115" s="63" t="s">
        <v>77</v>
      </c>
      <c r="C115" s="58">
        <v>15785</v>
      </c>
      <c r="H115" s="63" t="s">
        <v>77</v>
      </c>
      <c r="I115" s="58">
        <v>15785</v>
      </c>
      <c r="P115" s="63" t="s">
        <v>77</v>
      </c>
      <c r="Q115" s="58">
        <v>15785</v>
      </c>
    </row>
    <row r="116" spans="2:17" x14ac:dyDescent="0.45">
      <c r="B116" s="63" t="s">
        <v>78</v>
      </c>
      <c r="C116" s="58">
        <v>7662</v>
      </c>
      <c r="H116" s="63" t="s">
        <v>78</v>
      </c>
      <c r="I116" s="58">
        <v>7662</v>
      </c>
      <c r="P116" s="63" t="s">
        <v>78</v>
      </c>
      <c r="Q116" s="58">
        <v>7662</v>
      </c>
    </row>
    <row r="117" spans="2:17" x14ac:dyDescent="0.45">
      <c r="B117" s="63" t="s">
        <v>79</v>
      </c>
      <c r="C117" s="58">
        <v>8618</v>
      </c>
      <c r="H117" s="63" t="s">
        <v>79</v>
      </c>
      <c r="I117" s="58">
        <v>8618</v>
      </c>
      <c r="P117" s="63" t="s">
        <v>79</v>
      </c>
      <c r="Q117" s="58">
        <v>8618</v>
      </c>
    </row>
    <row r="118" spans="2:17" x14ac:dyDescent="0.45">
      <c r="B118" s="63" t="s">
        <v>80</v>
      </c>
      <c r="C118" s="58">
        <v>9482</v>
      </c>
      <c r="H118" s="63" t="s">
        <v>80</v>
      </c>
      <c r="I118" s="58">
        <v>9482</v>
      </c>
      <c r="P118" s="63" t="s">
        <v>80</v>
      </c>
      <c r="Q118" s="58">
        <v>9482</v>
      </c>
    </row>
    <row r="119" spans="2:17" x14ac:dyDescent="0.45">
      <c r="B119" s="63" t="s">
        <v>81</v>
      </c>
      <c r="C119" s="58">
        <v>8673</v>
      </c>
      <c r="H119" s="63" t="s">
        <v>81</v>
      </c>
      <c r="I119" s="58">
        <v>8673</v>
      </c>
      <c r="P119" s="63" t="s">
        <v>81</v>
      </c>
      <c r="Q119" s="58">
        <v>8673</v>
      </c>
    </row>
    <row r="120" spans="2:17" x14ac:dyDescent="0.45">
      <c r="B120" s="63" t="s">
        <v>82</v>
      </c>
      <c r="C120" s="58">
        <v>9083</v>
      </c>
      <c r="H120" s="63" t="s">
        <v>82</v>
      </c>
      <c r="I120" s="58">
        <v>9083</v>
      </c>
      <c r="P120" s="63" t="s">
        <v>82</v>
      </c>
      <c r="Q120" s="58">
        <v>9083</v>
      </c>
    </row>
    <row r="121" spans="2:17" x14ac:dyDescent="0.45">
      <c r="B121" s="63" t="s">
        <v>83</v>
      </c>
      <c r="C121" s="58">
        <v>9102</v>
      </c>
      <c r="H121" s="63" t="s">
        <v>83</v>
      </c>
      <c r="I121" s="58">
        <v>9102</v>
      </c>
      <c r="P121" s="63" t="s">
        <v>83</v>
      </c>
      <c r="Q121" s="58">
        <v>9102</v>
      </c>
    </row>
    <row r="122" spans="2:17" x14ac:dyDescent="0.45">
      <c r="B122" s="63" t="s">
        <v>84</v>
      </c>
      <c r="C122" s="58">
        <v>8656</v>
      </c>
      <c r="H122" s="63" t="s">
        <v>84</v>
      </c>
      <c r="I122" s="58">
        <v>8656</v>
      </c>
      <c r="P122" s="63" t="s">
        <v>84</v>
      </c>
      <c r="Q122" s="58">
        <v>8656</v>
      </c>
    </row>
    <row r="123" spans="2:17" x14ac:dyDescent="0.45">
      <c r="B123" s="63" t="s">
        <v>85</v>
      </c>
      <c r="C123" s="58">
        <v>9824</v>
      </c>
      <c r="H123" s="63" t="s">
        <v>85</v>
      </c>
      <c r="I123" s="58">
        <v>9824</v>
      </c>
      <c r="P123" s="63" t="s">
        <v>85</v>
      </c>
      <c r="Q123" s="58">
        <v>9824</v>
      </c>
    </row>
    <row r="124" spans="2:17" x14ac:dyDescent="0.45">
      <c r="B124" s="63" t="s">
        <v>86</v>
      </c>
      <c r="C124" s="58">
        <v>8446</v>
      </c>
      <c r="H124" s="63" t="s">
        <v>86</v>
      </c>
      <c r="I124" s="58">
        <v>8446</v>
      </c>
      <c r="P124" s="63" t="s">
        <v>86</v>
      </c>
      <c r="Q124" s="58">
        <v>8446</v>
      </c>
    </row>
    <row r="125" spans="2:17" x14ac:dyDescent="0.45">
      <c r="B125" s="63" t="s">
        <v>87</v>
      </c>
      <c r="C125" s="58">
        <v>8820</v>
      </c>
      <c r="H125" s="63" t="s">
        <v>87</v>
      </c>
      <c r="I125" s="58">
        <v>8820</v>
      </c>
      <c r="P125" s="63" t="s">
        <v>87</v>
      </c>
      <c r="Q125" s="58">
        <v>8820</v>
      </c>
    </row>
    <row r="126" spans="2:17" x14ac:dyDescent="0.45">
      <c r="B126" s="63" t="s">
        <v>88</v>
      </c>
      <c r="C126" s="58">
        <v>11094</v>
      </c>
      <c r="H126" s="63" t="s">
        <v>88</v>
      </c>
      <c r="I126" s="58">
        <v>11094</v>
      </c>
      <c r="P126" s="63" t="s">
        <v>88</v>
      </c>
      <c r="Q126" s="58">
        <v>11094</v>
      </c>
    </row>
    <row r="127" spans="2:17" x14ac:dyDescent="0.45">
      <c r="B127" s="63" t="s">
        <v>89</v>
      </c>
      <c r="C127" s="58">
        <v>14892</v>
      </c>
      <c r="H127" s="63" t="s">
        <v>89</v>
      </c>
      <c r="I127" s="58">
        <v>14892</v>
      </c>
      <c r="P127" s="63" t="s">
        <v>89</v>
      </c>
      <c r="Q127" s="58">
        <v>14892</v>
      </c>
    </row>
    <row r="128" spans="2:17" x14ac:dyDescent="0.45">
      <c r="B128" s="64" t="s">
        <v>90</v>
      </c>
      <c r="C128" s="59">
        <v>7588</v>
      </c>
      <c r="H128" s="64" t="s">
        <v>90</v>
      </c>
      <c r="I128" s="59">
        <v>7588</v>
      </c>
      <c r="P128" s="64" t="s">
        <v>90</v>
      </c>
      <c r="Q128" s="59">
        <v>7588</v>
      </c>
    </row>
    <row r="129" spans="2:17" x14ac:dyDescent="0.45">
      <c r="B129" s="64" t="s">
        <v>91</v>
      </c>
      <c r="C129" s="59">
        <v>7941</v>
      </c>
      <c r="H129" s="64" t="s">
        <v>91</v>
      </c>
      <c r="I129" s="59">
        <v>7941</v>
      </c>
      <c r="P129" s="64" t="s">
        <v>91</v>
      </c>
      <c r="Q129" s="59">
        <v>7941</v>
      </c>
    </row>
    <row r="130" spans="2:17" x14ac:dyDescent="0.45">
      <c r="B130" s="64" t="s">
        <v>92</v>
      </c>
      <c r="C130" s="59">
        <v>9152</v>
      </c>
      <c r="H130" s="64" t="s">
        <v>92</v>
      </c>
      <c r="I130" s="59">
        <v>9152</v>
      </c>
      <c r="P130" s="64" t="s">
        <v>92</v>
      </c>
      <c r="Q130" s="59">
        <v>9152</v>
      </c>
    </row>
    <row r="131" spans="2:17" x14ac:dyDescent="0.45">
      <c r="B131" s="64" t="s">
        <v>93</v>
      </c>
      <c r="C131" s="59">
        <v>8049</v>
      </c>
      <c r="H131" s="64" t="s">
        <v>93</v>
      </c>
      <c r="I131" s="59">
        <v>8049</v>
      </c>
      <c r="P131" s="64" t="s">
        <v>93</v>
      </c>
      <c r="Q131" s="59">
        <v>8049</v>
      </c>
    </row>
    <row r="132" spans="2:17" x14ac:dyDescent="0.45">
      <c r="B132" s="64" t="s">
        <v>94</v>
      </c>
      <c r="C132" s="59">
        <v>9065</v>
      </c>
      <c r="H132" s="64" t="s">
        <v>94</v>
      </c>
      <c r="I132" s="59">
        <v>9065</v>
      </c>
      <c r="P132" s="64" t="s">
        <v>94</v>
      </c>
      <c r="Q132" s="59">
        <v>9065</v>
      </c>
    </row>
    <row r="133" spans="2:17" x14ac:dyDescent="0.45">
      <c r="B133" s="64" t="s">
        <v>95</v>
      </c>
      <c r="C133" s="59">
        <v>8819</v>
      </c>
      <c r="H133" s="64" t="s">
        <v>95</v>
      </c>
      <c r="I133" s="59">
        <v>8819</v>
      </c>
      <c r="P133" s="64" t="s">
        <v>95</v>
      </c>
      <c r="Q133" s="59">
        <v>8819</v>
      </c>
    </row>
    <row r="134" spans="2:17" x14ac:dyDescent="0.45">
      <c r="B134" s="64" t="s">
        <v>96</v>
      </c>
      <c r="C134" s="59">
        <v>8529</v>
      </c>
      <c r="H134" s="64" t="s">
        <v>96</v>
      </c>
      <c r="I134" s="59">
        <v>8529</v>
      </c>
      <c r="P134" s="64" t="s">
        <v>96</v>
      </c>
      <c r="Q134" s="59">
        <v>8529</v>
      </c>
    </row>
    <row r="135" spans="2:17" x14ac:dyDescent="0.45">
      <c r="B135" s="64" t="s">
        <v>97</v>
      </c>
      <c r="C135" s="59">
        <v>9518</v>
      </c>
      <c r="H135" s="64" t="s">
        <v>97</v>
      </c>
      <c r="I135" s="59">
        <v>9518</v>
      </c>
      <c r="P135" s="64" t="s">
        <v>97</v>
      </c>
      <c r="Q135" s="59">
        <v>9518</v>
      </c>
    </row>
    <row r="136" spans="2:17" x14ac:dyDescent="0.45">
      <c r="B136" s="64" t="s">
        <v>98</v>
      </c>
      <c r="C136" s="59">
        <v>8120</v>
      </c>
      <c r="H136" s="64" t="s">
        <v>98</v>
      </c>
      <c r="I136" s="59">
        <v>8120</v>
      </c>
      <c r="P136" s="64" t="s">
        <v>98</v>
      </c>
      <c r="Q136" s="59">
        <v>8120</v>
      </c>
    </row>
    <row r="137" spans="2:17" x14ac:dyDescent="0.45">
      <c r="B137" s="64" t="s">
        <v>99</v>
      </c>
      <c r="C137" s="59">
        <v>8698</v>
      </c>
      <c r="H137" s="64" t="s">
        <v>99</v>
      </c>
      <c r="I137" s="59">
        <v>8698</v>
      </c>
      <c r="P137" s="64" t="s">
        <v>99</v>
      </c>
      <c r="Q137" s="59">
        <v>8698</v>
      </c>
    </row>
    <row r="138" spans="2:17" x14ac:dyDescent="0.45">
      <c r="B138" s="64" t="s">
        <v>100</v>
      </c>
      <c r="C138" s="59">
        <v>10727</v>
      </c>
      <c r="H138" s="64" t="s">
        <v>100</v>
      </c>
      <c r="I138" s="59">
        <v>10727</v>
      </c>
      <c r="P138" s="64" t="s">
        <v>100</v>
      </c>
      <c r="Q138" s="59">
        <v>10727</v>
      </c>
    </row>
    <row r="139" spans="2:17" x14ac:dyDescent="0.45">
      <c r="B139" s="64" t="s">
        <v>101</v>
      </c>
      <c r="C139" s="59">
        <v>14325</v>
      </c>
      <c r="H139" s="64" t="s">
        <v>101</v>
      </c>
      <c r="I139" s="59">
        <v>14325</v>
      </c>
      <c r="P139" s="64" t="s">
        <v>101</v>
      </c>
      <c r="Q139" s="59">
        <v>14325</v>
      </c>
    </row>
    <row r="140" spans="2:17" x14ac:dyDescent="0.45">
      <c r="B140" s="64" t="s">
        <v>103</v>
      </c>
      <c r="C140" s="59">
        <v>7210</v>
      </c>
      <c r="H140" s="64" t="s">
        <v>103</v>
      </c>
      <c r="I140" s="59">
        <v>7210</v>
      </c>
      <c r="P140" s="64" t="s">
        <v>103</v>
      </c>
      <c r="Q140" s="59">
        <v>7210</v>
      </c>
    </row>
    <row r="141" spans="2:17" x14ac:dyDescent="0.45">
      <c r="B141" s="64" t="s">
        <v>106</v>
      </c>
      <c r="C141" s="59">
        <v>7612</v>
      </c>
      <c r="H141" s="64" t="s">
        <v>106</v>
      </c>
      <c r="I141" s="59">
        <v>7612</v>
      </c>
      <c r="P141" s="64" t="s">
        <v>106</v>
      </c>
      <c r="Q141" s="59">
        <v>7612</v>
      </c>
    </row>
    <row r="142" spans="2:17" x14ac:dyDescent="0.45">
      <c r="B142" s="64" t="s">
        <v>107</v>
      </c>
      <c r="C142" s="59">
        <v>8689</v>
      </c>
      <c r="H142" s="64" t="s">
        <v>107</v>
      </c>
      <c r="I142" s="59">
        <v>8689</v>
      </c>
      <c r="P142" s="64" t="s">
        <v>107</v>
      </c>
      <c r="Q142" s="59">
        <v>8689</v>
      </c>
    </row>
    <row r="143" spans="2:17" x14ac:dyDescent="0.45">
      <c r="B143" s="64" t="s">
        <v>108</v>
      </c>
      <c r="C143" s="59">
        <v>8524</v>
      </c>
      <c r="H143" s="64" t="s">
        <v>108</v>
      </c>
      <c r="I143" s="59">
        <v>8524</v>
      </c>
      <c r="P143" s="64" t="s">
        <v>108</v>
      </c>
      <c r="Q143" s="59">
        <v>8524</v>
      </c>
    </row>
    <row r="144" spans="2:17" x14ac:dyDescent="0.45">
      <c r="B144" s="64" t="s">
        <v>116</v>
      </c>
      <c r="C144" s="59">
        <v>9076</v>
      </c>
      <c r="H144" s="64" t="s">
        <v>116</v>
      </c>
      <c r="I144" s="59">
        <v>9076</v>
      </c>
      <c r="P144" s="64" t="s">
        <v>116</v>
      </c>
      <c r="Q144" s="59">
        <v>9076</v>
      </c>
    </row>
    <row r="145" spans="2:17" x14ac:dyDescent="0.45">
      <c r="B145" s="64" t="s">
        <v>109</v>
      </c>
      <c r="C145" s="59">
        <v>8580</v>
      </c>
      <c r="H145" s="64" t="s">
        <v>109</v>
      </c>
      <c r="I145" s="59">
        <v>8580</v>
      </c>
      <c r="P145" s="64" t="s">
        <v>109</v>
      </c>
      <c r="Q145" s="59">
        <v>8580</v>
      </c>
    </row>
    <row r="146" spans="2:17" x14ac:dyDescent="0.45">
      <c r="B146" s="64" t="s">
        <v>110</v>
      </c>
      <c r="C146" s="59">
        <v>8581</v>
      </c>
      <c r="H146" s="64" t="s">
        <v>110</v>
      </c>
      <c r="I146" s="59">
        <v>8581</v>
      </c>
      <c r="P146" s="64" t="s">
        <v>110</v>
      </c>
      <c r="Q146" s="59">
        <v>8581</v>
      </c>
    </row>
    <row r="147" spans="2:17" x14ac:dyDescent="0.45">
      <c r="B147" s="64" t="s">
        <v>111</v>
      </c>
      <c r="C147" s="59">
        <v>9554</v>
      </c>
      <c r="H147" s="64" t="s">
        <v>111</v>
      </c>
      <c r="I147" s="59">
        <v>9554</v>
      </c>
      <c r="P147" s="64" t="s">
        <v>111</v>
      </c>
      <c r="Q147" s="59">
        <v>9554</v>
      </c>
    </row>
    <row r="148" spans="2:17" x14ac:dyDescent="0.45">
      <c r="B148" s="64" t="s">
        <v>112</v>
      </c>
      <c r="C148" s="59">
        <v>7956</v>
      </c>
      <c r="H148" s="64" t="s">
        <v>112</v>
      </c>
      <c r="I148" s="59">
        <v>7956</v>
      </c>
      <c r="P148" s="64" t="s">
        <v>112</v>
      </c>
      <c r="Q148" s="59">
        <v>7956</v>
      </c>
    </row>
    <row r="149" spans="2:17" x14ac:dyDescent="0.45">
      <c r="B149" s="64" t="s">
        <v>113</v>
      </c>
      <c r="C149" s="59">
        <v>8660</v>
      </c>
      <c r="H149" s="64" t="s">
        <v>113</v>
      </c>
      <c r="I149" s="59">
        <v>8660</v>
      </c>
      <c r="P149" s="64" t="s">
        <v>113</v>
      </c>
      <c r="Q149" s="59">
        <v>8660</v>
      </c>
    </row>
    <row r="150" spans="2:17" x14ac:dyDescent="0.45">
      <c r="B150" s="64" t="s">
        <v>114</v>
      </c>
      <c r="C150" s="59">
        <v>10609</v>
      </c>
      <c r="H150" s="64" t="s">
        <v>114</v>
      </c>
      <c r="I150" s="59">
        <v>10609</v>
      </c>
      <c r="P150" s="64" t="s">
        <v>114</v>
      </c>
      <c r="Q150" s="59">
        <v>10609</v>
      </c>
    </row>
    <row r="151" spans="2:17" x14ac:dyDescent="0.45">
      <c r="B151" s="64" t="s">
        <v>115</v>
      </c>
      <c r="C151" s="59">
        <v>14308</v>
      </c>
      <c r="H151" s="64" t="s">
        <v>115</v>
      </c>
      <c r="I151" s="59">
        <v>14308</v>
      </c>
      <c r="P151" s="64" t="s">
        <v>115</v>
      </c>
      <c r="Q151" s="59">
        <v>14308</v>
      </c>
    </row>
    <row r="152" spans="2:17" x14ac:dyDescent="0.45">
      <c r="B152" s="64" t="s">
        <v>117</v>
      </c>
      <c r="C152" s="59">
        <v>7433</v>
      </c>
      <c r="H152" s="64" t="s">
        <v>117</v>
      </c>
      <c r="I152" s="59">
        <v>7433</v>
      </c>
      <c r="P152" s="64" t="s">
        <v>117</v>
      </c>
      <c r="Q152" s="59">
        <v>7433</v>
      </c>
    </row>
    <row r="153" spans="2:17" x14ac:dyDescent="0.45">
      <c r="B153" s="64" t="s">
        <v>118</v>
      </c>
      <c r="C153" s="59">
        <v>7426</v>
      </c>
      <c r="H153" s="64" t="s">
        <v>118</v>
      </c>
      <c r="I153" s="59">
        <v>7426</v>
      </c>
      <c r="P153" s="64" t="s">
        <v>118</v>
      </c>
      <c r="Q153" s="59">
        <v>7426</v>
      </c>
    </row>
    <row r="154" spans="2:17" x14ac:dyDescent="0.45">
      <c r="B154" s="64" t="s">
        <v>119</v>
      </c>
      <c r="C154" s="59">
        <v>8800</v>
      </c>
      <c r="H154" s="64" t="s">
        <v>119</v>
      </c>
      <c r="I154" s="59">
        <v>8800</v>
      </c>
      <c r="P154" s="64" t="s">
        <v>119</v>
      </c>
      <c r="Q154" s="59">
        <v>8800</v>
      </c>
    </row>
    <row r="155" spans="2:17" x14ac:dyDescent="0.45">
      <c r="B155" s="64" t="s">
        <v>120</v>
      </c>
      <c r="C155" s="59">
        <v>7929</v>
      </c>
      <c r="H155" s="64" t="s">
        <v>120</v>
      </c>
      <c r="I155" s="59">
        <v>7929</v>
      </c>
      <c r="P155" s="64" t="s">
        <v>120</v>
      </c>
      <c r="Q155" s="59">
        <v>7929</v>
      </c>
    </row>
    <row r="156" spans="2:17" x14ac:dyDescent="0.45">
      <c r="B156" s="64" t="s">
        <v>121</v>
      </c>
      <c r="C156" s="59">
        <v>8853</v>
      </c>
      <c r="H156" s="64" t="s">
        <v>121</v>
      </c>
      <c r="I156" s="59">
        <v>8853</v>
      </c>
      <c r="P156" s="64" t="s">
        <v>121</v>
      </c>
      <c r="Q156" s="59">
        <v>8853</v>
      </c>
    </row>
    <row r="157" spans="2:17" x14ac:dyDescent="0.45">
      <c r="B157" s="64" t="s">
        <v>122</v>
      </c>
      <c r="C157" s="59">
        <v>8435</v>
      </c>
      <c r="H157" s="64" t="s">
        <v>122</v>
      </c>
      <c r="I157" s="59">
        <v>8435</v>
      </c>
      <c r="P157" s="64" t="s">
        <v>122</v>
      </c>
      <c r="Q157" s="59">
        <v>8435</v>
      </c>
    </row>
    <row r="158" spans="2:17" x14ac:dyDescent="0.45">
      <c r="B158" s="64" t="s">
        <v>123</v>
      </c>
      <c r="C158" s="59">
        <v>8576</v>
      </c>
      <c r="H158" s="64" t="s">
        <v>123</v>
      </c>
      <c r="I158" s="59">
        <v>8576</v>
      </c>
      <c r="P158" s="64" t="s">
        <v>123</v>
      </c>
      <c r="Q158" s="59">
        <v>8576</v>
      </c>
    </row>
    <row r="159" spans="2:17" x14ac:dyDescent="0.45">
      <c r="B159" s="64" t="s">
        <v>124</v>
      </c>
      <c r="C159" s="59">
        <v>9396</v>
      </c>
      <c r="H159" s="64" t="s">
        <v>124</v>
      </c>
      <c r="I159" s="59">
        <v>9396</v>
      </c>
      <c r="P159" s="64" t="s">
        <v>124</v>
      </c>
      <c r="Q159" s="59">
        <v>9396</v>
      </c>
    </row>
    <row r="160" spans="2:17" x14ac:dyDescent="0.45">
      <c r="B160" s="64" t="s">
        <v>125</v>
      </c>
      <c r="C160" s="59">
        <v>7915</v>
      </c>
      <c r="H160" s="64" t="s">
        <v>125</v>
      </c>
      <c r="I160" s="59">
        <v>7915</v>
      </c>
      <c r="P160" s="64" t="s">
        <v>125</v>
      </c>
      <c r="Q160" s="59">
        <v>7915</v>
      </c>
    </row>
    <row r="161" spans="2:17" x14ac:dyDescent="0.45">
      <c r="B161" s="64" t="s">
        <v>126</v>
      </c>
      <c r="C161" s="59">
        <v>8624</v>
      </c>
      <c r="H161" s="64" t="s">
        <v>126</v>
      </c>
      <c r="I161" s="59">
        <v>8624</v>
      </c>
      <c r="P161" s="64" t="s">
        <v>126</v>
      </c>
      <c r="Q161" s="59">
        <v>8624</v>
      </c>
    </row>
    <row r="162" spans="2:17" x14ac:dyDescent="0.45">
      <c r="B162" s="64" t="s">
        <v>127</v>
      </c>
      <c r="C162" s="59">
        <v>10449</v>
      </c>
      <c r="H162" s="64" t="s">
        <v>127</v>
      </c>
      <c r="I162" s="59">
        <v>10449</v>
      </c>
      <c r="P162" s="64" t="s">
        <v>127</v>
      </c>
      <c r="Q162" s="59">
        <v>10449</v>
      </c>
    </row>
    <row r="163" spans="2:17" x14ac:dyDescent="0.45">
      <c r="B163" s="64" t="s">
        <v>128</v>
      </c>
      <c r="C163" s="59">
        <v>13939</v>
      </c>
      <c r="H163" s="64" t="s">
        <v>128</v>
      </c>
      <c r="I163" s="59">
        <v>13939</v>
      </c>
      <c r="P163" s="64" t="s">
        <v>128</v>
      </c>
      <c r="Q163" s="59">
        <v>13939</v>
      </c>
    </row>
    <row r="164" spans="2:17" x14ac:dyDescent="0.45">
      <c r="B164" s="64" t="s">
        <v>129</v>
      </c>
      <c r="C164" s="59">
        <v>7037</v>
      </c>
      <c r="H164" s="64" t="s">
        <v>129</v>
      </c>
      <c r="I164" s="59">
        <v>7037</v>
      </c>
      <c r="P164" s="64" t="s">
        <v>129</v>
      </c>
      <c r="Q164" s="59">
        <v>7037</v>
      </c>
    </row>
    <row r="165" spans="2:17" x14ac:dyDescent="0.45">
      <c r="B165" s="64" t="s">
        <v>130</v>
      </c>
      <c r="C165" s="59">
        <v>7346</v>
      </c>
      <c r="H165" s="64" t="s">
        <v>130</v>
      </c>
      <c r="I165" s="59">
        <v>7346</v>
      </c>
      <c r="P165" s="64" t="s">
        <v>130</v>
      </c>
      <c r="Q165" s="59">
        <v>7346</v>
      </c>
    </row>
    <row r="166" spans="2:17" x14ac:dyDescent="0.45">
      <c r="B166" s="64" t="s">
        <v>131</v>
      </c>
      <c r="C166" s="59">
        <v>8278</v>
      </c>
      <c r="H166" s="64" t="s">
        <v>131</v>
      </c>
      <c r="I166" s="59">
        <v>8278</v>
      </c>
      <c r="P166" s="64" t="s">
        <v>131</v>
      </c>
      <c r="Q166" s="59">
        <v>8278</v>
      </c>
    </row>
    <row r="167" spans="2:17" x14ac:dyDescent="0.45">
      <c r="B167" s="64" t="s">
        <v>132</v>
      </c>
      <c r="C167" s="59">
        <v>7571</v>
      </c>
      <c r="H167" s="64" t="s">
        <v>132</v>
      </c>
      <c r="I167" s="59">
        <v>7571</v>
      </c>
      <c r="P167" s="64" t="s">
        <v>132</v>
      </c>
      <c r="Q167" s="59">
        <v>7571</v>
      </c>
    </row>
    <row r="168" spans="2:17" x14ac:dyDescent="0.45">
      <c r="B168" s="64" t="s">
        <v>133</v>
      </c>
      <c r="C168" s="59">
        <v>8010</v>
      </c>
      <c r="H168" s="64" t="s">
        <v>133</v>
      </c>
      <c r="I168" s="59">
        <v>8010</v>
      </c>
      <c r="P168" s="64" t="s">
        <v>133</v>
      </c>
      <c r="Q168" s="59">
        <v>8010</v>
      </c>
    </row>
    <row r="169" spans="2:17" x14ac:dyDescent="0.45">
      <c r="B169" s="64" t="s">
        <v>134</v>
      </c>
      <c r="C169" s="59">
        <v>8211</v>
      </c>
      <c r="H169" s="64" t="s">
        <v>134</v>
      </c>
      <c r="I169" s="59">
        <v>8211</v>
      </c>
      <c r="P169" s="64" t="s">
        <v>134</v>
      </c>
      <c r="Q169" s="59">
        <v>8211</v>
      </c>
    </row>
    <row r="170" spans="2:17" x14ac:dyDescent="0.45">
      <c r="B170" s="64" t="s">
        <v>135</v>
      </c>
      <c r="C170" s="59">
        <v>7999</v>
      </c>
      <c r="H170" s="64" t="s">
        <v>135</v>
      </c>
      <c r="I170" s="59">
        <v>7999</v>
      </c>
      <c r="P170" s="64" t="s">
        <v>135</v>
      </c>
      <c r="Q170" s="59">
        <v>7999</v>
      </c>
    </row>
    <row r="171" spans="2:17" x14ac:dyDescent="0.45">
      <c r="B171" s="64" t="s">
        <v>136</v>
      </c>
      <c r="C171" s="59">
        <v>8815</v>
      </c>
      <c r="H171" s="64" t="s">
        <v>136</v>
      </c>
      <c r="I171" s="59">
        <v>8815</v>
      </c>
      <c r="P171" s="64" t="s">
        <v>136</v>
      </c>
      <c r="Q171" s="59">
        <v>8815</v>
      </c>
    </row>
    <row r="172" spans="2:17" x14ac:dyDescent="0.45">
      <c r="B172" s="64" t="s">
        <v>137</v>
      </c>
      <c r="C172" s="59">
        <v>7507</v>
      </c>
      <c r="H172" s="64" t="s">
        <v>137</v>
      </c>
      <c r="I172" s="59">
        <v>7507</v>
      </c>
      <c r="P172" s="64" t="s">
        <v>137</v>
      </c>
      <c r="Q172" s="59">
        <v>7507</v>
      </c>
    </row>
    <row r="173" spans="2:17" x14ac:dyDescent="0.45">
      <c r="B173" s="64" t="s">
        <v>138</v>
      </c>
      <c r="C173" s="59">
        <v>8013</v>
      </c>
      <c r="H173" s="64" t="s">
        <v>138</v>
      </c>
      <c r="I173" s="59">
        <v>8013</v>
      </c>
      <c r="P173" s="64" t="s">
        <v>138</v>
      </c>
      <c r="Q173" s="59">
        <v>8013</v>
      </c>
    </row>
    <row r="174" spans="2:17" x14ac:dyDescent="0.45">
      <c r="B174" s="64" t="s">
        <v>139</v>
      </c>
      <c r="C174" s="59">
        <v>9679</v>
      </c>
      <c r="H174" s="64" t="s">
        <v>139</v>
      </c>
      <c r="I174" s="59">
        <v>9679</v>
      </c>
      <c r="P174" s="64" t="s">
        <v>139</v>
      </c>
      <c r="Q174" s="59">
        <v>9679</v>
      </c>
    </row>
    <row r="175" spans="2:17" x14ac:dyDescent="0.45">
      <c r="B175" s="64" t="s">
        <v>140</v>
      </c>
      <c r="C175" s="59">
        <v>12823</v>
      </c>
      <c r="H175" s="64" t="s">
        <v>140</v>
      </c>
      <c r="I175" s="59">
        <v>12823</v>
      </c>
      <c r="P175" s="64" t="s">
        <v>140</v>
      </c>
      <c r="Q175" s="59">
        <v>12823</v>
      </c>
    </row>
    <row r="176" spans="2:17" x14ac:dyDescent="0.45">
      <c r="B176" s="64" t="s">
        <v>141</v>
      </c>
      <c r="C176" s="59">
        <v>6541</v>
      </c>
      <c r="H176" s="64" t="s">
        <v>141</v>
      </c>
      <c r="I176" s="59">
        <v>6541</v>
      </c>
      <c r="P176" s="64" t="s">
        <v>141</v>
      </c>
      <c r="Q176" s="59">
        <v>6541</v>
      </c>
    </row>
    <row r="177" spans="2:17" x14ac:dyDescent="0.45">
      <c r="B177" s="64" t="s">
        <v>142</v>
      </c>
      <c r="C177" s="59">
        <v>6645</v>
      </c>
      <c r="H177" s="64" t="s">
        <v>142</v>
      </c>
      <c r="I177" s="59">
        <v>6645</v>
      </c>
      <c r="P177" s="64" t="s">
        <v>142</v>
      </c>
      <c r="Q177" s="59">
        <v>6645</v>
      </c>
    </row>
    <row r="178" spans="2:17" x14ac:dyDescent="0.45">
      <c r="B178" s="64" t="s">
        <v>143</v>
      </c>
      <c r="C178" s="59">
        <v>7865</v>
      </c>
      <c r="H178" s="64" t="s">
        <v>143</v>
      </c>
      <c r="I178" s="59">
        <v>7865</v>
      </c>
      <c r="P178" s="64" t="s">
        <v>143</v>
      </c>
      <c r="Q178" s="59">
        <v>7865</v>
      </c>
    </row>
    <row r="179" spans="2:17" x14ac:dyDescent="0.45">
      <c r="B179" s="64" t="s">
        <v>144</v>
      </c>
      <c r="C179" s="59">
        <v>7673</v>
      </c>
      <c r="H179" s="64" t="s">
        <v>144</v>
      </c>
      <c r="I179" s="59">
        <v>7673</v>
      </c>
      <c r="P179" s="64" t="s">
        <v>144</v>
      </c>
      <c r="Q179" s="59">
        <v>7673</v>
      </c>
    </row>
    <row r="180" spans="2:17" x14ac:dyDescent="0.45">
      <c r="B180" s="64" t="s">
        <v>145</v>
      </c>
      <c r="C180" s="59">
        <v>7853</v>
      </c>
      <c r="H180" s="64" t="s">
        <v>145</v>
      </c>
      <c r="I180" s="59">
        <v>7853</v>
      </c>
      <c r="P180" s="64" t="s">
        <v>145</v>
      </c>
      <c r="Q180" s="59">
        <v>7853</v>
      </c>
    </row>
    <row r="181" spans="2:17" x14ac:dyDescent="0.45">
      <c r="B181" s="64" t="s">
        <v>146</v>
      </c>
      <c r="C181" s="59">
        <v>7924</v>
      </c>
      <c r="H181" s="64" t="s">
        <v>146</v>
      </c>
      <c r="I181" s="59">
        <v>7924</v>
      </c>
      <c r="P181" s="64" t="s">
        <v>146</v>
      </c>
      <c r="Q181" s="59">
        <v>7924</v>
      </c>
    </row>
    <row r="182" spans="2:17" x14ac:dyDescent="0.45">
      <c r="B182" s="64" t="s">
        <v>147</v>
      </c>
      <c r="C182" s="59">
        <v>7817</v>
      </c>
      <c r="H182" s="64" t="s">
        <v>147</v>
      </c>
      <c r="I182" s="59">
        <v>7817</v>
      </c>
      <c r="P182" s="64" t="s">
        <v>147</v>
      </c>
      <c r="Q182" s="59">
        <v>7817</v>
      </c>
    </row>
    <row r="183" spans="2:17" x14ac:dyDescent="0.45">
      <c r="B183" s="64" t="s">
        <v>148</v>
      </c>
      <c r="C183" s="59">
        <v>8562</v>
      </c>
      <c r="H183" s="64" t="s">
        <v>148</v>
      </c>
      <c r="I183" s="59">
        <v>8562</v>
      </c>
      <c r="P183" s="64" t="s">
        <v>148</v>
      </c>
      <c r="Q183" s="59">
        <v>8562</v>
      </c>
    </row>
    <row r="184" spans="2:17" x14ac:dyDescent="0.45">
      <c r="B184" s="64" t="s">
        <v>149</v>
      </c>
      <c r="C184" s="59">
        <v>7333</v>
      </c>
      <c r="H184" s="64" t="s">
        <v>149</v>
      </c>
      <c r="I184" s="59">
        <v>7333</v>
      </c>
      <c r="P184" s="64" t="s">
        <v>149</v>
      </c>
      <c r="Q184" s="59">
        <v>7333</v>
      </c>
    </row>
    <row r="185" spans="2:17" x14ac:dyDescent="0.45">
      <c r="B185" s="64" t="s">
        <v>150</v>
      </c>
      <c r="C185" s="59">
        <v>7587</v>
      </c>
      <c r="H185" s="64" t="s">
        <v>150</v>
      </c>
      <c r="I185" s="59">
        <v>7587</v>
      </c>
      <c r="P185" s="64" t="s">
        <v>150</v>
      </c>
      <c r="Q185" s="59">
        <v>7587</v>
      </c>
    </row>
    <row r="186" spans="2:17" x14ac:dyDescent="0.45">
      <c r="B186" s="64" t="s">
        <v>151</v>
      </c>
      <c r="C186" s="59">
        <v>9985</v>
      </c>
      <c r="H186" s="64" t="s">
        <v>151</v>
      </c>
      <c r="I186" s="59">
        <v>9985</v>
      </c>
      <c r="P186" s="64" t="s">
        <v>151</v>
      </c>
      <c r="Q186" s="59">
        <v>9985</v>
      </c>
    </row>
    <row r="187" spans="2:17" x14ac:dyDescent="0.45">
      <c r="B187" s="64" t="s">
        <v>152</v>
      </c>
      <c r="C187" s="59">
        <v>12434</v>
      </c>
      <c r="H187" s="64" t="s">
        <v>152</v>
      </c>
      <c r="I187" s="59">
        <v>12434</v>
      </c>
      <c r="P187" s="64" t="s">
        <v>152</v>
      </c>
      <c r="Q187" s="59">
        <v>12434</v>
      </c>
    </row>
    <row r="188" spans="2:17" x14ac:dyDescent="0.45">
      <c r="B188" s="64" t="s">
        <v>153</v>
      </c>
      <c r="C188" s="59">
        <v>6471</v>
      </c>
      <c r="H188" s="64" t="s">
        <v>153</v>
      </c>
      <c r="I188" s="59">
        <v>6471</v>
      </c>
      <c r="P188" s="64" t="s">
        <v>153</v>
      </c>
      <c r="Q188" s="59">
        <v>6471</v>
      </c>
    </row>
    <row r="189" spans="2:17" x14ac:dyDescent="0.45">
      <c r="B189" s="64" t="s">
        <v>154</v>
      </c>
      <c r="C189" s="59">
        <v>6609</v>
      </c>
      <c r="H189" s="64" t="s">
        <v>154</v>
      </c>
      <c r="I189" s="59">
        <v>6609</v>
      </c>
      <c r="P189" s="64" t="s">
        <v>154</v>
      </c>
      <c r="Q189" s="59">
        <v>6609</v>
      </c>
    </row>
    <row r="190" spans="2:17" x14ac:dyDescent="0.45">
      <c r="B190" s="64" t="s">
        <v>155</v>
      </c>
      <c r="C190" s="59">
        <v>7824</v>
      </c>
      <c r="H190" s="64" t="s">
        <v>155</v>
      </c>
      <c r="I190" s="59">
        <v>7824</v>
      </c>
      <c r="P190" s="64" t="s">
        <v>155</v>
      </c>
      <c r="Q190" s="59">
        <v>7824</v>
      </c>
    </row>
    <row r="191" spans="2:17" x14ac:dyDescent="0.45">
      <c r="B191" s="64" t="s">
        <v>156</v>
      </c>
      <c r="C191" s="59">
        <v>7004</v>
      </c>
      <c r="H191" s="64" t="s">
        <v>156</v>
      </c>
      <c r="I191" s="59">
        <v>7004</v>
      </c>
      <c r="P191" s="64" t="s">
        <v>156</v>
      </c>
      <c r="Q191" s="59">
        <v>7004</v>
      </c>
    </row>
    <row r="192" spans="2:17" x14ac:dyDescent="0.45">
      <c r="B192" s="64" t="s">
        <v>157</v>
      </c>
      <c r="C192" s="59">
        <v>8146</v>
      </c>
      <c r="H192" s="64" t="s">
        <v>157</v>
      </c>
      <c r="I192" s="59">
        <v>8146</v>
      </c>
      <c r="P192" s="64" t="s">
        <v>157</v>
      </c>
      <c r="Q192" s="59">
        <v>8146</v>
      </c>
    </row>
    <row r="193" spans="2:17" x14ac:dyDescent="0.45">
      <c r="B193" s="64" t="s">
        <v>158</v>
      </c>
      <c r="C193" s="59">
        <v>7735</v>
      </c>
      <c r="H193" s="64" t="s">
        <v>158</v>
      </c>
      <c r="I193" s="59">
        <v>7735</v>
      </c>
      <c r="P193" s="64" t="s">
        <v>158</v>
      </c>
      <c r="Q193" s="59">
        <v>7735</v>
      </c>
    </row>
    <row r="194" spans="2:17" x14ac:dyDescent="0.45">
      <c r="B194" s="64" t="s">
        <v>159</v>
      </c>
      <c r="C194" s="59">
        <v>7699</v>
      </c>
      <c r="H194" s="64" t="s">
        <v>159</v>
      </c>
      <c r="I194" s="59">
        <v>7699</v>
      </c>
      <c r="P194" s="64" t="s">
        <v>159</v>
      </c>
      <c r="Q194" s="59">
        <v>7699</v>
      </c>
    </row>
    <row r="195" spans="2:17" x14ac:dyDescent="0.45">
      <c r="B195" s="64" t="s">
        <v>160</v>
      </c>
      <c r="C195" s="59">
        <v>8655</v>
      </c>
      <c r="H195" s="64" t="s">
        <v>160</v>
      </c>
      <c r="I195" s="59">
        <v>8655</v>
      </c>
      <c r="P195" s="64" t="s">
        <v>160</v>
      </c>
      <c r="Q195" s="59">
        <v>8655</v>
      </c>
    </row>
    <row r="196" spans="2:17" x14ac:dyDescent="0.45">
      <c r="B196" s="64" t="s">
        <v>161</v>
      </c>
      <c r="C196" s="59">
        <v>7172</v>
      </c>
      <c r="H196" s="64" t="s">
        <v>161</v>
      </c>
      <c r="I196" s="59">
        <v>7172</v>
      </c>
      <c r="P196" s="64" t="s">
        <v>161</v>
      </c>
      <c r="Q196" s="59">
        <v>7172</v>
      </c>
    </row>
    <row r="197" spans="2:17" x14ac:dyDescent="0.45">
      <c r="B197" s="64" t="s">
        <v>162</v>
      </c>
      <c r="C197" s="59">
        <v>7667</v>
      </c>
      <c r="H197" s="64" t="s">
        <v>162</v>
      </c>
      <c r="I197" s="59">
        <v>7667</v>
      </c>
      <c r="P197" s="64" t="s">
        <v>162</v>
      </c>
      <c r="Q197" s="59">
        <v>7667</v>
      </c>
    </row>
    <row r="198" spans="2:17" x14ac:dyDescent="0.45">
      <c r="B198" s="64" t="s">
        <v>163</v>
      </c>
      <c r="C198" s="59">
        <v>9765</v>
      </c>
      <c r="H198" s="64" t="s">
        <v>163</v>
      </c>
      <c r="I198" s="59">
        <v>9765</v>
      </c>
      <c r="P198" s="64" t="s">
        <v>163</v>
      </c>
      <c r="Q198" s="59">
        <v>9765</v>
      </c>
    </row>
    <row r="199" spans="2:17" x14ac:dyDescent="0.45">
      <c r="B199" s="64" t="s">
        <v>164</v>
      </c>
      <c r="C199" s="59">
        <v>12760</v>
      </c>
      <c r="H199" s="64" t="s">
        <v>164</v>
      </c>
      <c r="I199" s="59">
        <v>12760</v>
      </c>
      <c r="P199" s="64" t="s">
        <v>164</v>
      </c>
      <c r="Q199" s="59">
        <v>12760</v>
      </c>
    </row>
    <row r="200" spans="2:17" x14ac:dyDescent="0.45">
      <c r="B200" s="64" t="s">
        <v>165</v>
      </c>
      <c r="C200" s="59">
        <v>6304</v>
      </c>
      <c r="H200" s="64" t="s">
        <v>165</v>
      </c>
      <c r="I200" s="59">
        <v>6304</v>
      </c>
      <c r="P200" s="64" t="s">
        <v>165</v>
      </c>
      <c r="Q200" s="59">
        <v>6304</v>
      </c>
    </row>
    <row r="201" spans="2:17" x14ac:dyDescent="0.45">
      <c r="B201" s="64" t="s">
        <v>166</v>
      </c>
      <c r="C201" s="59">
        <v>6448</v>
      </c>
      <c r="H201" s="64" t="s">
        <v>166</v>
      </c>
      <c r="I201" s="59">
        <v>6448</v>
      </c>
      <c r="P201" s="64" t="s">
        <v>166</v>
      </c>
      <c r="Q201" s="59">
        <v>6448</v>
      </c>
    </row>
    <row r="202" spans="2:17" x14ac:dyDescent="0.45">
      <c r="B202" s="64" t="s">
        <v>167</v>
      </c>
      <c r="C202" s="59">
        <v>7508</v>
      </c>
      <c r="H202" s="64" t="s">
        <v>167</v>
      </c>
      <c r="I202" s="59">
        <v>7508</v>
      </c>
      <c r="P202" s="64" t="s">
        <v>167</v>
      </c>
      <c r="Q202" s="59">
        <v>7508</v>
      </c>
    </row>
    <row r="203" spans="2:17" x14ac:dyDescent="0.45">
      <c r="B203" s="64" t="s">
        <v>168</v>
      </c>
      <c r="C203" s="59">
        <v>7291</v>
      </c>
      <c r="H203" s="64" t="s">
        <v>168</v>
      </c>
      <c r="I203" s="59">
        <v>7291</v>
      </c>
      <c r="P203" s="64" t="s">
        <v>168</v>
      </c>
      <c r="Q203" s="59">
        <v>7291</v>
      </c>
    </row>
    <row r="204" spans="2:17" x14ac:dyDescent="0.45">
      <c r="B204" s="64" t="s">
        <v>169</v>
      </c>
      <c r="C204" s="59">
        <v>7946</v>
      </c>
      <c r="H204" s="64" t="s">
        <v>169</v>
      </c>
      <c r="I204" s="59">
        <v>7946</v>
      </c>
      <c r="P204" s="64" t="s">
        <v>169</v>
      </c>
      <c r="Q204" s="59">
        <v>7946</v>
      </c>
    </row>
    <row r="205" spans="2:17" x14ac:dyDescent="0.45">
      <c r="B205" s="64" t="s">
        <v>170</v>
      </c>
      <c r="C205" s="59">
        <v>7551</v>
      </c>
      <c r="H205" s="64" t="s">
        <v>170</v>
      </c>
      <c r="I205" s="59">
        <v>7551</v>
      </c>
      <c r="P205" s="64" t="s">
        <v>170</v>
      </c>
      <c r="Q205" s="59">
        <v>7551</v>
      </c>
    </row>
    <row r="206" spans="2:17" x14ac:dyDescent="0.45">
      <c r="B206" s="64" t="s">
        <v>171</v>
      </c>
      <c r="C206" s="59">
        <v>7830</v>
      </c>
      <c r="H206" s="64" t="s">
        <v>171</v>
      </c>
      <c r="I206" s="59">
        <v>7830</v>
      </c>
      <c r="P206" s="64" t="s">
        <v>171</v>
      </c>
      <c r="Q206" s="59">
        <v>7830</v>
      </c>
    </row>
    <row r="207" spans="2:17" x14ac:dyDescent="0.45">
      <c r="B207" s="64" t="s">
        <v>172</v>
      </c>
      <c r="C207" s="59">
        <v>8672</v>
      </c>
      <c r="H207" s="64" t="s">
        <v>172</v>
      </c>
      <c r="I207" s="59">
        <v>8672</v>
      </c>
      <c r="P207" s="64" t="s">
        <v>172</v>
      </c>
      <c r="Q207" s="59">
        <v>8672</v>
      </c>
    </row>
    <row r="208" spans="2:17" x14ac:dyDescent="0.45">
      <c r="B208" s="64" t="s">
        <v>173</v>
      </c>
      <c r="C208" s="59">
        <v>6828</v>
      </c>
      <c r="H208" s="64" t="s">
        <v>173</v>
      </c>
      <c r="I208" s="59">
        <v>6828</v>
      </c>
      <c r="P208" s="64" t="s">
        <v>173</v>
      </c>
      <c r="Q208" s="59">
        <v>6828</v>
      </c>
    </row>
    <row r="209" spans="2:17" x14ac:dyDescent="0.45">
      <c r="B209" s="64" t="s">
        <v>174</v>
      </c>
      <c r="C209" s="59">
        <v>7463</v>
      </c>
      <c r="H209" s="64" t="s">
        <v>174</v>
      </c>
      <c r="I209" s="59">
        <v>7463</v>
      </c>
      <c r="P209" s="64" t="s">
        <v>174</v>
      </c>
      <c r="Q209" s="59">
        <v>7463</v>
      </c>
    </row>
    <row r="210" spans="2:17" x14ac:dyDescent="0.45">
      <c r="B210" s="64" t="s">
        <v>175</v>
      </c>
      <c r="C210" s="59">
        <v>9183</v>
      </c>
      <c r="H210" s="64" t="s">
        <v>175</v>
      </c>
      <c r="I210" s="59">
        <v>9183</v>
      </c>
      <c r="P210" s="64" t="s">
        <v>175</v>
      </c>
      <c r="Q210" s="59">
        <v>9183</v>
      </c>
    </row>
    <row r="211" spans="2:17" x14ac:dyDescent="0.45">
      <c r="B211" s="64" t="s">
        <v>176</v>
      </c>
      <c r="C211" s="59">
        <v>12083</v>
      </c>
      <c r="H211" s="64" t="s">
        <v>176</v>
      </c>
      <c r="I211" s="59">
        <v>12083</v>
      </c>
      <c r="P211" s="64" t="s">
        <v>176</v>
      </c>
      <c r="Q211" s="59">
        <v>12083</v>
      </c>
    </row>
    <row r="212" spans="2:17" x14ac:dyDescent="0.45">
      <c r="B212" s="64" t="s">
        <v>177</v>
      </c>
      <c r="C212" s="59">
        <v>6239</v>
      </c>
      <c r="H212" s="64" t="s">
        <v>177</v>
      </c>
      <c r="I212" s="59">
        <v>6239</v>
      </c>
      <c r="P212" s="64" t="s">
        <v>177</v>
      </c>
      <c r="Q212" s="59">
        <v>6239</v>
      </c>
    </row>
    <row r="213" spans="2:17" x14ac:dyDescent="0.45">
      <c r="B213" s="64" t="s">
        <v>178</v>
      </c>
      <c r="C213" s="59">
        <v>6497</v>
      </c>
      <c r="H213" s="64" t="s">
        <v>178</v>
      </c>
      <c r="I213" s="59">
        <v>6497</v>
      </c>
      <c r="P213" s="64" t="s">
        <v>178</v>
      </c>
      <c r="Q213" s="59">
        <v>6497</v>
      </c>
    </row>
    <row r="214" spans="2:17" x14ac:dyDescent="0.45">
      <c r="B214" s="64" t="s">
        <v>179</v>
      </c>
      <c r="C214" s="59">
        <v>6764</v>
      </c>
      <c r="H214" s="64" t="s">
        <v>179</v>
      </c>
      <c r="I214" s="59">
        <v>6764</v>
      </c>
      <c r="P214" s="64" t="s">
        <v>179</v>
      </c>
      <c r="Q214" s="59">
        <v>6764</v>
      </c>
    </row>
    <row r="215" spans="2:17" x14ac:dyDescent="0.45">
      <c r="B215" s="64" t="s">
        <v>180</v>
      </c>
      <c r="C215" s="59">
        <v>5869</v>
      </c>
      <c r="H215" s="64" t="s">
        <v>180</v>
      </c>
      <c r="I215" s="59">
        <v>5869</v>
      </c>
      <c r="P215" s="64" t="s">
        <v>180</v>
      </c>
      <c r="Q215" s="59">
        <v>5869</v>
      </c>
    </row>
    <row r="216" spans="2:17" x14ac:dyDescent="0.45">
      <c r="B216" s="64" t="s">
        <v>181</v>
      </c>
      <c r="C216" s="59">
        <v>7638</v>
      </c>
      <c r="H216" s="64" t="s">
        <v>181</v>
      </c>
      <c r="I216" s="59">
        <v>7638</v>
      </c>
      <c r="P216" s="64" t="s">
        <v>181</v>
      </c>
      <c r="Q216" s="59">
        <v>7638</v>
      </c>
    </row>
    <row r="217" spans="2:17" x14ac:dyDescent="0.45">
      <c r="B217" s="64" t="s">
        <v>182</v>
      </c>
      <c r="C217" s="59">
        <v>7445</v>
      </c>
      <c r="H217" s="64" t="s">
        <v>182</v>
      </c>
      <c r="I217" s="59">
        <v>7445</v>
      </c>
      <c r="P217" s="64" t="s">
        <v>182</v>
      </c>
      <c r="Q217" s="59">
        <v>7445</v>
      </c>
    </row>
    <row r="218" spans="2:17" x14ac:dyDescent="0.45">
      <c r="B218" s="64" t="s">
        <v>183</v>
      </c>
      <c r="C218" s="59">
        <v>7700</v>
      </c>
      <c r="H218" s="64" t="s">
        <v>183</v>
      </c>
      <c r="I218" s="59">
        <v>7700</v>
      </c>
      <c r="P218" s="64" t="s">
        <v>183</v>
      </c>
      <c r="Q218" s="59">
        <v>7700</v>
      </c>
    </row>
    <row r="219" spans="2:17" x14ac:dyDescent="0.45">
      <c r="B219" s="64" t="s">
        <v>184</v>
      </c>
      <c r="C219" s="59">
        <v>8034</v>
      </c>
      <c r="H219" s="64" t="s">
        <v>184</v>
      </c>
      <c r="I219" s="59">
        <v>8034</v>
      </c>
      <c r="P219" s="64" t="s">
        <v>184</v>
      </c>
      <c r="Q219" s="59">
        <v>8034</v>
      </c>
    </row>
    <row r="220" spans="2:17" x14ac:dyDescent="0.45">
      <c r="B220" s="65">
        <v>44075</v>
      </c>
      <c r="C220" s="60">
        <v>6717.721436455724</v>
      </c>
      <c r="H220" s="51">
        <v>44075</v>
      </c>
      <c r="I220" s="52">
        <v>6667.4586822056981</v>
      </c>
      <c r="P220" s="51">
        <v>44075</v>
      </c>
      <c r="Q220" s="52">
        <v>6738.1563641259445</v>
      </c>
    </row>
    <row r="221" spans="2:17" x14ac:dyDescent="0.45">
      <c r="B221" s="65">
        <v>44105</v>
      </c>
      <c r="C221" s="60">
        <v>7261.5071417695726</v>
      </c>
      <c r="H221" s="51">
        <v>44105</v>
      </c>
      <c r="I221" s="52">
        <v>7173.4379635302193</v>
      </c>
      <c r="P221" s="51">
        <v>44105</v>
      </c>
      <c r="Q221" s="52">
        <v>7283.5962347190798</v>
      </c>
    </row>
    <row r="222" spans="2:17" x14ac:dyDescent="0.45">
      <c r="B222" s="65">
        <v>44136</v>
      </c>
      <c r="C222" s="60">
        <v>8985.1056937471749</v>
      </c>
      <c r="H222" s="51">
        <v>44136</v>
      </c>
      <c r="I222" s="52">
        <v>8900.6516862046828</v>
      </c>
      <c r="P222" s="51">
        <v>44136</v>
      </c>
      <c r="Q222" s="52">
        <v>9012.4378757522936</v>
      </c>
    </row>
    <row r="223" spans="2:17" x14ac:dyDescent="0.45">
      <c r="B223" s="65">
        <v>44166</v>
      </c>
      <c r="C223" s="60">
        <v>12077.55605758974</v>
      </c>
      <c r="H223" s="51">
        <v>44166</v>
      </c>
      <c r="I223" s="52">
        <v>11960.603881583849</v>
      </c>
      <c r="P223" s="51">
        <v>44166</v>
      </c>
      <c r="Q223" s="52">
        <v>12114.295298239163</v>
      </c>
    </row>
    <row r="224" spans="2:17" x14ac:dyDescent="0.45">
      <c r="B224" s="65">
        <v>44197</v>
      </c>
      <c r="C224" s="60">
        <v>6110.3240308738059</v>
      </c>
      <c r="H224" s="51">
        <v>44197</v>
      </c>
      <c r="I224" s="52">
        <v>6037.9472223608573</v>
      </c>
      <c r="P224" s="51">
        <v>44197</v>
      </c>
      <c r="Q224" s="52">
        <v>6132.6141544775201</v>
      </c>
    </row>
    <row r="225" spans="2:17" x14ac:dyDescent="0.45">
      <c r="B225" s="65">
        <v>44228</v>
      </c>
      <c r="C225" s="60">
        <v>6299.3122971380044</v>
      </c>
      <c r="H225" s="51">
        <v>44228</v>
      </c>
      <c r="I225" s="52">
        <v>6228.0681674549669</v>
      </c>
      <c r="P225" s="51">
        <v>44228</v>
      </c>
      <c r="Q225" s="52">
        <v>6317.7504732714251</v>
      </c>
    </row>
    <row r="226" spans="2:17" x14ac:dyDescent="0.45">
      <c r="B226" s="65">
        <v>44256</v>
      </c>
      <c r="C226" s="60">
        <v>7152.7957492621154</v>
      </c>
      <c r="H226" s="51">
        <v>44256</v>
      </c>
      <c r="I226" s="52">
        <v>7072.827882427192</v>
      </c>
      <c r="P226" s="51">
        <v>44256</v>
      </c>
      <c r="Q226" s="52">
        <v>7218.3416776511558</v>
      </c>
    </row>
    <row r="227" spans="2:17" x14ac:dyDescent="0.45">
      <c r="B227" s="65">
        <v>44287</v>
      </c>
      <c r="C227" s="60">
        <v>6749.5513764298894</v>
      </c>
      <c r="H227" s="51">
        <v>44287</v>
      </c>
      <c r="I227" s="52">
        <v>6639.9133234955807</v>
      </c>
      <c r="P227" s="51">
        <v>44287</v>
      </c>
      <c r="Q227" s="52">
        <v>6852.3458473963492</v>
      </c>
    </row>
    <row r="228" spans="2:17" x14ac:dyDescent="0.45">
      <c r="B228" s="65">
        <v>44317</v>
      </c>
      <c r="C228" s="60">
        <v>7324.6770694830648</v>
      </c>
      <c r="H228" s="51">
        <v>44317</v>
      </c>
      <c r="I228" s="52">
        <v>7237.7618884018693</v>
      </c>
      <c r="P228" s="51">
        <v>44317</v>
      </c>
      <c r="Q228" s="52">
        <v>7340.3538167930747</v>
      </c>
    </row>
    <row r="229" spans="2:17" x14ac:dyDescent="0.45">
      <c r="B229" s="65">
        <v>44348</v>
      </c>
      <c r="C229" s="60">
        <v>7163.5280480585434</v>
      </c>
      <c r="H229" s="51">
        <v>44348</v>
      </c>
      <c r="I229" s="52">
        <v>7057.7060270230531</v>
      </c>
      <c r="P229" s="51">
        <v>44348</v>
      </c>
      <c r="Q229" s="52">
        <v>7180.5761841587564</v>
      </c>
    </row>
    <row r="230" spans="2:17" x14ac:dyDescent="0.45">
      <c r="B230" s="65">
        <v>44378</v>
      </c>
      <c r="C230" s="60">
        <v>7072.1543652333303</v>
      </c>
      <c r="H230" s="51">
        <v>44378</v>
      </c>
      <c r="I230" s="52">
        <v>6971.3052299410192</v>
      </c>
      <c r="P230" s="51">
        <v>44378</v>
      </c>
      <c r="Q230" s="52">
        <v>7065.4709196693129</v>
      </c>
    </row>
    <row r="231" spans="2:17" ht="14.65" thickBot="1" x14ac:dyDescent="0.5">
      <c r="B231" s="66">
        <v>44409</v>
      </c>
      <c r="C231" s="61">
        <v>7697.8997619974834</v>
      </c>
      <c r="H231" s="53">
        <v>44409</v>
      </c>
      <c r="I231" s="54">
        <v>7585.6637647185671</v>
      </c>
      <c r="P231" s="53">
        <v>44409</v>
      </c>
      <c r="Q231" s="54">
        <v>7713.9078929434654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5D9B-C5B0-4ADA-A07F-0BD5AFA81E04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165</v>
      </c>
      <c r="D4" s="9" t="s">
        <v>166</v>
      </c>
      <c r="E4" s="9" t="s">
        <v>167</v>
      </c>
      <c r="F4" s="9" t="s">
        <v>168</v>
      </c>
      <c r="G4" s="10" t="s">
        <v>169</v>
      </c>
      <c r="H4" s="9" t="s">
        <v>170</v>
      </c>
      <c r="I4" s="9" t="s">
        <v>171</v>
      </c>
      <c r="J4" s="9" t="s">
        <v>172</v>
      </c>
      <c r="K4" s="9" t="s">
        <v>173</v>
      </c>
      <c r="L4" s="9" t="s">
        <v>174</v>
      </c>
      <c r="M4" s="9" t="s">
        <v>175</v>
      </c>
      <c r="N4" s="9" t="s">
        <v>176</v>
      </c>
      <c r="O4" s="9" t="s">
        <v>102</v>
      </c>
    </row>
    <row r="5" spans="1:15" x14ac:dyDescent="0.45">
      <c r="B5" t="s">
        <v>185</v>
      </c>
      <c r="C5" s="11">
        <v>6304</v>
      </c>
      <c r="D5" s="11">
        <v>6448</v>
      </c>
      <c r="E5" s="11">
        <v>7508</v>
      </c>
      <c r="F5" s="11">
        <v>7291</v>
      </c>
      <c r="G5" s="11">
        <v>7946</v>
      </c>
      <c r="H5" s="11">
        <v>7551</v>
      </c>
      <c r="I5" s="11">
        <v>7830</v>
      </c>
      <c r="J5" s="11">
        <v>8672</v>
      </c>
      <c r="K5" s="11">
        <v>6828</v>
      </c>
      <c r="L5" s="11">
        <v>7463</v>
      </c>
      <c r="M5" s="11">
        <v>9183</v>
      </c>
      <c r="N5" s="11">
        <v>12083</v>
      </c>
      <c r="O5" s="5">
        <f>SUM(C5:N5)</f>
        <v>95107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D9F0-8726-48D0-B0C9-0575EAAB8333}">
  <dimension ref="A1:O5"/>
  <sheetViews>
    <sheetView workbookViewId="0">
      <selection activeCell="C4" sqref="C4:O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153</v>
      </c>
      <c r="D4" s="9" t="s">
        <v>154</v>
      </c>
      <c r="E4" s="9" t="s">
        <v>155</v>
      </c>
      <c r="F4" s="9" t="s">
        <v>156</v>
      </c>
      <c r="G4" s="10" t="s">
        <v>157</v>
      </c>
      <c r="H4" s="9" t="s">
        <v>158</v>
      </c>
      <c r="I4" s="9" t="s">
        <v>159</v>
      </c>
      <c r="J4" s="9" t="s">
        <v>160</v>
      </c>
      <c r="K4" s="9" t="s">
        <v>161</v>
      </c>
      <c r="L4" s="9" t="s">
        <v>162</v>
      </c>
      <c r="M4" s="9" t="s">
        <v>163</v>
      </c>
      <c r="N4" s="9" t="s">
        <v>164</v>
      </c>
      <c r="O4" s="9" t="s">
        <v>102</v>
      </c>
    </row>
    <row r="5" spans="1:15" x14ac:dyDescent="0.45">
      <c r="B5" t="s">
        <v>185</v>
      </c>
      <c r="C5" s="11">
        <v>6471</v>
      </c>
      <c r="D5" s="11">
        <v>6609</v>
      </c>
      <c r="E5" s="11">
        <v>7824</v>
      </c>
      <c r="F5" s="11">
        <v>7004</v>
      </c>
      <c r="G5" s="11">
        <v>8146</v>
      </c>
      <c r="H5" s="11">
        <v>7735</v>
      </c>
      <c r="I5" s="11">
        <v>7699</v>
      </c>
      <c r="J5" s="11">
        <v>8655</v>
      </c>
      <c r="K5" s="11">
        <v>7172</v>
      </c>
      <c r="L5" s="11">
        <v>7667</v>
      </c>
      <c r="M5" s="11">
        <v>9765</v>
      </c>
      <c r="N5" s="11">
        <v>12760</v>
      </c>
      <c r="O5" s="5">
        <f>SUM(C5:N5)</f>
        <v>97507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D01-2982-4413-9798-F6E37B1B15EB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141</v>
      </c>
      <c r="D4" s="9" t="s">
        <v>142</v>
      </c>
      <c r="E4" s="9" t="s">
        <v>143</v>
      </c>
      <c r="F4" s="9" t="s">
        <v>144</v>
      </c>
      <c r="G4" s="10" t="s">
        <v>145</v>
      </c>
      <c r="H4" s="9" t="s">
        <v>146</v>
      </c>
      <c r="I4" s="9" t="s">
        <v>147</v>
      </c>
      <c r="J4" s="9" t="s">
        <v>148</v>
      </c>
      <c r="K4" s="9" t="s">
        <v>149</v>
      </c>
      <c r="L4" s="9" t="s">
        <v>150</v>
      </c>
      <c r="M4" s="9" t="s">
        <v>151</v>
      </c>
      <c r="N4" s="9" t="s">
        <v>152</v>
      </c>
      <c r="O4" s="9" t="s">
        <v>102</v>
      </c>
    </row>
    <row r="5" spans="1:15" x14ac:dyDescent="0.45">
      <c r="B5" t="s">
        <v>185</v>
      </c>
      <c r="C5" s="11">
        <v>6541</v>
      </c>
      <c r="D5" s="11">
        <v>6645</v>
      </c>
      <c r="E5" s="11">
        <v>7865</v>
      </c>
      <c r="F5" s="11">
        <v>7673</v>
      </c>
      <c r="G5" s="11">
        <v>7853</v>
      </c>
      <c r="H5" s="11">
        <v>7924</v>
      </c>
      <c r="I5" s="11">
        <v>7817</v>
      </c>
      <c r="J5" s="11">
        <v>8562</v>
      </c>
      <c r="K5" s="11">
        <v>7333</v>
      </c>
      <c r="L5" s="11">
        <v>7587</v>
      </c>
      <c r="M5" s="11">
        <v>9985</v>
      </c>
      <c r="N5" s="11">
        <v>12434</v>
      </c>
      <c r="O5" s="5">
        <f>SUM(C5:N5)</f>
        <v>98219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2CD7-25DC-4E7D-A66D-532B6861DB09}">
  <dimension ref="A1:I204"/>
  <sheetViews>
    <sheetView topLeftCell="A4" workbookViewId="0">
      <selection activeCell="E21" sqref="E21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0.49382205657538231</v>
      </c>
    </row>
    <row r="5" spans="1:9" x14ac:dyDescent="0.45">
      <c r="A5" t="s">
        <v>205</v>
      </c>
      <c r="B5">
        <v>0.24386022356034009</v>
      </c>
    </row>
    <row r="6" spans="1:9" ht="18" x14ac:dyDescent="0.55000000000000004">
      <c r="A6" t="s">
        <v>206</v>
      </c>
      <c r="B6" s="18">
        <v>0.23961224728820715</v>
      </c>
    </row>
    <row r="7" spans="1:9" x14ac:dyDescent="0.45">
      <c r="A7" t="s">
        <v>207</v>
      </c>
      <c r="B7">
        <v>1945.9846686207779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</v>
      </c>
      <c r="C12">
        <v>217389074.74751067</v>
      </c>
      <c r="D12">
        <v>217389074.74751067</v>
      </c>
      <c r="E12">
        <v>57.406211319983953</v>
      </c>
      <c r="F12">
        <v>1.8661571345032003E-12</v>
      </c>
    </row>
    <row r="13" spans="1:9" x14ac:dyDescent="0.45">
      <c r="A13" t="s">
        <v>211</v>
      </c>
      <c r="B13">
        <v>178</v>
      </c>
      <c r="C13">
        <v>674060426.83026719</v>
      </c>
      <c r="D13">
        <v>3786856.3305071192</v>
      </c>
    </row>
    <row r="14" spans="1:9" ht="14.65" thickBot="1" x14ac:dyDescent="0.5">
      <c r="A14" s="15" t="s">
        <v>212</v>
      </c>
      <c r="B14" s="15">
        <v>179</v>
      </c>
      <c r="C14" s="15">
        <v>891449501.57777786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11324.250900062074</v>
      </c>
      <c r="C17">
        <v>291.3031930802731</v>
      </c>
      <c r="D17">
        <v>38.874448234906581</v>
      </c>
      <c r="E17">
        <v>6.6567204415037397E-89</v>
      </c>
      <c r="F17">
        <v>10749.398746064217</v>
      </c>
      <c r="G17">
        <v>11899.103054059931</v>
      </c>
      <c r="H17">
        <v>10749.398746064217</v>
      </c>
      <c r="I17">
        <v>11899.103054059931</v>
      </c>
    </row>
    <row r="18" spans="1:9" ht="14.65" thickBot="1" x14ac:dyDescent="0.5">
      <c r="A18" s="15" t="s">
        <v>188</v>
      </c>
      <c r="B18" s="15">
        <v>-21.149856477051749</v>
      </c>
      <c r="C18" s="15">
        <v>2.7914379719837772</v>
      </c>
      <c r="D18" s="15">
        <v>-7.5766886777789608</v>
      </c>
      <c r="E18" s="15">
        <v>1.866157134503254E-12</v>
      </c>
      <c r="F18" s="15">
        <v>-26.658426822534011</v>
      </c>
      <c r="G18" s="15">
        <v>-15.641286131569487</v>
      </c>
      <c r="H18" s="15">
        <v>-26.658426822534011</v>
      </c>
      <c r="I18" s="15">
        <v>-15.641286131569487</v>
      </c>
    </row>
    <row r="21" spans="1:9" x14ac:dyDescent="0.45">
      <c r="D21" t="s">
        <v>241</v>
      </c>
      <c r="E21">
        <f>SQRT(E22)</f>
        <v>1935.1434440518974</v>
      </c>
    </row>
    <row r="22" spans="1:9" x14ac:dyDescent="0.45">
      <c r="A22" t="s">
        <v>226</v>
      </c>
      <c r="D22" t="s">
        <v>259</v>
      </c>
      <c r="E22">
        <f>AVERAGE(D25:D204)</f>
        <v>3744780.1490570386</v>
      </c>
    </row>
    <row r="23" spans="1:9" ht="14.65" thickBot="1" x14ac:dyDescent="0.5"/>
    <row r="24" spans="1:9" x14ac:dyDescent="0.45">
      <c r="A24" s="16" t="s">
        <v>227</v>
      </c>
      <c r="B24" s="16" t="s">
        <v>228</v>
      </c>
      <c r="C24" s="16" t="s">
        <v>229</v>
      </c>
      <c r="D24" s="40" t="s">
        <v>261</v>
      </c>
    </row>
    <row r="25" spans="1:9" x14ac:dyDescent="0.45">
      <c r="A25">
        <v>1</v>
      </c>
      <c r="B25">
        <v>11303.101043585022</v>
      </c>
      <c r="C25">
        <v>-1915.1010435850221</v>
      </c>
      <c r="D25">
        <f>C25*C25</f>
        <v>3667612.0071404409</v>
      </c>
    </row>
    <row r="26" spans="1:9" x14ac:dyDescent="0.45">
      <c r="A26">
        <v>2</v>
      </c>
      <c r="B26">
        <v>11281.95118710797</v>
      </c>
      <c r="C26">
        <v>-537.95118710797033</v>
      </c>
      <c r="D26">
        <f t="shared" ref="D26:D89" si="0">C26*C26</f>
        <v>289391.4797108745</v>
      </c>
    </row>
    <row r="27" spans="1:9" x14ac:dyDescent="0.45">
      <c r="A27">
        <v>3</v>
      </c>
      <c r="B27">
        <v>11260.801330630919</v>
      </c>
      <c r="C27">
        <v>1496.1986693690815</v>
      </c>
      <c r="D27">
        <f t="shared" si="0"/>
        <v>2238610.4582218099</v>
      </c>
    </row>
    <row r="28" spans="1:9" x14ac:dyDescent="0.45">
      <c r="A28">
        <v>4</v>
      </c>
      <c r="B28">
        <v>11239.651474153867</v>
      </c>
      <c r="C28">
        <v>6210.3485258461333</v>
      </c>
      <c r="D28">
        <f t="shared" si="0"/>
        <v>38568428.812479243</v>
      </c>
    </row>
    <row r="29" spans="1:9" x14ac:dyDescent="0.45">
      <c r="A29">
        <v>5</v>
      </c>
      <c r="B29">
        <v>11218.501617676815</v>
      </c>
      <c r="C29">
        <v>-2233.5016176768149</v>
      </c>
      <c r="D29">
        <f t="shared" si="0"/>
        <v>4988529.4761649491</v>
      </c>
    </row>
    <row r="30" spans="1:9" x14ac:dyDescent="0.45">
      <c r="A30">
        <v>6</v>
      </c>
      <c r="B30">
        <v>11197.351761199763</v>
      </c>
      <c r="C30">
        <v>-2114.3517611997631</v>
      </c>
      <c r="D30">
        <f t="shared" si="0"/>
        <v>4470483.37008854</v>
      </c>
    </row>
    <row r="31" spans="1:9" x14ac:dyDescent="0.45">
      <c r="A31">
        <v>7</v>
      </c>
      <c r="B31">
        <v>11176.201904722711</v>
      </c>
      <c r="C31">
        <v>-892.20190472271133</v>
      </c>
      <c r="D31">
        <f t="shared" si="0"/>
        <v>796024.23879083409</v>
      </c>
    </row>
    <row r="32" spans="1:9" x14ac:dyDescent="0.45">
      <c r="A32">
        <v>8</v>
      </c>
      <c r="B32">
        <v>11155.05204824566</v>
      </c>
      <c r="C32">
        <v>-538.05204824565953</v>
      </c>
      <c r="D32">
        <f t="shared" si="0"/>
        <v>289500.00662134954</v>
      </c>
    </row>
    <row r="33" spans="1:4" x14ac:dyDescent="0.45">
      <c r="A33">
        <v>9</v>
      </c>
      <c r="B33">
        <v>11133.902191768608</v>
      </c>
      <c r="C33">
        <v>-565.90219176860774</v>
      </c>
      <c r="D33">
        <f t="shared" si="0"/>
        <v>320245.29064851411</v>
      </c>
    </row>
    <row r="34" spans="1:4" x14ac:dyDescent="0.45">
      <c r="A34">
        <v>10</v>
      </c>
      <c r="B34">
        <v>11112.752335291556</v>
      </c>
      <c r="C34">
        <v>-464.75233529155594</v>
      </c>
      <c r="D34">
        <f t="shared" si="0"/>
        <v>215994.73315895483</v>
      </c>
    </row>
    <row r="35" spans="1:4" x14ac:dyDescent="0.45">
      <c r="A35">
        <v>11</v>
      </c>
      <c r="B35">
        <v>11091.602478814504</v>
      </c>
      <c r="C35">
        <v>-760.60247881450414</v>
      </c>
      <c r="D35">
        <f t="shared" si="0"/>
        <v>578516.13077876822</v>
      </c>
    </row>
    <row r="36" spans="1:4" x14ac:dyDescent="0.45">
      <c r="A36">
        <v>12</v>
      </c>
      <c r="B36">
        <v>11070.452622337452</v>
      </c>
      <c r="C36">
        <v>-309.45262233745234</v>
      </c>
      <c r="D36">
        <f t="shared" si="0"/>
        <v>95760.925471525901</v>
      </c>
    </row>
    <row r="37" spans="1:4" x14ac:dyDescent="0.45">
      <c r="A37">
        <v>13</v>
      </c>
      <c r="B37">
        <v>11049.302765860401</v>
      </c>
      <c r="C37">
        <v>-1186.3027658604005</v>
      </c>
      <c r="D37">
        <f t="shared" si="0"/>
        <v>1407314.2522880363</v>
      </c>
    </row>
    <row r="38" spans="1:4" x14ac:dyDescent="0.45">
      <c r="A38">
        <v>14</v>
      </c>
      <c r="B38">
        <v>11028.152909383349</v>
      </c>
      <c r="C38">
        <v>-511.15290938334874</v>
      </c>
      <c r="D38">
        <f t="shared" si="0"/>
        <v>261277.29677106193</v>
      </c>
    </row>
    <row r="39" spans="1:4" x14ac:dyDescent="0.45">
      <c r="A39">
        <v>15</v>
      </c>
      <c r="B39">
        <v>11007.003052906297</v>
      </c>
      <c r="C39">
        <v>2177.9969470937031</v>
      </c>
      <c r="D39">
        <f t="shared" si="0"/>
        <v>4743670.7015494909</v>
      </c>
    </row>
    <row r="40" spans="1:4" x14ac:dyDescent="0.45">
      <c r="A40">
        <v>16</v>
      </c>
      <c r="B40">
        <v>10985.853196429245</v>
      </c>
      <c r="C40">
        <v>7030.1468035707549</v>
      </c>
      <c r="D40">
        <f t="shared" si="0"/>
        <v>49422964.079756103</v>
      </c>
    </row>
    <row r="41" spans="1:4" x14ac:dyDescent="0.45">
      <c r="A41">
        <v>17</v>
      </c>
      <c r="B41">
        <v>10964.703339952193</v>
      </c>
      <c r="C41">
        <v>-1735.7033399521933</v>
      </c>
      <c r="D41">
        <f t="shared" si="0"/>
        <v>3012666.0843211995</v>
      </c>
    </row>
    <row r="42" spans="1:4" x14ac:dyDescent="0.45">
      <c r="A42">
        <v>18</v>
      </c>
      <c r="B42">
        <v>10943.553483475142</v>
      </c>
      <c r="C42">
        <v>-1807.5534834751415</v>
      </c>
      <c r="D42">
        <f t="shared" si="0"/>
        <v>3267249.5956231188</v>
      </c>
    </row>
    <row r="43" spans="1:4" x14ac:dyDescent="0.45">
      <c r="A43">
        <v>19</v>
      </c>
      <c r="B43">
        <v>10922.403626998092</v>
      </c>
      <c r="C43">
        <v>-329.40362699809157</v>
      </c>
      <c r="D43">
        <f t="shared" si="0"/>
        <v>108506.74947949784</v>
      </c>
    </row>
    <row r="44" spans="1:4" x14ac:dyDescent="0.45">
      <c r="A44">
        <v>20</v>
      </c>
      <c r="B44">
        <v>10901.25377052104</v>
      </c>
      <c r="C44">
        <v>-775.25377052103977</v>
      </c>
      <c r="D44">
        <f t="shared" si="0"/>
        <v>601018.40870708902</v>
      </c>
    </row>
    <row r="45" spans="1:4" x14ac:dyDescent="0.45">
      <c r="A45">
        <v>21</v>
      </c>
      <c r="B45">
        <v>10880.103914043988</v>
      </c>
      <c r="C45">
        <v>-178.10391404398797</v>
      </c>
      <c r="D45">
        <f t="shared" si="0"/>
        <v>31721.004197788254</v>
      </c>
    </row>
    <row r="46" spans="1:4" x14ac:dyDescent="0.45">
      <c r="A46">
        <v>22</v>
      </c>
      <c r="B46">
        <v>10858.954057566936</v>
      </c>
      <c r="C46">
        <v>-371.95405756693617</v>
      </c>
      <c r="D46">
        <f t="shared" si="0"/>
        <v>138349.82094050766</v>
      </c>
    </row>
    <row r="47" spans="1:4" x14ac:dyDescent="0.45">
      <c r="A47">
        <v>23</v>
      </c>
      <c r="B47">
        <v>10837.804201089884</v>
      </c>
      <c r="C47">
        <v>-642.80420108988437</v>
      </c>
      <c r="D47">
        <f t="shared" si="0"/>
        <v>413197.24093880452</v>
      </c>
    </row>
    <row r="48" spans="1:4" x14ac:dyDescent="0.45">
      <c r="A48">
        <v>24</v>
      </c>
      <c r="B48">
        <v>10816.654344612833</v>
      </c>
      <c r="C48">
        <v>311.34565538716743</v>
      </c>
      <c r="D48">
        <f t="shared" si="0"/>
        <v>96936.117128464815</v>
      </c>
    </row>
    <row r="49" spans="1:4" x14ac:dyDescent="0.45">
      <c r="A49">
        <v>25</v>
      </c>
      <c r="B49">
        <v>10795.504488135781</v>
      </c>
      <c r="C49">
        <v>-1167.5044881357808</v>
      </c>
      <c r="D49">
        <f t="shared" si="0"/>
        <v>1363066.7298171914</v>
      </c>
    </row>
    <row r="50" spans="1:4" x14ac:dyDescent="0.45">
      <c r="A50">
        <v>26</v>
      </c>
      <c r="B50">
        <v>10774.354631658729</v>
      </c>
      <c r="C50">
        <v>-349.35463165872898</v>
      </c>
      <c r="D50">
        <f t="shared" si="0"/>
        <v>122048.6586614062</v>
      </c>
    </row>
    <row r="51" spans="1:4" x14ac:dyDescent="0.45">
      <c r="A51">
        <v>27</v>
      </c>
      <c r="B51">
        <v>10753.204775181677</v>
      </c>
      <c r="C51">
        <v>2370.7952248183228</v>
      </c>
      <c r="D51">
        <f t="shared" si="0"/>
        <v>5620669.9980213614</v>
      </c>
    </row>
    <row r="52" spans="1:4" x14ac:dyDescent="0.45">
      <c r="A52">
        <v>28</v>
      </c>
      <c r="B52">
        <v>10732.054918704625</v>
      </c>
      <c r="C52">
        <v>6999.9450812953746</v>
      </c>
      <c r="D52">
        <f t="shared" si="0"/>
        <v>48999231.141151309</v>
      </c>
    </row>
    <row r="53" spans="1:4" x14ac:dyDescent="0.45">
      <c r="A53">
        <v>29</v>
      </c>
      <c r="B53">
        <v>10710.905062227574</v>
      </c>
      <c r="C53">
        <v>-2054.9050622275736</v>
      </c>
      <c r="D53">
        <f t="shared" si="0"/>
        <v>4222634.8147685081</v>
      </c>
    </row>
    <row r="54" spans="1:4" x14ac:dyDescent="0.45">
      <c r="A54">
        <v>30</v>
      </c>
      <c r="B54">
        <v>10689.755205750522</v>
      </c>
      <c r="C54">
        <v>-1548.7552057505218</v>
      </c>
      <c r="D54">
        <f t="shared" si="0"/>
        <v>2398642.6873393413</v>
      </c>
    </row>
    <row r="55" spans="1:4" x14ac:dyDescent="0.45">
      <c r="A55">
        <v>31</v>
      </c>
      <c r="B55">
        <v>10668.60534927347</v>
      </c>
      <c r="C55">
        <v>-515.60534927346998</v>
      </c>
      <c r="D55">
        <f t="shared" si="0"/>
        <v>265848.87619941699</v>
      </c>
    </row>
    <row r="56" spans="1:4" x14ac:dyDescent="0.45">
      <c r="A56">
        <v>32</v>
      </c>
      <c r="B56">
        <v>10647.455492796418</v>
      </c>
      <c r="C56">
        <v>-1187.4554927964182</v>
      </c>
      <c r="D56">
        <f t="shared" si="0"/>
        <v>1410050.5473723845</v>
      </c>
    </row>
    <row r="57" spans="1:4" x14ac:dyDescent="0.45">
      <c r="A57">
        <v>33</v>
      </c>
      <c r="B57">
        <v>10626.305636319366</v>
      </c>
      <c r="C57">
        <v>17.694363680633614</v>
      </c>
      <c r="D57">
        <f t="shared" si="0"/>
        <v>313.09050606252595</v>
      </c>
    </row>
    <row r="58" spans="1:4" x14ac:dyDescent="0.45">
      <c r="A58">
        <v>34</v>
      </c>
      <c r="B58">
        <v>10605.155779842315</v>
      </c>
      <c r="C58">
        <v>-191.15577984231459</v>
      </c>
      <c r="D58">
        <f t="shared" si="0"/>
        <v>36540.532167123441</v>
      </c>
    </row>
    <row r="59" spans="1:4" x14ac:dyDescent="0.45">
      <c r="A59">
        <v>35</v>
      </c>
      <c r="B59">
        <v>10584.005923365263</v>
      </c>
      <c r="C59">
        <v>-611.00592336526279</v>
      </c>
      <c r="D59">
        <f t="shared" si="0"/>
        <v>373328.23838743736</v>
      </c>
    </row>
    <row r="60" spans="1:4" x14ac:dyDescent="0.45">
      <c r="A60">
        <v>36</v>
      </c>
      <c r="B60">
        <v>10562.856066888211</v>
      </c>
      <c r="C60">
        <v>193.14393311178901</v>
      </c>
      <c r="D60">
        <f t="shared" si="0"/>
        <v>37304.578897891224</v>
      </c>
    </row>
    <row r="61" spans="1:4" x14ac:dyDescent="0.45">
      <c r="A61">
        <v>37</v>
      </c>
      <c r="B61">
        <v>10541.706210411159</v>
      </c>
      <c r="C61">
        <v>-1564.7062104111592</v>
      </c>
      <c r="D61">
        <f t="shared" si="0"/>
        <v>2448305.5248992508</v>
      </c>
    </row>
    <row r="62" spans="1:4" x14ac:dyDescent="0.45">
      <c r="A62">
        <v>38</v>
      </c>
      <c r="B62">
        <v>10520.556353934107</v>
      </c>
      <c r="C62">
        <v>-510.55635393410739</v>
      </c>
      <c r="D62">
        <f t="shared" si="0"/>
        <v>260667.79054248953</v>
      </c>
    </row>
    <row r="63" spans="1:4" x14ac:dyDescent="0.45">
      <c r="A63">
        <v>39</v>
      </c>
      <c r="B63">
        <v>10499.406497457056</v>
      </c>
      <c r="C63">
        <v>1697.5935025429444</v>
      </c>
      <c r="D63">
        <f t="shared" si="0"/>
        <v>2881823.6998760216</v>
      </c>
    </row>
    <row r="64" spans="1:4" x14ac:dyDescent="0.45">
      <c r="A64">
        <v>40</v>
      </c>
      <c r="B64">
        <v>10478.256640980004</v>
      </c>
      <c r="C64">
        <v>6227.7433590199962</v>
      </c>
      <c r="D64">
        <f t="shared" si="0"/>
        <v>38784787.345817663</v>
      </c>
    </row>
    <row r="65" spans="1:4" x14ac:dyDescent="0.45">
      <c r="A65">
        <v>41</v>
      </c>
      <c r="B65">
        <v>10457.106784502952</v>
      </c>
      <c r="C65">
        <v>-1794.106784502952</v>
      </c>
      <c r="D65">
        <f t="shared" si="0"/>
        <v>3218819.154199522</v>
      </c>
    </row>
    <row r="66" spans="1:4" x14ac:dyDescent="0.45">
      <c r="A66">
        <v>42</v>
      </c>
      <c r="B66">
        <v>10435.9569280259</v>
      </c>
      <c r="C66">
        <v>-1879.9569280259002</v>
      </c>
      <c r="D66">
        <f t="shared" si="0"/>
        <v>3534238.0512325796</v>
      </c>
    </row>
    <row r="67" spans="1:4" x14ac:dyDescent="0.45">
      <c r="A67">
        <v>43</v>
      </c>
      <c r="B67">
        <v>10414.807071548848</v>
      </c>
      <c r="C67">
        <v>-1011.8070715488484</v>
      </c>
      <c r="D67">
        <f t="shared" si="0"/>
        <v>1023753.5500362564</v>
      </c>
    </row>
    <row r="68" spans="1:4" x14ac:dyDescent="0.45">
      <c r="A68">
        <v>44</v>
      </c>
      <c r="B68">
        <v>10393.657215071797</v>
      </c>
      <c r="C68">
        <v>-794.6572150717966</v>
      </c>
      <c r="D68">
        <f t="shared" si="0"/>
        <v>631480.08946566365</v>
      </c>
    </row>
    <row r="69" spans="1:4" x14ac:dyDescent="0.45">
      <c r="A69">
        <v>45</v>
      </c>
      <c r="B69">
        <v>10372.507358594745</v>
      </c>
      <c r="C69">
        <v>-234.5073585947448</v>
      </c>
      <c r="D69">
        <f t="shared" si="0"/>
        <v>54993.701235084227</v>
      </c>
    </row>
    <row r="70" spans="1:4" x14ac:dyDescent="0.45">
      <c r="A70">
        <v>46</v>
      </c>
      <c r="B70">
        <v>10351.357502117693</v>
      </c>
      <c r="C70">
        <v>-796.357502117693</v>
      </c>
      <c r="D70">
        <f t="shared" si="0"/>
        <v>634185.27117913147</v>
      </c>
    </row>
    <row r="71" spans="1:4" x14ac:dyDescent="0.45">
      <c r="A71">
        <v>47</v>
      </c>
      <c r="B71">
        <v>10330.207645640641</v>
      </c>
      <c r="C71">
        <v>-696.2076456406412</v>
      </c>
      <c r="D71">
        <f t="shared" si="0"/>
        <v>484705.08584848465</v>
      </c>
    </row>
    <row r="72" spans="1:4" x14ac:dyDescent="0.45">
      <c r="A72">
        <v>48</v>
      </c>
      <c r="B72">
        <v>10309.057789163589</v>
      </c>
      <c r="C72">
        <v>34.942210836410595</v>
      </c>
      <c r="D72">
        <f t="shared" si="0"/>
        <v>1220.9580981361701</v>
      </c>
    </row>
    <row r="73" spans="1:4" x14ac:dyDescent="0.45">
      <c r="A73">
        <v>49</v>
      </c>
      <c r="B73">
        <v>10287.907932686538</v>
      </c>
      <c r="C73">
        <v>-1409.9079326865376</v>
      </c>
      <c r="D73">
        <f t="shared" si="0"/>
        <v>1987840.3786524262</v>
      </c>
    </row>
    <row r="74" spans="1:4" x14ac:dyDescent="0.45">
      <c r="A74">
        <v>50</v>
      </c>
      <c r="B74">
        <v>10266.758076209486</v>
      </c>
      <c r="C74">
        <v>-393.75807620948581</v>
      </c>
      <c r="D74">
        <f t="shared" si="0"/>
        <v>155045.42258019524</v>
      </c>
    </row>
    <row r="75" spans="1:4" x14ac:dyDescent="0.45">
      <c r="A75">
        <v>51</v>
      </c>
      <c r="B75">
        <v>10245.608219732434</v>
      </c>
      <c r="C75">
        <v>1598.391780267566</v>
      </c>
      <c r="D75">
        <f t="shared" si="0"/>
        <v>2554856.2832269189</v>
      </c>
    </row>
    <row r="76" spans="1:4" x14ac:dyDescent="0.45">
      <c r="A76">
        <v>52</v>
      </c>
      <c r="B76">
        <v>10224.458363255382</v>
      </c>
      <c r="C76">
        <v>6531.5416367446178</v>
      </c>
      <c r="D76">
        <f t="shared" si="0"/>
        <v>42661036.152528562</v>
      </c>
    </row>
    <row r="77" spans="1:4" x14ac:dyDescent="0.45">
      <c r="A77">
        <v>53</v>
      </c>
      <c r="B77">
        <v>10203.308506778332</v>
      </c>
      <c r="C77">
        <v>-1815.3085067783322</v>
      </c>
      <c r="D77">
        <f t="shared" si="0"/>
        <v>3295344.9747817782</v>
      </c>
    </row>
    <row r="78" spans="1:4" x14ac:dyDescent="0.45">
      <c r="A78">
        <v>54</v>
      </c>
      <c r="B78">
        <v>10182.15865030128</v>
      </c>
      <c r="C78">
        <v>-1761.1586503012804</v>
      </c>
      <c r="D78">
        <f t="shared" si="0"/>
        <v>3101679.7915310278</v>
      </c>
    </row>
    <row r="79" spans="1:4" x14ac:dyDescent="0.45">
      <c r="A79">
        <v>55</v>
      </c>
      <c r="B79">
        <v>10161.008793824229</v>
      </c>
      <c r="C79">
        <v>-399.00879382422863</v>
      </c>
      <c r="D79">
        <f t="shared" si="0"/>
        <v>159208.01754906579</v>
      </c>
    </row>
    <row r="80" spans="1:4" x14ac:dyDescent="0.45">
      <c r="A80">
        <v>56</v>
      </c>
      <c r="B80">
        <v>10139.858937347177</v>
      </c>
      <c r="C80">
        <v>-1109.8589373471768</v>
      </c>
      <c r="D80">
        <f t="shared" si="0"/>
        <v>1231786.8608094046</v>
      </c>
    </row>
    <row r="81" spans="1:4" x14ac:dyDescent="0.45">
      <c r="A81">
        <v>57</v>
      </c>
      <c r="B81">
        <v>10118.709080870125</v>
      </c>
      <c r="C81">
        <v>-329.70908087012504</v>
      </c>
      <c r="D81">
        <f t="shared" si="0"/>
        <v>108708.07800822266</v>
      </c>
    </row>
    <row r="82" spans="1:4" x14ac:dyDescent="0.45">
      <c r="A82">
        <v>58</v>
      </c>
      <c r="B82">
        <v>10097.559224393073</v>
      </c>
      <c r="C82">
        <v>-682.55922439307324</v>
      </c>
      <c r="D82">
        <f t="shared" si="0"/>
        <v>465887.09480407368</v>
      </c>
    </row>
    <row r="83" spans="1:4" x14ac:dyDescent="0.45">
      <c r="A83">
        <v>59</v>
      </c>
      <c r="B83">
        <v>10076.409367916021</v>
      </c>
      <c r="C83">
        <v>-774.40936791602144</v>
      </c>
      <c r="D83">
        <f t="shared" si="0"/>
        <v>599709.86911609187</v>
      </c>
    </row>
    <row r="84" spans="1:4" x14ac:dyDescent="0.45">
      <c r="A84">
        <v>60</v>
      </c>
      <c r="B84">
        <v>10055.25951143897</v>
      </c>
      <c r="C84">
        <v>-273.25951143896964</v>
      </c>
      <c r="D84">
        <f t="shared" si="0"/>
        <v>74670.760591864382</v>
      </c>
    </row>
    <row r="85" spans="1:4" x14ac:dyDescent="0.45">
      <c r="A85">
        <v>61</v>
      </c>
      <c r="B85">
        <v>10034.109654961918</v>
      </c>
      <c r="C85">
        <v>-1338.1096549619178</v>
      </c>
      <c r="D85">
        <f t="shared" si="0"/>
        <v>1790537.4487023028</v>
      </c>
    </row>
    <row r="86" spans="1:4" x14ac:dyDescent="0.45">
      <c r="A86">
        <v>62</v>
      </c>
      <c r="B86">
        <v>10012.959798484866</v>
      </c>
      <c r="C86">
        <v>-657.95979848486604</v>
      </c>
      <c r="D86">
        <f t="shared" si="0"/>
        <v>432911.09642224555</v>
      </c>
    </row>
    <row r="87" spans="1:4" x14ac:dyDescent="0.45">
      <c r="A87">
        <v>63</v>
      </c>
      <c r="B87">
        <v>9991.8099420078142</v>
      </c>
      <c r="C87">
        <v>1817.1900579921858</v>
      </c>
      <c r="D87">
        <f t="shared" si="0"/>
        <v>3302179.7068656436</v>
      </c>
    </row>
    <row r="88" spans="1:4" x14ac:dyDescent="0.45">
      <c r="A88">
        <v>64</v>
      </c>
      <c r="B88">
        <v>9970.6600855307624</v>
      </c>
      <c r="C88">
        <v>6134.3399144692376</v>
      </c>
      <c r="D88">
        <f t="shared" si="0"/>
        <v>37630126.186250456</v>
      </c>
    </row>
    <row r="89" spans="1:4" x14ac:dyDescent="0.45">
      <c r="A89">
        <v>65</v>
      </c>
      <c r="B89">
        <v>9949.5102290537106</v>
      </c>
      <c r="C89">
        <v>-2013.5102290537106</v>
      </c>
      <c r="D89">
        <f t="shared" si="0"/>
        <v>4054223.4425039263</v>
      </c>
    </row>
    <row r="90" spans="1:4" x14ac:dyDescent="0.45">
      <c r="A90">
        <v>66</v>
      </c>
      <c r="B90">
        <v>9928.3603725766588</v>
      </c>
      <c r="C90">
        <v>-1578.3603725766588</v>
      </c>
      <c r="D90">
        <f t="shared" ref="D90:D153" si="1">C90*C90</f>
        <v>2491221.4657203294</v>
      </c>
    </row>
    <row r="91" spans="1:4" x14ac:dyDescent="0.45">
      <c r="A91">
        <v>67</v>
      </c>
      <c r="B91">
        <v>9907.210516099607</v>
      </c>
      <c r="C91">
        <v>-699.21051609960705</v>
      </c>
      <c r="D91">
        <f t="shared" si="1"/>
        <v>488895.34582427883</v>
      </c>
    </row>
    <row r="92" spans="1:4" x14ac:dyDescent="0.45">
      <c r="A92">
        <v>68</v>
      </c>
      <c r="B92">
        <v>9886.0606596225552</v>
      </c>
      <c r="C92">
        <v>-606.06065962255525</v>
      </c>
      <c r="D92">
        <f t="shared" si="1"/>
        <v>367309.5231421268</v>
      </c>
    </row>
    <row r="93" spans="1:4" x14ac:dyDescent="0.45">
      <c r="A93">
        <v>69</v>
      </c>
      <c r="B93">
        <v>9864.9108031455035</v>
      </c>
      <c r="C93">
        <v>-542.91080314550345</v>
      </c>
      <c r="D93">
        <f t="shared" si="1"/>
        <v>294752.14017209562</v>
      </c>
    </row>
    <row r="94" spans="1:4" x14ac:dyDescent="0.45">
      <c r="A94">
        <v>70</v>
      </c>
      <c r="B94">
        <v>9843.7609466684517</v>
      </c>
      <c r="C94">
        <v>-298.76094666845165</v>
      </c>
      <c r="D94">
        <f t="shared" si="1"/>
        <v>89258.103254229412</v>
      </c>
    </row>
    <row r="95" spans="1:4" x14ac:dyDescent="0.45">
      <c r="A95">
        <v>71</v>
      </c>
      <c r="B95">
        <v>9822.6110901913999</v>
      </c>
      <c r="C95">
        <v>-702.61109019139985</v>
      </c>
      <c r="D95">
        <f t="shared" si="1"/>
        <v>493662.34405994741</v>
      </c>
    </row>
    <row r="96" spans="1:4" x14ac:dyDescent="0.45">
      <c r="A96">
        <v>72</v>
      </c>
      <c r="B96">
        <v>9801.4612337143481</v>
      </c>
      <c r="C96">
        <v>-102.46123371434805</v>
      </c>
      <c r="D96">
        <f t="shared" si="1"/>
        <v>10498.304414266255</v>
      </c>
    </row>
    <row r="97" spans="1:4" x14ac:dyDescent="0.45">
      <c r="A97">
        <v>73</v>
      </c>
      <c r="B97">
        <v>9780.3113772372963</v>
      </c>
      <c r="C97">
        <v>-1077.3113772372963</v>
      </c>
      <c r="D97">
        <f t="shared" si="1"/>
        <v>1160599.80352492</v>
      </c>
    </row>
    <row r="98" spans="1:4" x14ac:dyDescent="0.45">
      <c r="A98">
        <v>74</v>
      </c>
      <c r="B98">
        <v>9759.1615207602445</v>
      </c>
      <c r="C98">
        <v>-489.16152076024446</v>
      </c>
      <c r="D98">
        <f t="shared" si="1"/>
        <v>239278.99339247507</v>
      </c>
    </row>
    <row r="99" spans="1:4" x14ac:dyDescent="0.45">
      <c r="A99">
        <v>75</v>
      </c>
      <c r="B99">
        <v>9738.0116642831927</v>
      </c>
      <c r="C99">
        <v>1666.9883357168073</v>
      </c>
      <c r="D99">
        <f t="shared" si="1"/>
        <v>2778850.111415891</v>
      </c>
    </row>
    <row r="100" spans="1:4" x14ac:dyDescent="0.45">
      <c r="A100">
        <v>76</v>
      </c>
      <c r="B100">
        <v>9716.8618078061409</v>
      </c>
      <c r="C100">
        <v>6068.1381921938591</v>
      </c>
      <c r="D100">
        <f t="shared" si="1"/>
        <v>36822301.119561754</v>
      </c>
    </row>
    <row r="101" spans="1:4" x14ac:dyDescent="0.45">
      <c r="A101">
        <v>77</v>
      </c>
      <c r="B101">
        <v>9695.7119513290891</v>
      </c>
      <c r="C101">
        <v>-2033.7119513290891</v>
      </c>
      <c r="D101">
        <f t="shared" si="1"/>
        <v>4135984.3009787709</v>
      </c>
    </row>
    <row r="102" spans="1:4" x14ac:dyDescent="0.45">
      <c r="A102">
        <v>78</v>
      </c>
      <c r="B102">
        <v>9674.5620948520373</v>
      </c>
      <c r="C102">
        <v>-1056.5620948520373</v>
      </c>
      <c r="D102">
        <f t="shared" si="1"/>
        <v>1116323.4602781255</v>
      </c>
    </row>
    <row r="103" spans="1:4" x14ac:dyDescent="0.45">
      <c r="A103">
        <v>79</v>
      </c>
      <c r="B103">
        <v>9653.4122383749855</v>
      </c>
      <c r="C103">
        <v>-171.41223837498546</v>
      </c>
      <c r="D103">
        <f t="shared" si="1"/>
        <v>29382.15546472284</v>
      </c>
    </row>
    <row r="104" spans="1:4" x14ac:dyDescent="0.45">
      <c r="A104">
        <v>80</v>
      </c>
      <c r="B104">
        <v>9632.2623818979337</v>
      </c>
      <c r="C104">
        <v>-959.26238189793366</v>
      </c>
      <c r="D104">
        <f t="shared" si="1"/>
        <v>920184.31732449715</v>
      </c>
    </row>
    <row r="105" spans="1:4" x14ac:dyDescent="0.45">
      <c r="A105">
        <v>81</v>
      </c>
      <c r="B105">
        <v>9611.1125254208819</v>
      </c>
      <c r="C105">
        <v>-528.11252542088187</v>
      </c>
      <c r="D105">
        <f t="shared" si="1"/>
        <v>278902.83950642159</v>
      </c>
    </row>
    <row r="106" spans="1:4" x14ac:dyDescent="0.45">
      <c r="A106">
        <v>82</v>
      </c>
      <c r="B106">
        <v>9589.9626689438301</v>
      </c>
      <c r="C106">
        <v>-487.96266894383007</v>
      </c>
      <c r="D106">
        <f t="shared" si="1"/>
        <v>238107.56628278591</v>
      </c>
    </row>
    <row r="107" spans="1:4" x14ac:dyDescent="0.45">
      <c r="A107">
        <v>83</v>
      </c>
      <c r="B107">
        <v>9568.8128124667783</v>
      </c>
      <c r="C107">
        <v>-912.81281246677827</v>
      </c>
      <c r="D107">
        <f t="shared" si="1"/>
        <v>833227.2306035097</v>
      </c>
    </row>
    <row r="108" spans="1:4" x14ac:dyDescent="0.45">
      <c r="A108">
        <v>84</v>
      </c>
      <c r="B108">
        <v>9547.6629559897265</v>
      </c>
      <c r="C108">
        <v>276.33704401027353</v>
      </c>
      <c r="D108">
        <f t="shared" si="1"/>
        <v>76362.161892335847</v>
      </c>
    </row>
    <row r="109" spans="1:4" x14ac:dyDescent="0.45">
      <c r="A109">
        <v>85</v>
      </c>
      <c r="B109">
        <v>9526.5130995126747</v>
      </c>
      <c r="C109">
        <v>-1080.5130995126747</v>
      </c>
      <c r="D109">
        <f t="shared" si="1"/>
        <v>1167508.5582184873</v>
      </c>
    </row>
    <row r="110" spans="1:4" x14ac:dyDescent="0.45">
      <c r="A110">
        <v>86</v>
      </c>
      <c r="B110">
        <v>9505.3632430356229</v>
      </c>
      <c r="C110">
        <v>-685.36324303562287</v>
      </c>
      <c r="D110">
        <f t="shared" si="1"/>
        <v>469722.77490430628</v>
      </c>
    </row>
    <row r="111" spans="1:4" x14ac:dyDescent="0.45">
      <c r="A111">
        <v>87</v>
      </c>
      <c r="B111">
        <v>9484.2133865585711</v>
      </c>
      <c r="C111">
        <v>1609.7866134414289</v>
      </c>
      <c r="D111">
        <f t="shared" si="1"/>
        <v>2591412.9408152243</v>
      </c>
    </row>
    <row r="112" spans="1:4" x14ac:dyDescent="0.45">
      <c r="A112">
        <v>88</v>
      </c>
      <c r="B112">
        <v>9463.0635300815193</v>
      </c>
      <c r="C112">
        <v>5428.9364699184807</v>
      </c>
      <c r="D112">
        <f t="shared" si="1"/>
        <v>29473351.194410935</v>
      </c>
    </row>
    <row r="113" spans="1:4" x14ac:dyDescent="0.45">
      <c r="A113">
        <v>89</v>
      </c>
      <c r="B113">
        <v>9441.9136736044675</v>
      </c>
      <c r="C113">
        <v>-1853.9136736044675</v>
      </c>
      <c r="D113">
        <f t="shared" si="1"/>
        <v>3436995.909177612</v>
      </c>
    </row>
    <row r="114" spans="1:4" x14ac:dyDescent="0.45">
      <c r="A114">
        <v>90</v>
      </c>
      <c r="B114">
        <v>9420.7638171274157</v>
      </c>
      <c r="C114">
        <v>-1479.7638171274157</v>
      </c>
      <c r="D114">
        <f t="shared" si="1"/>
        <v>2189700.9544794997</v>
      </c>
    </row>
    <row r="115" spans="1:4" x14ac:dyDescent="0.45">
      <c r="A115">
        <v>91</v>
      </c>
      <c r="B115">
        <v>9399.6139606503639</v>
      </c>
      <c r="C115">
        <v>-247.61396065036388</v>
      </c>
      <c r="D115">
        <f t="shared" si="1"/>
        <v>61312.673508959953</v>
      </c>
    </row>
    <row r="116" spans="1:4" x14ac:dyDescent="0.45">
      <c r="A116">
        <v>92</v>
      </c>
      <c r="B116">
        <v>9378.4641041733121</v>
      </c>
      <c r="C116">
        <v>-1329.4641041733121</v>
      </c>
      <c r="D116">
        <f t="shared" si="1"/>
        <v>1767474.8042853472</v>
      </c>
    </row>
    <row r="117" spans="1:4" x14ac:dyDescent="0.45">
      <c r="A117">
        <v>93</v>
      </c>
      <c r="B117">
        <v>9357.3142476962603</v>
      </c>
      <c r="C117">
        <v>-292.31424769626028</v>
      </c>
      <c r="D117">
        <f t="shared" si="1"/>
        <v>85447.619406230602</v>
      </c>
    </row>
    <row r="118" spans="1:4" x14ac:dyDescent="0.45">
      <c r="A118">
        <v>94</v>
      </c>
      <c r="B118">
        <v>9336.1643912192103</v>
      </c>
      <c r="C118">
        <v>-517.1643912192103</v>
      </c>
      <c r="D118">
        <f t="shared" si="1"/>
        <v>267459.00754513638</v>
      </c>
    </row>
    <row r="119" spans="1:4" x14ac:dyDescent="0.45">
      <c r="A119">
        <v>95</v>
      </c>
      <c r="B119">
        <v>9315.0145347421585</v>
      </c>
      <c r="C119">
        <v>-786.0145347421585</v>
      </c>
      <c r="D119">
        <f t="shared" si="1"/>
        <v>617818.8488259319</v>
      </c>
    </row>
    <row r="120" spans="1:4" x14ac:dyDescent="0.45">
      <c r="A120">
        <v>96</v>
      </c>
      <c r="B120">
        <v>9293.8646782651067</v>
      </c>
      <c r="C120">
        <v>224.1353217348933</v>
      </c>
      <c r="D120">
        <f t="shared" si="1"/>
        <v>50236.642449204133</v>
      </c>
    </row>
    <row r="121" spans="1:4" x14ac:dyDescent="0.45">
      <c r="A121">
        <v>97</v>
      </c>
      <c r="B121">
        <v>9272.7148217880549</v>
      </c>
      <c r="C121">
        <v>-1152.7148217880549</v>
      </c>
      <c r="D121">
        <f t="shared" si="1"/>
        <v>1328751.4603698673</v>
      </c>
    </row>
    <row r="122" spans="1:4" x14ac:dyDescent="0.45">
      <c r="A122">
        <v>98</v>
      </c>
      <c r="B122">
        <v>9251.5649653110031</v>
      </c>
      <c r="C122">
        <v>-553.56496531100311</v>
      </c>
      <c r="D122">
        <f t="shared" si="1"/>
        <v>306434.17081977206</v>
      </c>
    </row>
    <row r="123" spans="1:4" x14ac:dyDescent="0.45">
      <c r="A123">
        <v>99</v>
      </c>
      <c r="B123">
        <v>9230.4151088339513</v>
      </c>
      <c r="C123">
        <v>1496.5848911660487</v>
      </c>
      <c r="D123">
        <f t="shared" si="1"/>
        <v>2239766.336466494</v>
      </c>
    </row>
    <row r="124" spans="1:4" x14ac:dyDescent="0.45">
      <c r="A124">
        <v>100</v>
      </c>
      <c r="B124">
        <v>9209.2652523568995</v>
      </c>
      <c r="C124">
        <v>5115.7347476431005</v>
      </c>
      <c r="D124">
        <f t="shared" si="1"/>
        <v>26170742.008243017</v>
      </c>
    </row>
    <row r="125" spans="1:4" x14ac:dyDescent="0.45">
      <c r="A125">
        <v>101</v>
      </c>
      <c r="B125">
        <v>9188.1153958798477</v>
      </c>
      <c r="C125">
        <v>-1978.1153958798477</v>
      </c>
      <c r="D125">
        <f t="shared" si="1"/>
        <v>3912940.5194168868</v>
      </c>
    </row>
    <row r="126" spans="1:4" x14ac:dyDescent="0.45">
      <c r="A126">
        <v>102</v>
      </c>
      <c r="B126">
        <v>9166.9655394027959</v>
      </c>
      <c r="C126">
        <v>-1554.9655394027959</v>
      </c>
      <c r="D126">
        <f t="shared" si="1"/>
        <v>2417917.8287302279</v>
      </c>
    </row>
    <row r="127" spans="1:4" x14ac:dyDescent="0.45">
      <c r="A127">
        <v>103</v>
      </c>
      <c r="B127">
        <v>9145.8156829257441</v>
      </c>
      <c r="C127">
        <v>-456.81568292574411</v>
      </c>
      <c r="D127">
        <f t="shared" si="1"/>
        <v>208680.56816691399</v>
      </c>
    </row>
    <row r="128" spans="1:4" x14ac:dyDescent="0.45">
      <c r="A128">
        <v>104</v>
      </c>
      <c r="B128">
        <v>9124.6658264486923</v>
      </c>
      <c r="C128">
        <v>-600.66582644869231</v>
      </c>
      <c r="D128">
        <f t="shared" si="1"/>
        <v>360799.43506329058</v>
      </c>
    </row>
    <row r="129" spans="1:4" x14ac:dyDescent="0.45">
      <c r="A129">
        <v>105</v>
      </c>
      <c r="B129">
        <v>9103.5159699716405</v>
      </c>
      <c r="C129">
        <v>-27.515969971640516</v>
      </c>
      <c r="D129">
        <f t="shared" si="1"/>
        <v>757.12860348022252</v>
      </c>
    </row>
    <row r="130" spans="1:4" x14ac:dyDescent="0.45">
      <c r="A130">
        <v>106</v>
      </c>
      <c r="B130">
        <v>9082.3661134945887</v>
      </c>
      <c r="C130">
        <v>-502.36611349458872</v>
      </c>
      <c r="D130">
        <f t="shared" si="1"/>
        <v>252371.711987658</v>
      </c>
    </row>
    <row r="131" spans="1:4" x14ac:dyDescent="0.45">
      <c r="A131">
        <v>107</v>
      </c>
      <c r="B131">
        <v>9061.2162570175369</v>
      </c>
      <c r="C131">
        <v>-480.21625701753692</v>
      </c>
      <c r="D131">
        <f t="shared" si="1"/>
        <v>230607.65350393308</v>
      </c>
    </row>
    <row r="132" spans="1:4" x14ac:dyDescent="0.45">
      <c r="A132">
        <v>108</v>
      </c>
      <c r="B132">
        <v>9040.0664005404851</v>
      </c>
      <c r="C132">
        <v>513.93359945951488</v>
      </c>
      <c r="D132">
        <f t="shared" si="1"/>
        <v>264127.74465341307</v>
      </c>
    </row>
    <row r="133" spans="1:4" x14ac:dyDescent="0.45">
      <c r="A133">
        <v>109</v>
      </c>
      <c r="B133">
        <v>9018.9165440634333</v>
      </c>
      <c r="C133">
        <v>-1062.9165440634333</v>
      </c>
      <c r="D133">
        <f t="shared" si="1"/>
        <v>1129791.5796437527</v>
      </c>
    </row>
    <row r="134" spans="1:4" x14ac:dyDescent="0.45">
      <c r="A134">
        <v>110</v>
      </c>
      <c r="B134">
        <v>8997.7666875863815</v>
      </c>
      <c r="C134">
        <v>-337.76668758638152</v>
      </c>
      <c r="D134">
        <f t="shared" si="1"/>
        <v>114086.33524307626</v>
      </c>
    </row>
    <row r="135" spans="1:4" x14ac:dyDescent="0.45">
      <c r="A135">
        <v>111</v>
      </c>
      <c r="B135">
        <v>8976.6168311093297</v>
      </c>
      <c r="C135">
        <v>1632.3831688906703</v>
      </c>
      <c r="D135">
        <f t="shared" si="1"/>
        <v>2664674.8100775466</v>
      </c>
    </row>
    <row r="136" spans="1:4" x14ac:dyDescent="0.45">
      <c r="A136">
        <v>112</v>
      </c>
      <c r="B136">
        <v>8955.4669746322779</v>
      </c>
      <c r="C136">
        <v>5352.5330253677221</v>
      </c>
      <c r="D136">
        <f t="shared" si="1"/>
        <v>28649609.787652139</v>
      </c>
    </row>
    <row r="137" spans="1:4" x14ac:dyDescent="0.45">
      <c r="A137">
        <v>113</v>
      </c>
      <c r="B137">
        <v>8934.3171181552261</v>
      </c>
      <c r="C137">
        <v>-1501.3171181552261</v>
      </c>
      <c r="D137">
        <f t="shared" si="1"/>
        <v>2253953.0892659132</v>
      </c>
    </row>
    <row r="138" spans="1:4" x14ac:dyDescent="0.45">
      <c r="A138">
        <v>114</v>
      </c>
      <c r="B138">
        <v>8913.1672616781743</v>
      </c>
      <c r="C138">
        <v>-1487.1672616781743</v>
      </c>
      <c r="D138">
        <f t="shared" si="1"/>
        <v>2211666.4642073596</v>
      </c>
    </row>
    <row r="139" spans="1:4" x14ac:dyDescent="0.45">
      <c r="A139">
        <v>115</v>
      </c>
      <c r="B139">
        <v>8892.0174052011225</v>
      </c>
      <c r="C139">
        <v>-92.017405201122529</v>
      </c>
      <c r="D139">
        <f t="shared" si="1"/>
        <v>8467.2028599475707</v>
      </c>
    </row>
    <row r="140" spans="1:4" x14ac:dyDescent="0.45">
      <c r="A140">
        <v>116</v>
      </c>
      <c r="B140">
        <v>8870.8675487240707</v>
      </c>
      <c r="C140">
        <v>-941.86754872407073</v>
      </c>
      <c r="D140">
        <f t="shared" si="1"/>
        <v>887114.47933948971</v>
      </c>
    </row>
    <row r="141" spans="1:4" x14ac:dyDescent="0.45">
      <c r="A141">
        <v>117</v>
      </c>
      <c r="B141">
        <v>8849.7176922470189</v>
      </c>
      <c r="C141">
        <v>3.2823077529810689</v>
      </c>
      <c r="D141">
        <f t="shared" si="1"/>
        <v>10.773544185279635</v>
      </c>
    </row>
    <row r="142" spans="1:4" x14ac:dyDescent="0.45">
      <c r="A142">
        <v>118</v>
      </c>
      <c r="B142">
        <v>8828.5678357699671</v>
      </c>
      <c r="C142">
        <v>-393.56783576996713</v>
      </c>
      <c r="D142">
        <f t="shared" si="1"/>
        <v>154895.64135265583</v>
      </c>
    </row>
    <row r="143" spans="1:4" x14ac:dyDescent="0.45">
      <c r="A143">
        <v>119</v>
      </c>
      <c r="B143">
        <v>8807.4179792929153</v>
      </c>
      <c r="C143">
        <v>-231.41797929291533</v>
      </c>
      <c r="D143">
        <f t="shared" si="1"/>
        <v>53554.281140016188</v>
      </c>
    </row>
    <row r="144" spans="1:4" x14ac:dyDescent="0.45">
      <c r="A144">
        <v>120</v>
      </c>
      <c r="B144">
        <v>8786.2681228158635</v>
      </c>
      <c r="C144">
        <v>609.73187718413647</v>
      </c>
      <c r="D144">
        <f t="shared" si="1"/>
        <v>371772.96205449087</v>
      </c>
    </row>
    <row r="145" spans="1:4" x14ac:dyDescent="0.45">
      <c r="A145">
        <v>121</v>
      </c>
      <c r="B145">
        <v>8765.1182663388117</v>
      </c>
      <c r="C145">
        <v>-850.11826633881174</v>
      </c>
      <c r="D145">
        <f t="shared" si="1"/>
        <v>722701.06676290685</v>
      </c>
    </row>
    <row r="146" spans="1:4" x14ac:dyDescent="0.45">
      <c r="A146">
        <v>122</v>
      </c>
      <c r="B146">
        <v>8743.9684098617599</v>
      </c>
      <c r="C146">
        <v>-119.96840986175994</v>
      </c>
      <c r="D146">
        <f t="shared" si="1"/>
        <v>14392.419364759218</v>
      </c>
    </row>
    <row r="147" spans="1:4" x14ac:dyDescent="0.45">
      <c r="A147">
        <v>123</v>
      </c>
      <c r="B147">
        <v>8722.8185533847081</v>
      </c>
      <c r="C147">
        <v>1726.1814466152919</v>
      </c>
      <c r="D147">
        <f t="shared" si="1"/>
        <v>2979702.3866388616</v>
      </c>
    </row>
    <row r="148" spans="1:4" x14ac:dyDescent="0.45">
      <c r="A148">
        <v>124</v>
      </c>
      <c r="B148">
        <v>8701.6686969076582</v>
      </c>
      <c r="C148">
        <v>5237.3313030923418</v>
      </c>
      <c r="D148">
        <f t="shared" si="1"/>
        <v>27429639.178350929</v>
      </c>
    </row>
    <row r="149" spans="1:4" x14ac:dyDescent="0.45">
      <c r="A149">
        <v>125</v>
      </c>
      <c r="B149">
        <v>8680.5188404306064</v>
      </c>
      <c r="C149">
        <v>-1643.5188404306064</v>
      </c>
      <c r="D149">
        <f t="shared" si="1"/>
        <v>2701154.1788503649</v>
      </c>
    </row>
    <row r="150" spans="1:4" x14ac:dyDescent="0.45">
      <c r="A150">
        <v>126</v>
      </c>
      <c r="B150">
        <v>8659.3689839535546</v>
      </c>
      <c r="C150">
        <v>-1313.3689839535546</v>
      </c>
      <c r="D150">
        <f t="shared" si="1"/>
        <v>1724938.0880111922</v>
      </c>
    </row>
    <row r="151" spans="1:4" x14ac:dyDescent="0.45">
      <c r="A151">
        <v>127</v>
      </c>
      <c r="B151">
        <v>8638.2191274765028</v>
      </c>
      <c r="C151">
        <v>-360.21912747650276</v>
      </c>
      <c r="D151">
        <f t="shared" si="1"/>
        <v>129757.81979993294</v>
      </c>
    </row>
    <row r="152" spans="1:4" x14ac:dyDescent="0.45">
      <c r="A152">
        <v>128</v>
      </c>
      <c r="B152">
        <v>8617.069270999451</v>
      </c>
      <c r="C152">
        <v>-1046.069270999451</v>
      </c>
      <c r="D152">
        <f t="shared" si="1"/>
        <v>1094260.9197293229</v>
      </c>
    </row>
    <row r="153" spans="1:4" x14ac:dyDescent="0.45">
      <c r="A153">
        <v>129</v>
      </c>
      <c r="B153">
        <v>8595.9194145223992</v>
      </c>
      <c r="C153">
        <v>-585.91941452239917</v>
      </c>
      <c r="D153">
        <f t="shared" si="1"/>
        <v>343301.56031427102</v>
      </c>
    </row>
    <row r="154" spans="1:4" x14ac:dyDescent="0.45">
      <c r="A154">
        <v>130</v>
      </c>
      <c r="B154">
        <v>8574.7695580453474</v>
      </c>
      <c r="C154">
        <v>-363.76955804534737</v>
      </c>
      <c r="D154">
        <f t="shared" ref="D154:D204" si="2">C154*C154</f>
        <v>132328.29136050734</v>
      </c>
    </row>
    <row r="155" spans="1:4" x14ac:dyDescent="0.45">
      <c r="A155">
        <v>131</v>
      </c>
      <c r="B155">
        <v>8553.6197015682956</v>
      </c>
      <c r="C155">
        <v>-554.61970156829557</v>
      </c>
      <c r="D155">
        <f t="shared" si="2"/>
        <v>307603.01336770522</v>
      </c>
    </row>
    <row r="156" spans="1:4" x14ac:dyDescent="0.45">
      <c r="A156">
        <v>132</v>
      </c>
      <c r="B156">
        <v>8532.4698450912438</v>
      </c>
      <c r="C156">
        <v>282.53015490875623</v>
      </c>
      <c r="D156">
        <f t="shared" si="2"/>
        <v>79823.288432765796</v>
      </c>
    </row>
    <row r="157" spans="1:4" x14ac:dyDescent="0.45">
      <c r="A157">
        <v>133</v>
      </c>
      <c r="B157">
        <v>8511.319988614192</v>
      </c>
      <c r="C157">
        <v>-1004.319988614192</v>
      </c>
      <c r="D157">
        <f t="shared" si="2"/>
        <v>1008658.6395300106</v>
      </c>
    </row>
    <row r="158" spans="1:4" x14ac:dyDescent="0.45">
      <c r="A158">
        <v>134</v>
      </c>
      <c r="B158">
        <v>8490.1701321371402</v>
      </c>
      <c r="C158">
        <v>-477.17013213714017</v>
      </c>
      <c r="D158">
        <f t="shared" si="2"/>
        <v>227691.33500377581</v>
      </c>
    </row>
    <row r="159" spans="1:4" x14ac:dyDescent="0.45">
      <c r="A159">
        <v>135</v>
      </c>
      <c r="B159">
        <v>8469.0202756600884</v>
      </c>
      <c r="C159">
        <v>1209.9797243399116</v>
      </c>
      <c r="D159">
        <f t="shared" si="2"/>
        <v>1464050.9333136885</v>
      </c>
    </row>
    <row r="160" spans="1:4" x14ac:dyDescent="0.45">
      <c r="A160">
        <v>136</v>
      </c>
      <c r="B160">
        <v>8447.8704191830366</v>
      </c>
      <c r="C160">
        <v>4375.1295808169634</v>
      </c>
      <c r="D160">
        <f t="shared" si="2"/>
        <v>19141758.84893962</v>
      </c>
    </row>
    <row r="161" spans="1:4" x14ac:dyDescent="0.45">
      <c r="A161">
        <v>137</v>
      </c>
      <c r="B161">
        <v>8426.7205627059848</v>
      </c>
      <c r="C161">
        <v>-1885.7205627059848</v>
      </c>
      <c r="D161">
        <f t="shared" si="2"/>
        <v>3555942.0406121761</v>
      </c>
    </row>
    <row r="162" spans="1:4" x14ac:dyDescent="0.45">
      <c r="A162">
        <v>138</v>
      </c>
      <c r="B162">
        <v>8405.570706228933</v>
      </c>
      <c r="C162">
        <v>-1760.570706228933</v>
      </c>
      <c r="D162">
        <f t="shared" si="2"/>
        <v>3099609.2116314438</v>
      </c>
    </row>
    <row r="163" spans="1:4" x14ac:dyDescent="0.45">
      <c r="A163">
        <v>139</v>
      </c>
      <c r="B163">
        <v>8384.4208497518812</v>
      </c>
      <c r="C163">
        <v>-519.42084975188118</v>
      </c>
      <c r="D163">
        <f t="shared" si="2"/>
        <v>269798.0191569663</v>
      </c>
    </row>
    <row r="164" spans="1:4" x14ac:dyDescent="0.45">
      <c r="A164">
        <v>140</v>
      </c>
      <c r="B164">
        <v>8363.2709932748294</v>
      </c>
      <c r="C164">
        <v>-690.27099327482938</v>
      </c>
      <c r="D164">
        <f t="shared" si="2"/>
        <v>476474.04415661952</v>
      </c>
    </row>
    <row r="165" spans="1:4" x14ac:dyDescent="0.45">
      <c r="A165">
        <v>141</v>
      </c>
      <c r="B165">
        <v>8342.1211367977776</v>
      </c>
      <c r="C165">
        <v>-489.12113679777758</v>
      </c>
      <c r="D165">
        <f t="shared" si="2"/>
        <v>239239.48646235024</v>
      </c>
    </row>
    <row r="166" spans="1:4" x14ac:dyDescent="0.45">
      <c r="A166">
        <v>142</v>
      </c>
      <c r="B166">
        <v>8320.9712803207258</v>
      </c>
      <c r="C166">
        <v>-396.97128032072578</v>
      </c>
      <c r="D166">
        <f t="shared" si="2"/>
        <v>157586.19739947625</v>
      </c>
    </row>
    <row r="167" spans="1:4" x14ac:dyDescent="0.45">
      <c r="A167">
        <v>143</v>
      </c>
      <c r="B167">
        <v>8299.821423843674</v>
      </c>
      <c r="C167">
        <v>-482.82142384367398</v>
      </c>
      <c r="D167">
        <f t="shared" si="2"/>
        <v>233116.52732243267</v>
      </c>
    </row>
    <row r="168" spans="1:4" x14ac:dyDescent="0.45">
      <c r="A168">
        <v>144</v>
      </c>
      <c r="B168">
        <v>8278.6715673666222</v>
      </c>
      <c r="C168">
        <v>283.32843263337782</v>
      </c>
      <c r="D168">
        <f t="shared" si="2"/>
        <v>80275.000738486517</v>
      </c>
    </row>
    <row r="169" spans="1:4" x14ac:dyDescent="0.45">
      <c r="A169">
        <v>145</v>
      </c>
      <c r="B169">
        <v>8257.5217108895704</v>
      </c>
      <c r="C169">
        <v>-924.52171088957039</v>
      </c>
      <c r="D169">
        <f t="shared" si="2"/>
        <v>854740.39390617842</v>
      </c>
    </row>
    <row r="170" spans="1:4" x14ac:dyDescent="0.45">
      <c r="A170">
        <v>146</v>
      </c>
      <c r="B170">
        <v>8236.3718544125186</v>
      </c>
      <c r="C170">
        <v>-649.37185441251859</v>
      </c>
      <c r="D170">
        <f t="shared" si="2"/>
        <v>421683.80530315323</v>
      </c>
    </row>
    <row r="171" spans="1:4" x14ac:dyDescent="0.45">
      <c r="A171">
        <v>147</v>
      </c>
      <c r="B171">
        <v>8215.2219979354668</v>
      </c>
      <c r="C171">
        <v>1769.7780020645332</v>
      </c>
      <c r="D171">
        <f t="shared" si="2"/>
        <v>3132114.1765915309</v>
      </c>
    </row>
    <row r="172" spans="1:4" x14ac:dyDescent="0.45">
      <c r="A172">
        <v>148</v>
      </c>
      <c r="B172">
        <v>8194.072141458415</v>
      </c>
      <c r="C172">
        <v>4239.927858541585</v>
      </c>
      <c r="D172">
        <f t="shared" si="2"/>
        <v>17976988.245637029</v>
      </c>
    </row>
    <row r="173" spans="1:4" x14ac:dyDescent="0.45">
      <c r="A173">
        <v>149</v>
      </c>
      <c r="B173">
        <v>8172.9222849813632</v>
      </c>
      <c r="C173">
        <v>-1701.9222849813632</v>
      </c>
      <c r="D173">
        <f t="shared" si="2"/>
        <v>2896539.4641161845</v>
      </c>
    </row>
    <row r="174" spans="1:4" x14ac:dyDescent="0.45">
      <c r="A174">
        <v>150</v>
      </c>
      <c r="B174">
        <v>8151.7724285043114</v>
      </c>
      <c r="C174">
        <v>-1542.7724285043114</v>
      </c>
      <c r="D174">
        <f t="shared" si="2"/>
        <v>2380146.7661530906</v>
      </c>
    </row>
    <row r="175" spans="1:4" x14ac:dyDescent="0.45">
      <c r="A175">
        <v>151</v>
      </c>
      <c r="B175">
        <v>8130.6225720272596</v>
      </c>
      <c r="C175">
        <v>-306.62257202725959</v>
      </c>
      <c r="D175">
        <f t="shared" si="2"/>
        <v>94017.401676612004</v>
      </c>
    </row>
    <row r="176" spans="1:4" x14ac:dyDescent="0.45">
      <c r="A176">
        <v>152</v>
      </c>
      <c r="B176">
        <v>8109.4727155502078</v>
      </c>
      <c r="C176">
        <v>-1105.4727155502078</v>
      </c>
      <c r="D176">
        <f t="shared" si="2"/>
        <v>1222069.9248259505</v>
      </c>
    </row>
    <row r="177" spans="1:4" x14ac:dyDescent="0.45">
      <c r="A177">
        <v>153</v>
      </c>
      <c r="B177">
        <v>8088.322859073156</v>
      </c>
      <c r="C177">
        <v>57.677140926844004</v>
      </c>
      <c r="D177">
        <f t="shared" si="2"/>
        <v>3326.6525854950237</v>
      </c>
    </row>
    <row r="178" spans="1:4" x14ac:dyDescent="0.45">
      <c r="A178">
        <v>154</v>
      </c>
      <c r="B178">
        <v>8067.1730025961042</v>
      </c>
      <c r="C178">
        <v>-332.1730025961042</v>
      </c>
      <c r="D178">
        <f t="shared" si="2"/>
        <v>110338.90365371144</v>
      </c>
    </row>
    <row r="179" spans="1:4" x14ac:dyDescent="0.45">
      <c r="A179">
        <v>155</v>
      </c>
      <c r="B179">
        <v>8046.0231461190524</v>
      </c>
      <c r="C179">
        <v>-347.0231461190524</v>
      </c>
      <c r="D179">
        <f t="shared" si="2"/>
        <v>120425.06394236519</v>
      </c>
    </row>
    <row r="180" spans="1:4" x14ac:dyDescent="0.45">
      <c r="A180">
        <v>156</v>
      </c>
      <c r="B180">
        <v>8024.8732896420006</v>
      </c>
      <c r="C180">
        <v>630.1267103579994</v>
      </c>
      <c r="D180">
        <f t="shared" si="2"/>
        <v>397059.67110659409</v>
      </c>
    </row>
    <row r="181" spans="1:4" x14ac:dyDescent="0.45">
      <c r="A181">
        <v>157</v>
      </c>
      <c r="B181">
        <v>8003.7234331649488</v>
      </c>
      <c r="C181">
        <v>-831.7234331649488</v>
      </c>
      <c r="D181">
        <f t="shared" si="2"/>
        <v>691763.86927568901</v>
      </c>
    </row>
    <row r="182" spans="1:4" x14ac:dyDescent="0.45">
      <c r="A182">
        <v>158</v>
      </c>
      <c r="B182">
        <v>7982.573576687897</v>
      </c>
      <c r="C182">
        <v>-315.573576687897</v>
      </c>
      <c r="D182">
        <f t="shared" si="2"/>
        <v>99586.68230359201</v>
      </c>
    </row>
    <row r="183" spans="1:4" x14ac:dyDescent="0.45">
      <c r="A183">
        <v>159</v>
      </c>
      <c r="B183">
        <v>7961.4237202108452</v>
      </c>
      <c r="C183">
        <v>1803.5762797891548</v>
      </c>
      <c r="D183">
        <f t="shared" si="2"/>
        <v>3252887.3970180876</v>
      </c>
    </row>
    <row r="184" spans="1:4" x14ac:dyDescent="0.45">
      <c r="A184">
        <v>160</v>
      </c>
      <c r="B184">
        <v>7940.2738637337943</v>
      </c>
      <c r="C184">
        <v>4819.7261362662057</v>
      </c>
      <c r="D184">
        <f t="shared" si="2"/>
        <v>23229760.028607566</v>
      </c>
    </row>
    <row r="185" spans="1:4" x14ac:dyDescent="0.45">
      <c r="A185">
        <v>161</v>
      </c>
      <c r="B185">
        <v>7919.1240072567425</v>
      </c>
      <c r="C185">
        <v>-1615.1240072567425</v>
      </c>
      <c r="D185">
        <f t="shared" si="2"/>
        <v>2608625.5588170779</v>
      </c>
    </row>
    <row r="186" spans="1:4" x14ac:dyDescent="0.45">
      <c r="A186">
        <v>162</v>
      </c>
      <c r="B186">
        <v>7897.9741507796907</v>
      </c>
      <c r="C186">
        <v>-1449.9741507796907</v>
      </c>
      <c r="D186">
        <f t="shared" si="2"/>
        <v>2102425.0379292853</v>
      </c>
    </row>
    <row r="187" spans="1:4" x14ac:dyDescent="0.45">
      <c r="A187">
        <v>163</v>
      </c>
      <c r="B187">
        <v>7876.8242943026389</v>
      </c>
      <c r="C187">
        <v>-368.82429430263892</v>
      </c>
      <c r="D187">
        <f t="shared" si="2"/>
        <v>136031.36006783962</v>
      </c>
    </row>
    <row r="188" spans="1:4" x14ac:dyDescent="0.45">
      <c r="A188">
        <v>164</v>
      </c>
      <c r="B188">
        <v>7855.6744378255871</v>
      </c>
      <c r="C188">
        <v>-564.67443782558712</v>
      </c>
      <c r="D188">
        <f t="shared" si="2"/>
        <v>318857.22073364287</v>
      </c>
    </row>
    <row r="189" spans="1:4" x14ac:dyDescent="0.45">
      <c r="A189">
        <v>165</v>
      </c>
      <c r="B189">
        <v>7834.5245813485353</v>
      </c>
      <c r="C189">
        <v>111.47541865146468</v>
      </c>
      <c r="D189">
        <f t="shared" si="2"/>
        <v>12426.76896351932</v>
      </c>
    </row>
    <row r="190" spans="1:4" x14ac:dyDescent="0.45">
      <c r="A190">
        <v>166</v>
      </c>
      <c r="B190">
        <v>7813.3747248714835</v>
      </c>
      <c r="C190">
        <v>-262.37472487148352</v>
      </c>
      <c r="D190">
        <f t="shared" si="2"/>
        <v>68840.496251386678</v>
      </c>
    </row>
    <row r="191" spans="1:4" x14ac:dyDescent="0.45">
      <c r="A191">
        <v>167</v>
      </c>
      <c r="B191">
        <v>7792.2248683944317</v>
      </c>
      <c r="C191">
        <v>37.775131605568276</v>
      </c>
      <c r="D191">
        <f t="shared" si="2"/>
        <v>1426.9605678180033</v>
      </c>
    </row>
    <row r="192" spans="1:4" x14ac:dyDescent="0.45">
      <c r="A192">
        <v>168</v>
      </c>
      <c r="B192">
        <v>7771.0750119173799</v>
      </c>
      <c r="C192">
        <v>900.92498808262008</v>
      </c>
      <c r="D192">
        <f t="shared" si="2"/>
        <v>811665.83415166917</v>
      </c>
    </row>
    <row r="193" spans="1:4" x14ac:dyDescent="0.45">
      <c r="A193">
        <v>169</v>
      </c>
      <c r="B193">
        <v>7749.9251554403281</v>
      </c>
      <c r="C193">
        <v>-921.92515544032813</v>
      </c>
      <c r="D193">
        <f t="shared" si="2"/>
        <v>849945.99223367323</v>
      </c>
    </row>
    <row r="194" spans="1:4" x14ac:dyDescent="0.45">
      <c r="A194">
        <v>170</v>
      </c>
      <c r="B194">
        <v>7728.7752989632772</v>
      </c>
      <c r="C194">
        <v>-265.77529896327724</v>
      </c>
      <c r="D194">
        <f t="shared" si="2"/>
        <v>70636.509539019389</v>
      </c>
    </row>
    <row r="195" spans="1:4" x14ac:dyDescent="0.45">
      <c r="A195">
        <v>171</v>
      </c>
      <c r="B195">
        <v>7707.6254424862254</v>
      </c>
      <c r="C195">
        <v>1475.3745575137746</v>
      </c>
      <c r="D195">
        <f t="shared" si="2"/>
        <v>2176730.0849589659</v>
      </c>
    </row>
    <row r="196" spans="1:4" x14ac:dyDescent="0.45">
      <c r="A196">
        <v>172</v>
      </c>
      <c r="B196">
        <v>7686.4755860091736</v>
      </c>
      <c r="C196">
        <v>4396.5244139908264</v>
      </c>
      <c r="D196">
        <f t="shared" si="2"/>
        <v>19329426.922817379</v>
      </c>
    </row>
    <row r="197" spans="1:4" x14ac:dyDescent="0.45">
      <c r="A197">
        <v>173</v>
      </c>
      <c r="B197">
        <v>7665.3257295321218</v>
      </c>
      <c r="C197">
        <v>-1426.3257295321218</v>
      </c>
      <c r="D197">
        <f t="shared" si="2"/>
        <v>2034405.0867253395</v>
      </c>
    </row>
    <row r="198" spans="1:4" x14ac:dyDescent="0.45">
      <c r="A198">
        <v>174</v>
      </c>
      <c r="B198">
        <v>7644.17587305507</v>
      </c>
      <c r="C198">
        <v>-1147.17587305507</v>
      </c>
      <c r="D198">
        <f t="shared" si="2"/>
        <v>1316012.4837196621</v>
      </c>
    </row>
    <row r="199" spans="1:4" x14ac:dyDescent="0.45">
      <c r="A199">
        <v>175</v>
      </c>
      <c r="B199">
        <v>7623.0260165780182</v>
      </c>
      <c r="C199">
        <v>-859.02601657801824</v>
      </c>
      <c r="D199">
        <f t="shared" si="2"/>
        <v>737925.69715789764</v>
      </c>
    </row>
    <row r="200" spans="1:4" x14ac:dyDescent="0.45">
      <c r="A200">
        <v>176</v>
      </c>
      <c r="B200">
        <v>7601.8761601009664</v>
      </c>
      <c r="C200">
        <v>-1732.8761601009664</v>
      </c>
      <c r="D200">
        <f t="shared" si="2"/>
        <v>3002859.7862462704</v>
      </c>
    </row>
    <row r="201" spans="1:4" x14ac:dyDescent="0.45">
      <c r="A201">
        <v>177</v>
      </c>
      <c r="B201">
        <v>7580.7263036239146</v>
      </c>
      <c r="C201">
        <v>57.273696376085354</v>
      </c>
      <c r="D201">
        <f t="shared" si="2"/>
        <v>3280.2762965800125</v>
      </c>
    </row>
    <row r="202" spans="1:4" x14ac:dyDescent="0.45">
      <c r="A202">
        <v>178</v>
      </c>
      <c r="B202">
        <v>7559.5764471468628</v>
      </c>
      <c r="C202">
        <v>-114.57644714686285</v>
      </c>
      <c r="D202">
        <f t="shared" si="2"/>
        <v>13127.762240797856</v>
      </c>
    </row>
    <row r="203" spans="1:4" x14ac:dyDescent="0.45">
      <c r="A203">
        <v>179</v>
      </c>
      <c r="B203">
        <v>7538.426590669811</v>
      </c>
      <c r="C203">
        <v>161.57340933018895</v>
      </c>
      <c r="D203">
        <f t="shared" si="2"/>
        <v>26105.966602580789</v>
      </c>
    </row>
    <row r="204" spans="1:4" ht="14.65" thickBot="1" x14ac:dyDescent="0.5">
      <c r="A204" s="15">
        <v>180</v>
      </c>
      <c r="B204" s="15">
        <v>7517.2767341927592</v>
      </c>
      <c r="C204" s="15">
        <v>516.72326580724075</v>
      </c>
      <c r="D204">
        <f t="shared" si="2"/>
        <v>267002.93342650036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55E3-4A8F-4F78-A518-9137590A9F91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129</v>
      </c>
      <c r="D4" s="9" t="s">
        <v>130</v>
      </c>
      <c r="E4" s="9" t="s">
        <v>131</v>
      </c>
      <c r="F4" s="9" t="s">
        <v>132</v>
      </c>
      <c r="G4" s="10" t="s">
        <v>133</v>
      </c>
      <c r="H4" s="9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139</v>
      </c>
      <c r="N4" s="9" t="s">
        <v>140</v>
      </c>
      <c r="O4" s="9" t="s">
        <v>102</v>
      </c>
    </row>
    <row r="5" spans="1:15" x14ac:dyDescent="0.45">
      <c r="B5" t="s">
        <v>185</v>
      </c>
      <c r="C5" s="11">
        <v>7037</v>
      </c>
      <c r="D5" s="11">
        <v>7346</v>
      </c>
      <c r="E5" s="11">
        <v>8278</v>
      </c>
      <c r="F5" s="11">
        <v>7571</v>
      </c>
      <c r="G5" s="11">
        <v>8010</v>
      </c>
      <c r="H5" s="11">
        <v>8211</v>
      </c>
      <c r="I5" s="11">
        <v>7999</v>
      </c>
      <c r="J5" s="11">
        <v>8815</v>
      </c>
      <c r="K5" s="11">
        <v>7507</v>
      </c>
      <c r="L5" s="11">
        <v>8013</v>
      </c>
      <c r="M5" s="11">
        <v>9679</v>
      </c>
      <c r="N5" s="11">
        <v>12823</v>
      </c>
      <c r="O5" s="5">
        <f>SUM(C5:N5)</f>
        <v>101289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925C-F2BB-4890-AA57-78C2BB0A1311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117</v>
      </c>
      <c r="D4" s="9" t="s">
        <v>118</v>
      </c>
      <c r="E4" s="9" t="s">
        <v>119</v>
      </c>
      <c r="F4" s="9" t="s">
        <v>120</v>
      </c>
      <c r="G4" s="10" t="s">
        <v>121</v>
      </c>
      <c r="H4" s="9" t="s">
        <v>122</v>
      </c>
      <c r="I4" s="9" t="s">
        <v>123</v>
      </c>
      <c r="J4" s="9" t="s">
        <v>124</v>
      </c>
      <c r="K4" s="9" t="s">
        <v>125</v>
      </c>
      <c r="L4" s="9" t="s">
        <v>126</v>
      </c>
      <c r="M4" s="9" t="s">
        <v>127</v>
      </c>
      <c r="N4" s="9" t="s">
        <v>128</v>
      </c>
      <c r="O4" s="9" t="s">
        <v>102</v>
      </c>
    </row>
    <row r="5" spans="1:15" x14ac:dyDescent="0.45">
      <c r="B5" t="s">
        <v>185</v>
      </c>
      <c r="C5" s="11">
        <v>7433</v>
      </c>
      <c r="D5" s="11">
        <v>7426</v>
      </c>
      <c r="E5" s="11">
        <v>8800</v>
      </c>
      <c r="F5" s="11">
        <v>7929</v>
      </c>
      <c r="G5" s="11">
        <v>8853</v>
      </c>
      <c r="H5" s="11">
        <v>8435</v>
      </c>
      <c r="I5" s="11">
        <v>8576</v>
      </c>
      <c r="J5" s="11">
        <v>9396</v>
      </c>
      <c r="K5" s="11">
        <v>7915</v>
      </c>
      <c r="L5" s="11">
        <v>8624</v>
      </c>
      <c r="M5" s="11">
        <v>10449</v>
      </c>
      <c r="N5" s="11">
        <v>13939</v>
      </c>
      <c r="O5" s="5">
        <f>SUM(C5:N5)</f>
        <v>107775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02A1-5E58-4A15-9C45-FA86B17BEDDD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103</v>
      </c>
      <c r="D4" s="9" t="s">
        <v>106</v>
      </c>
      <c r="E4" s="9" t="s">
        <v>107</v>
      </c>
      <c r="F4" s="9" t="s">
        <v>108</v>
      </c>
      <c r="G4" s="10" t="s">
        <v>116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113</v>
      </c>
      <c r="M4" s="9" t="s">
        <v>114</v>
      </c>
      <c r="N4" s="9" t="s">
        <v>115</v>
      </c>
      <c r="O4" s="9" t="s">
        <v>102</v>
      </c>
    </row>
    <row r="5" spans="1:15" x14ac:dyDescent="0.45">
      <c r="B5" t="s">
        <v>185</v>
      </c>
      <c r="C5" s="11">
        <v>7210</v>
      </c>
      <c r="D5" s="11">
        <v>7612</v>
      </c>
      <c r="E5" s="11">
        <v>8689</v>
      </c>
      <c r="F5" s="11">
        <v>8524</v>
      </c>
      <c r="G5" s="11">
        <v>9076</v>
      </c>
      <c r="H5" s="11">
        <v>8580</v>
      </c>
      <c r="I5" s="11">
        <v>8581</v>
      </c>
      <c r="J5" s="11">
        <v>9554</v>
      </c>
      <c r="K5" s="11">
        <v>7956</v>
      </c>
      <c r="L5" s="11">
        <v>8660</v>
      </c>
      <c r="M5" s="11">
        <v>10609</v>
      </c>
      <c r="N5" s="11">
        <v>14308</v>
      </c>
      <c r="O5" s="5">
        <f>SUM(C5:N5)</f>
        <v>109359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9" t="s">
        <v>90</v>
      </c>
      <c r="D4" s="9" t="s">
        <v>91</v>
      </c>
      <c r="E4" s="9" t="s">
        <v>92</v>
      </c>
      <c r="F4" s="9" t="s">
        <v>93</v>
      </c>
      <c r="G4" s="10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99</v>
      </c>
      <c r="M4" s="9" t="s">
        <v>100</v>
      </c>
      <c r="N4" s="9" t="s">
        <v>101</v>
      </c>
      <c r="O4" s="9" t="s">
        <v>102</v>
      </c>
    </row>
    <row r="5" spans="1:15" x14ac:dyDescent="0.45">
      <c r="B5" t="s">
        <v>185</v>
      </c>
      <c r="C5" s="11">
        <v>7588</v>
      </c>
      <c r="D5" s="11">
        <v>7941</v>
      </c>
      <c r="E5" s="11">
        <v>9152</v>
      </c>
      <c r="F5" s="11">
        <v>8049</v>
      </c>
      <c r="G5" s="11">
        <v>9065</v>
      </c>
      <c r="H5" s="11">
        <v>8819</v>
      </c>
      <c r="I5" s="11">
        <v>8529</v>
      </c>
      <c r="J5" s="11">
        <v>9518</v>
      </c>
      <c r="K5" s="11">
        <v>8120</v>
      </c>
      <c r="L5" s="11">
        <v>8698</v>
      </c>
      <c r="M5" s="11">
        <v>10727</v>
      </c>
      <c r="N5" s="11">
        <v>14325</v>
      </c>
      <c r="O5" s="5">
        <f>SUM(C5:N5)</f>
        <v>110531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6" t="s">
        <v>78</v>
      </c>
      <c r="D4" s="6" t="s">
        <v>79</v>
      </c>
      <c r="E4" s="6" t="s">
        <v>80</v>
      </c>
      <c r="F4" s="6" t="s">
        <v>81</v>
      </c>
      <c r="G4" s="7" t="s">
        <v>82</v>
      </c>
      <c r="H4" s="6" t="s">
        <v>83</v>
      </c>
      <c r="I4" s="6" t="s">
        <v>84</v>
      </c>
      <c r="J4" s="6" t="s">
        <v>85</v>
      </c>
      <c r="K4" s="6" t="s">
        <v>86</v>
      </c>
      <c r="L4" s="6" t="s">
        <v>87</v>
      </c>
      <c r="M4" s="6" t="s">
        <v>88</v>
      </c>
      <c r="N4" s="6" t="s">
        <v>89</v>
      </c>
      <c r="O4" s="6" t="s">
        <v>1</v>
      </c>
    </row>
    <row r="5" spans="1:15" x14ac:dyDescent="0.45">
      <c r="B5" t="s">
        <v>185</v>
      </c>
      <c r="C5" s="8">
        <v>7662</v>
      </c>
      <c r="D5" s="8">
        <v>8618</v>
      </c>
      <c r="E5" s="8">
        <v>9482</v>
      </c>
      <c r="F5" s="8">
        <v>8673</v>
      </c>
      <c r="G5" s="8">
        <v>9083</v>
      </c>
      <c r="H5" s="8">
        <v>9102</v>
      </c>
      <c r="I5" s="8">
        <v>8656</v>
      </c>
      <c r="J5" s="8">
        <v>9824</v>
      </c>
      <c r="K5" s="8">
        <v>8446</v>
      </c>
      <c r="L5" s="8">
        <v>8820</v>
      </c>
      <c r="M5" s="8">
        <v>11094</v>
      </c>
      <c r="N5" s="8">
        <v>14892</v>
      </c>
      <c r="O5" s="5">
        <f>SUM(C5:N5)</f>
        <v>114352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6" t="s">
        <v>66</v>
      </c>
      <c r="D4" s="6" t="s">
        <v>67</v>
      </c>
      <c r="E4" s="6" t="s">
        <v>68</v>
      </c>
      <c r="F4" s="6" t="s">
        <v>69</v>
      </c>
      <c r="G4" s="7" t="s">
        <v>70</v>
      </c>
      <c r="H4" s="6" t="s">
        <v>71</v>
      </c>
      <c r="I4" s="6" t="s">
        <v>72</v>
      </c>
      <c r="J4" s="6" t="s">
        <v>73</v>
      </c>
      <c r="K4" s="6" t="s">
        <v>74</v>
      </c>
      <c r="L4" s="6" t="s">
        <v>75</v>
      </c>
      <c r="M4" s="6" t="s">
        <v>76</v>
      </c>
      <c r="N4" s="6" t="s">
        <v>77</v>
      </c>
      <c r="O4" s="6" t="s">
        <v>1</v>
      </c>
    </row>
    <row r="5" spans="1:15" x14ac:dyDescent="0.45">
      <c r="B5" t="s">
        <v>185</v>
      </c>
      <c r="C5" s="8">
        <v>7936</v>
      </c>
      <c r="D5" s="8">
        <v>8350</v>
      </c>
      <c r="E5" s="8">
        <v>9208</v>
      </c>
      <c r="F5" s="8">
        <v>9280</v>
      </c>
      <c r="G5" s="8">
        <v>9322</v>
      </c>
      <c r="H5" s="8">
        <v>9545</v>
      </c>
      <c r="I5" s="8">
        <v>9120</v>
      </c>
      <c r="J5" s="8">
        <v>9699</v>
      </c>
      <c r="K5" s="8">
        <v>8703</v>
      </c>
      <c r="L5" s="8">
        <v>9270</v>
      </c>
      <c r="M5" s="8">
        <v>11405</v>
      </c>
      <c r="N5" s="8">
        <v>15785</v>
      </c>
      <c r="O5" s="5">
        <f>SUM(C5:N5)</f>
        <v>117623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6" t="s">
        <v>54</v>
      </c>
      <c r="D4" s="6" t="s">
        <v>55</v>
      </c>
      <c r="E4" s="6" t="s">
        <v>56</v>
      </c>
      <c r="F4" s="6" t="s">
        <v>57</v>
      </c>
      <c r="G4" s="7" t="s">
        <v>58</v>
      </c>
      <c r="H4" s="6" t="s">
        <v>59</v>
      </c>
      <c r="I4" s="6" t="s">
        <v>60</v>
      </c>
      <c r="J4" s="6" t="s">
        <v>61</v>
      </c>
      <c r="K4" s="6" t="s">
        <v>62</v>
      </c>
      <c r="L4" s="6" t="s">
        <v>63</v>
      </c>
      <c r="M4" s="6" t="s">
        <v>64</v>
      </c>
      <c r="N4" s="6" t="s">
        <v>65</v>
      </c>
      <c r="O4" s="6" t="s">
        <v>1</v>
      </c>
    </row>
    <row r="5" spans="1:15" x14ac:dyDescent="0.45">
      <c r="B5" t="s">
        <v>185</v>
      </c>
      <c r="C5" s="8">
        <v>8388</v>
      </c>
      <c r="D5" s="8">
        <v>8421</v>
      </c>
      <c r="E5" s="8">
        <v>9762</v>
      </c>
      <c r="F5" s="8">
        <v>9030</v>
      </c>
      <c r="G5" s="8">
        <v>9789</v>
      </c>
      <c r="H5" s="8">
        <v>9415</v>
      </c>
      <c r="I5" s="8">
        <v>9302</v>
      </c>
      <c r="J5" s="8">
        <v>9782</v>
      </c>
      <c r="K5" s="8">
        <v>8696</v>
      </c>
      <c r="L5" s="8">
        <v>9355</v>
      </c>
      <c r="M5" s="8">
        <v>11809</v>
      </c>
      <c r="N5" s="8">
        <v>16105</v>
      </c>
      <c r="O5" s="5">
        <f>SUM(C5:N5)</f>
        <v>119854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1</v>
      </c>
    </row>
    <row r="5" spans="1:15" x14ac:dyDescent="0.45">
      <c r="B5" t="s">
        <v>185</v>
      </c>
      <c r="C5" s="5">
        <v>8663</v>
      </c>
      <c r="D5" s="5">
        <v>8556</v>
      </c>
      <c r="E5" s="5">
        <v>9403</v>
      </c>
      <c r="F5" s="5">
        <v>9599</v>
      </c>
      <c r="G5" s="5">
        <v>10138</v>
      </c>
      <c r="H5" s="5">
        <v>9555</v>
      </c>
      <c r="I5" s="5">
        <v>9634</v>
      </c>
      <c r="J5" s="5">
        <v>10344</v>
      </c>
      <c r="K5" s="5">
        <v>8878</v>
      </c>
      <c r="L5" s="5">
        <v>9873</v>
      </c>
      <c r="M5" s="5">
        <v>11844</v>
      </c>
      <c r="N5" s="5">
        <v>16756</v>
      </c>
      <c r="O5" s="5">
        <f>SUM(C5:N5)</f>
        <v>123243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1</v>
      </c>
    </row>
    <row r="5" spans="1:15" x14ac:dyDescent="0.45">
      <c r="B5" t="s">
        <v>185</v>
      </c>
      <c r="C5" s="5">
        <v>8656</v>
      </c>
      <c r="D5" s="5">
        <v>9141</v>
      </c>
      <c r="E5" s="5">
        <v>10153</v>
      </c>
      <c r="F5" s="5">
        <v>9460</v>
      </c>
      <c r="G5" s="5">
        <v>10644</v>
      </c>
      <c r="H5" s="5">
        <v>10414</v>
      </c>
      <c r="I5" s="5">
        <v>9973</v>
      </c>
      <c r="J5" s="5">
        <v>10756</v>
      </c>
      <c r="K5" s="5">
        <v>8977</v>
      </c>
      <c r="L5" s="5">
        <v>10010</v>
      </c>
      <c r="M5" s="5">
        <v>12197</v>
      </c>
      <c r="N5" s="5">
        <v>16706</v>
      </c>
      <c r="O5" s="5">
        <f>SUM(C5:N5)</f>
        <v>127087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1</v>
      </c>
    </row>
    <row r="5" spans="1:15" x14ac:dyDescent="0.45">
      <c r="B5" t="s">
        <v>185</v>
      </c>
      <c r="C5" s="5">
        <v>9229</v>
      </c>
      <c r="D5" s="5">
        <v>9136</v>
      </c>
      <c r="E5" s="5">
        <v>10593</v>
      </c>
      <c r="F5" s="5">
        <v>10126</v>
      </c>
      <c r="G5" s="5">
        <v>10702</v>
      </c>
      <c r="H5" s="5">
        <v>10487</v>
      </c>
      <c r="I5" s="5">
        <v>10195</v>
      </c>
      <c r="J5" s="5">
        <v>11128</v>
      </c>
      <c r="K5" s="5">
        <v>9628</v>
      </c>
      <c r="L5" s="5">
        <v>10425</v>
      </c>
      <c r="M5" s="5">
        <v>13124</v>
      </c>
      <c r="N5" s="5">
        <v>17732</v>
      </c>
      <c r="O5" s="5">
        <f>SUM(B5:N5)</f>
        <v>132505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0D03-F612-4822-8DA6-D5FFCBB0EFFD}">
  <dimension ref="A1:I205"/>
  <sheetViews>
    <sheetView topLeftCell="A7" workbookViewId="0">
      <selection activeCell="E22" sqref="E22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0.4939062446103395</v>
      </c>
    </row>
    <row r="5" spans="1:9" x14ac:dyDescent="0.45">
      <c r="A5" t="s">
        <v>205</v>
      </c>
      <c r="B5">
        <v>0.24394337846508851</v>
      </c>
    </row>
    <row r="6" spans="1:9" ht="18" x14ac:dyDescent="0.55000000000000004">
      <c r="A6" t="s">
        <v>206</v>
      </c>
      <c r="B6" s="18">
        <v>0.23540036579237764</v>
      </c>
    </row>
    <row r="7" spans="1:9" x14ac:dyDescent="0.45">
      <c r="A7" t="s">
        <v>207</v>
      </c>
      <c r="B7">
        <v>1951.3667503907025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2</v>
      </c>
      <c r="C12">
        <v>217463203.1459024</v>
      </c>
      <c r="D12">
        <v>108731601.5729512</v>
      </c>
      <c r="E12">
        <v>28.554725108195417</v>
      </c>
      <c r="F12">
        <v>1.7867238496460259E-11</v>
      </c>
    </row>
    <row r="13" spans="1:9" x14ac:dyDescent="0.45">
      <c r="A13" t="s">
        <v>211</v>
      </c>
      <c r="B13">
        <v>177</v>
      </c>
      <c r="C13">
        <v>673986298.43187547</v>
      </c>
      <c r="D13">
        <v>3807832.1945303697</v>
      </c>
    </row>
    <row r="14" spans="1:9" ht="14.65" thickBot="1" x14ac:dyDescent="0.5">
      <c r="A14" s="15" t="s">
        <v>212</v>
      </c>
      <c r="B14" s="15">
        <v>179</v>
      </c>
      <c r="C14" s="15">
        <v>891449501.57777786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11370.391105391998</v>
      </c>
      <c r="C17">
        <v>441.23237364482782</v>
      </c>
      <c r="D17">
        <v>25.769621144219691</v>
      </c>
      <c r="E17">
        <v>8.4302391356809075E-62</v>
      </c>
      <c r="F17">
        <v>10499.637900046284</v>
      </c>
      <c r="G17">
        <v>12241.144310737713</v>
      </c>
      <c r="H17">
        <v>10499.637900046284</v>
      </c>
      <c r="I17">
        <v>12241.144310737713</v>
      </c>
    </row>
    <row r="18" spans="1:9" x14ac:dyDescent="0.45">
      <c r="A18" t="s">
        <v>188</v>
      </c>
      <c r="B18">
        <v>-22.670962147269069</v>
      </c>
      <c r="C18">
        <v>11.255611130913326</v>
      </c>
      <c r="D18">
        <v>-2.014192022413043</v>
      </c>
      <c r="E18">
        <v>4.5503501857465732E-2</v>
      </c>
      <c r="F18">
        <v>-44.883428991909355</v>
      </c>
      <c r="G18">
        <v>-0.45849530262878702</v>
      </c>
      <c r="H18">
        <v>-44.883428991909355</v>
      </c>
      <c r="I18">
        <v>-0.45849530262878702</v>
      </c>
    </row>
    <row r="19" spans="1:9" ht="14.65" thickBot="1" x14ac:dyDescent="0.5">
      <c r="A19" s="15" t="s">
        <v>189</v>
      </c>
      <c r="B19" s="15">
        <v>8.4038987304824106E-3</v>
      </c>
      <c r="C19" s="15">
        <v>6.0232016435905554E-2</v>
      </c>
      <c r="D19" s="15">
        <v>0.1395254422442459</v>
      </c>
      <c r="E19" s="15">
        <v>0.88919358541821603</v>
      </c>
      <c r="F19" s="15">
        <v>-0.11046140787147177</v>
      </c>
      <c r="G19" s="15">
        <v>0.12726920533243657</v>
      </c>
      <c r="H19" s="15">
        <v>-0.11046140787147177</v>
      </c>
      <c r="I19" s="15">
        <v>0.12726920533243657</v>
      </c>
    </row>
    <row r="22" spans="1:9" x14ac:dyDescent="0.45">
      <c r="D22" t="s">
        <v>241</v>
      </c>
      <c r="E22">
        <f>SQRT(E23)</f>
        <v>1935.0370344315193</v>
      </c>
    </row>
    <row r="23" spans="1:9" x14ac:dyDescent="0.45">
      <c r="A23" t="s">
        <v>226</v>
      </c>
      <c r="D23" t="s">
        <v>259</v>
      </c>
      <c r="E23">
        <f>AVERAGE(D26:D205)</f>
        <v>3744368.3246215289</v>
      </c>
    </row>
    <row r="24" spans="1:9" ht="14.65" thickBot="1" x14ac:dyDescent="0.5"/>
    <row r="25" spans="1:9" x14ac:dyDescent="0.45">
      <c r="A25" s="16" t="s">
        <v>227</v>
      </c>
      <c r="B25" s="16" t="s">
        <v>228</v>
      </c>
      <c r="C25" s="16" t="s">
        <v>229</v>
      </c>
      <c r="D25" s="40" t="s">
        <v>261</v>
      </c>
    </row>
    <row r="26" spans="1:9" x14ac:dyDescent="0.45">
      <c r="A26">
        <v>1</v>
      </c>
      <c r="B26">
        <v>11347.728547143459</v>
      </c>
      <c r="C26">
        <v>-1959.7285471434589</v>
      </c>
      <c r="D26">
        <f>C26*C26</f>
        <v>3840535.978489012</v>
      </c>
    </row>
    <row r="27" spans="1:9" x14ac:dyDescent="0.45">
      <c r="A27">
        <v>2</v>
      </c>
      <c r="B27">
        <v>11325.082796692383</v>
      </c>
      <c r="C27">
        <v>-581.08279669238254</v>
      </c>
      <c r="D27">
        <f t="shared" ref="D27:D90" si="0">C27*C27</f>
        <v>337657.21661184076</v>
      </c>
    </row>
    <row r="28" spans="1:9" x14ac:dyDescent="0.45">
      <c r="A28">
        <v>3</v>
      </c>
      <c r="B28">
        <v>11302.453854038766</v>
      </c>
      <c r="C28">
        <v>1454.5461459612343</v>
      </c>
      <c r="D28">
        <f t="shared" si="0"/>
        <v>2115704.4907306801</v>
      </c>
    </row>
    <row r="29" spans="1:9" x14ac:dyDescent="0.45">
      <c r="A29">
        <v>4</v>
      </c>
      <c r="B29">
        <v>11279.84171918261</v>
      </c>
      <c r="C29">
        <v>6170.1582808173898</v>
      </c>
      <c r="D29">
        <f t="shared" si="0"/>
        <v>38070853.210339405</v>
      </c>
    </row>
    <row r="30" spans="1:9" x14ac:dyDescent="0.45">
      <c r="A30">
        <v>5</v>
      </c>
      <c r="B30">
        <v>11257.246392123914</v>
      </c>
      <c r="C30">
        <v>-2272.2463921239141</v>
      </c>
      <c r="D30">
        <f t="shared" si="0"/>
        <v>5163103.6665201448</v>
      </c>
    </row>
    <row r="31" spans="1:9" x14ac:dyDescent="0.45">
      <c r="A31">
        <v>6</v>
      </c>
      <c r="B31">
        <v>11234.667872862681</v>
      </c>
      <c r="C31">
        <v>-2151.6678728626812</v>
      </c>
      <c r="D31">
        <f t="shared" si="0"/>
        <v>4629674.6351094153</v>
      </c>
    </row>
    <row r="32" spans="1:9" x14ac:dyDescent="0.45">
      <c r="A32">
        <v>7</v>
      </c>
      <c r="B32">
        <v>11212.106161398908</v>
      </c>
      <c r="C32">
        <v>-928.10616139890772</v>
      </c>
      <c r="D32">
        <f t="shared" si="0"/>
        <v>861381.04682661535</v>
      </c>
    </row>
    <row r="33" spans="1:4" x14ac:dyDescent="0.45">
      <c r="A33">
        <v>8</v>
      </c>
      <c r="B33">
        <v>11189.561257732596</v>
      </c>
      <c r="C33">
        <v>-572.56125773259555</v>
      </c>
      <c r="D33">
        <f t="shared" si="0"/>
        <v>327826.39385633171</v>
      </c>
    </row>
    <row r="34" spans="1:4" x14ac:dyDescent="0.45">
      <c r="A34">
        <v>9</v>
      </c>
      <c r="B34">
        <v>11167.033161863745</v>
      </c>
      <c r="C34">
        <v>-599.03316186374468</v>
      </c>
      <c r="D34">
        <f t="shared" si="0"/>
        <v>358840.72901247535</v>
      </c>
    </row>
    <row r="35" spans="1:4" x14ac:dyDescent="0.45">
      <c r="A35">
        <v>10</v>
      </c>
      <c r="B35">
        <v>11144.521873792357</v>
      </c>
      <c r="C35">
        <v>-496.52187379235693</v>
      </c>
      <c r="D35">
        <f t="shared" si="0"/>
        <v>246533.97115427323</v>
      </c>
    </row>
    <row r="36" spans="1:4" x14ac:dyDescent="0.45">
      <c r="A36">
        <v>11</v>
      </c>
      <c r="B36">
        <v>11122.027393518427</v>
      </c>
      <c r="C36">
        <v>-791.02739351842683</v>
      </c>
      <c r="D36">
        <f t="shared" si="0"/>
        <v>625724.3372965561</v>
      </c>
    </row>
    <row r="37" spans="1:4" x14ac:dyDescent="0.45">
      <c r="A37">
        <v>12</v>
      </c>
      <c r="B37">
        <v>11099.54972104196</v>
      </c>
      <c r="C37">
        <v>-338.54972104195986</v>
      </c>
      <c r="D37">
        <f t="shared" si="0"/>
        <v>114615.91361758884</v>
      </c>
    </row>
    <row r="38" spans="1:4" x14ac:dyDescent="0.45">
      <c r="A38">
        <v>13</v>
      </c>
      <c r="B38">
        <v>11077.088856362952</v>
      </c>
      <c r="C38">
        <v>-1214.0888563629524</v>
      </c>
      <c r="D38">
        <f t="shared" si="0"/>
        <v>1474011.7511447016</v>
      </c>
    </row>
    <row r="39" spans="1:4" x14ac:dyDescent="0.45">
      <c r="A39">
        <v>14</v>
      </c>
      <c r="B39">
        <v>11054.644799481406</v>
      </c>
      <c r="C39">
        <v>-537.64479948140615</v>
      </c>
      <c r="D39">
        <f t="shared" si="0"/>
        <v>289061.93040940142</v>
      </c>
    </row>
    <row r="40" spans="1:4" x14ac:dyDescent="0.45">
      <c r="A40">
        <v>15</v>
      </c>
      <c r="B40">
        <v>11032.217550397321</v>
      </c>
      <c r="C40">
        <v>2152.7824496026788</v>
      </c>
      <c r="D40">
        <f t="shared" si="0"/>
        <v>4634472.2753173104</v>
      </c>
    </row>
    <row r="41" spans="1:4" x14ac:dyDescent="0.45">
      <c r="A41">
        <v>16</v>
      </c>
      <c r="B41">
        <v>11009.807109110698</v>
      </c>
      <c r="C41">
        <v>7006.1928908893024</v>
      </c>
      <c r="D41">
        <f t="shared" si="0"/>
        <v>49086738.824347802</v>
      </c>
    </row>
    <row r="42" spans="1:4" x14ac:dyDescent="0.45">
      <c r="A42">
        <v>17</v>
      </c>
      <c r="B42">
        <v>10987.413475621534</v>
      </c>
      <c r="C42">
        <v>-1758.4134756215335</v>
      </c>
      <c r="D42">
        <f t="shared" si="0"/>
        <v>3092017.9512474015</v>
      </c>
    </row>
    <row r="43" spans="1:4" x14ac:dyDescent="0.45">
      <c r="A43">
        <v>18</v>
      </c>
      <c r="B43">
        <v>10965.036649929831</v>
      </c>
      <c r="C43">
        <v>-1829.0366499298307</v>
      </c>
      <c r="D43">
        <f t="shared" si="0"/>
        <v>3345375.0667865379</v>
      </c>
    </row>
    <row r="44" spans="1:4" x14ac:dyDescent="0.45">
      <c r="A44">
        <v>19</v>
      </c>
      <c r="B44">
        <v>10942.676632035591</v>
      </c>
      <c r="C44">
        <v>-349.67663203559096</v>
      </c>
      <c r="D44">
        <f t="shared" si="0"/>
        <v>122273.74699175407</v>
      </c>
    </row>
    <row r="45" spans="1:4" x14ac:dyDescent="0.45">
      <c r="A45">
        <v>20</v>
      </c>
      <c r="B45">
        <v>10920.333421938809</v>
      </c>
      <c r="C45">
        <v>-794.3334219388089</v>
      </c>
      <c r="D45">
        <f t="shared" si="0"/>
        <v>630965.58520901785</v>
      </c>
    </row>
    <row r="46" spans="1:4" x14ac:dyDescent="0.45">
      <c r="A46">
        <v>21</v>
      </c>
      <c r="B46">
        <v>10898.00701963949</v>
      </c>
      <c r="C46">
        <v>-196.00701963948995</v>
      </c>
      <c r="D46">
        <f t="shared" si="0"/>
        <v>38418.751747955401</v>
      </c>
    </row>
    <row r="47" spans="1:4" x14ac:dyDescent="0.45">
      <c r="A47">
        <v>22</v>
      </c>
      <c r="B47">
        <v>10875.697425137632</v>
      </c>
      <c r="C47">
        <v>-388.69742513763231</v>
      </c>
      <c r="D47">
        <f t="shared" si="0"/>
        <v>151085.68830862528</v>
      </c>
    </row>
    <row r="48" spans="1:4" x14ac:dyDescent="0.45">
      <c r="A48">
        <v>23</v>
      </c>
      <c r="B48">
        <v>10853.404638433234</v>
      </c>
      <c r="C48">
        <v>-658.40463843323414</v>
      </c>
      <c r="D48">
        <f t="shared" si="0"/>
        <v>433496.66791039775</v>
      </c>
    </row>
    <row r="49" spans="1:4" x14ac:dyDescent="0.45">
      <c r="A49">
        <v>24</v>
      </c>
      <c r="B49">
        <v>10831.128659526297</v>
      </c>
      <c r="C49">
        <v>296.87134047370273</v>
      </c>
      <c r="D49">
        <f t="shared" si="0"/>
        <v>88132.59279465313</v>
      </c>
    </row>
    <row r="50" spans="1:4" x14ac:dyDescent="0.45">
      <c r="A50">
        <v>25</v>
      </c>
      <c r="B50">
        <v>10808.869488416822</v>
      </c>
      <c r="C50">
        <v>-1180.8694884168217</v>
      </c>
      <c r="D50">
        <f t="shared" si="0"/>
        <v>1394452.7486738062</v>
      </c>
    </row>
    <row r="51" spans="1:4" x14ac:dyDescent="0.45">
      <c r="A51">
        <v>26</v>
      </c>
      <c r="B51">
        <v>10786.627125104807</v>
      </c>
      <c r="C51">
        <v>-361.62712510480742</v>
      </c>
      <c r="D51">
        <f t="shared" si="0"/>
        <v>130774.17761156804</v>
      </c>
    </row>
    <row r="52" spans="1:4" x14ac:dyDescent="0.45">
      <c r="A52">
        <v>27</v>
      </c>
      <c r="B52">
        <v>10764.401569590254</v>
      </c>
      <c r="C52">
        <v>2359.5984304097456</v>
      </c>
      <c r="D52">
        <f t="shared" si="0"/>
        <v>5567704.7527921349</v>
      </c>
    </row>
    <row r="53" spans="1:4" x14ac:dyDescent="0.45">
      <c r="A53">
        <v>28</v>
      </c>
      <c r="B53">
        <v>10742.192821873163</v>
      </c>
      <c r="C53">
        <v>6989.8071781268372</v>
      </c>
      <c r="D53">
        <f t="shared" si="0"/>
        <v>48857404.38739346</v>
      </c>
    </row>
    <row r="54" spans="1:4" x14ac:dyDescent="0.45">
      <c r="A54">
        <v>29</v>
      </c>
      <c r="B54">
        <v>10720.000881953532</v>
      </c>
      <c r="C54">
        <v>-2064.0008819535324</v>
      </c>
      <c r="D54">
        <f t="shared" si="0"/>
        <v>4260099.6407049596</v>
      </c>
    </row>
    <row r="55" spans="1:4" x14ac:dyDescent="0.45">
      <c r="A55">
        <v>30</v>
      </c>
      <c r="B55">
        <v>10697.825749831361</v>
      </c>
      <c r="C55">
        <v>-1556.8257498313615</v>
      </c>
      <c r="D55">
        <f t="shared" si="0"/>
        <v>2423706.4153379807</v>
      </c>
    </row>
    <row r="56" spans="1:4" x14ac:dyDescent="0.45">
      <c r="A56">
        <v>31</v>
      </c>
      <c r="B56">
        <v>10675.667425506652</v>
      </c>
      <c r="C56">
        <v>-522.66742550665185</v>
      </c>
      <c r="D56">
        <f t="shared" si="0"/>
        <v>273181.23768575146</v>
      </c>
    </row>
    <row r="57" spans="1:4" x14ac:dyDescent="0.45">
      <c r="A57">
        <v>32</v>
      </c>
      <c r="B57">
        <v>10653.525908979402</v>
      </c>
      <c r="C57">
        <v>-1193.5259089794017</v>
      </c>
      <c r="D57">
        <f t="shared" si="0"/>
        <v>1424504.0954051071</v>
      </c>
    </row>
    <row r="58" spans="1:4" x14ac:dyDescent="0.45">
      <c r="A58">
        <v>33</v>
      </c>
      <c r="B58">
        <v>10631.401200249615</v>
      </c>
      <c r="C58">
        <v>12.598799750385297</v>
      </c>
      <c r="D58">
        <f t="shared" si="0"/>
        <v>158.72975515030862</v>
      </c>
    </row>
    <row r="59" spans="1:4" x14ac:dyDescent="0.45">
      <c r="A59">
        <v>34</v>
      </c>
      <c r="B59">
        <v>10609.293299317287</v>
      </c>
      <c r="C59">
        <v>-195.29329931728716</v>
      </c>
      <c r="D59">
        <f t="shared" si="0"/>
        <v>38139.472758231517</v>
      </c>
    </row>
    <row r="60" spans="1:4" x14ac:dyDescent="0.45">
      <c r="A60">
        <v>35</v>
      </c>
      <c r="B60">
        <v>10587.202206182423</v>
      </c>
      <c r="C60">
        <v>-614.20220618242274</v>
      </c>
      <c r="D60">
        <f t="shared" si="0"/>
        <v>377244.35007935535</v>
      </c>
    </row>
    <row r="61" spans="1:4" x14ac:dyDescent="0.45">
      <c r="A61">
        <v>36</v>
      </c>
      <c r="B61">
        <v>10565.127920845018</v>
      </c>
      <c r="C61">
        <v>190.8720791549822</v>
      </c>
      <c r="D61">
        <f t="shared" si="0"/>
        <v>36432.150600945788</v>
      </c>
    </row>
    <row r="62" spans="1:4" x14ac:dyDescent="0.45">
      <c r="A62">
        <v>37</v>
      </c>
      <c r="B62">
        <v>10543.070443305072</v>
      </c>
      <c r="C62">
        <v>-1566.0704433050723</v>
      </c>
      <c r="D62">
        <f t="shared" si="0"/>
        <v>2452576.6333937459</v>
      </c>
    </row>
    <row r="63" spans="1:4" x14ac:dyDescent="0.45">
      <c r="A63">
        <v>38</v>
      </c>
      <c r="B63">
        <v>10521.02977356259</v>
      </c>
      <c r="C63">
        <v>-511.02977356258998</v>
      </c>
      <c r="D63">
        <f t="shared" si="0"/>
        <v>261151.429467432</v>
      </c>
    </row>
    <row r="64" spans="1:4" x14ac:dyDescent="0.45">
      <c r="A64">
        <v>39</v>
      </c>
      <c r="B64">
        <v>10499.005911617569</v>
      </c>
      <c r="C64">
        <v>1697.9940883824311</v>
      </c>
      <c r="D64">
        <f t="shared" si="0"/>
        <v>2883183.924181683</v>
      </c>
    </row>
    <row r="65" spans="1:4" x14ac:dyDescent="0.45">
      <c r="A65">
        <v>40</v>
      </c>
      <c r="B65">
        <v>10476.998857470007</v>
      </c>
      <c r="C65">
        <v>6229.0011425299926</v>
      </c>
      <c r="D65">
        <f t="shared" si="0"/>
        <v>38800455.233639956</v>
      </c>
    </row>
    <row r="66" spans="1:4" x14ac:dyDescent="0.45">
      <c r="A66">
        <v>41</v>
      </c>
      <c r="B66">
        <v>10455.008611119907</v>
      </c>
      <c r="C66">
        <v>-1792.0086111199071</v>
      </c>
      <c r="D66">
        <f t="shared" si="0"/>
        <v>3211294.8623278984</v>
      </c>
    </row>
    <row r="67" spans="1:4" x14ac:dyDescent="0.45">
      <c r="A67">
        <v>42</v>
      </c>
      <c r="B67">
        <v>10433.035172567268</v>
      </c>
      <c r="C67">
        <v>-1877.0351725672681</v>
      </c>
      <c r="D67">
        <f t="shared" si="0"/>
        <v>3523261.039054634</v>
      </c>
    </row>
    <row r="68" spans="1:4" x14ac:dyDescent="0.45">
      <c r="A68">
        <v>43</v>
      </c>
      <c r="B68">
        <v>10411.07854181209</v>
      </c>
      <c r="C68">
        <v>-1008.0785418120904</v>
      </c>
      <c r="D68">
        <f t="shared" si="0"/>
        <v>1016222.3464619905</v>
      </c>
    </row>
    <row r="69" spans="1:4" x14ac:dyDescent="0.45">
      <c r="A69">
        <v>44</v>
      </c>
      <c r="B69">
        <v>10389.138718854372</v>
      </c>
      <c r="C69">
        <v>-790.1387188543722</v>
      </c>
      <c r="D69">
        <f t="shared" si="0"/>
        <v>624319.1950328286</v>
      </c>
    </row>
    <row r="70" spans="1:4" x14ac:dyDescent="0.45">
      <c r="A70">
        <v>45</v>
      </c>
      <c r="B70">
        <v>10367.215703694117</v>
      </c>
      <c r="C70">
        <v>-229.21570369411711</v>
      </c>
      <c r="D70">
        <f t="shared" si="0"/>
        <v>52539.838819989294</v>
      </c>
    </row>
    <row r="71" spans="1:4" x14ac:dyDescent="0.45">
      <c r="A71">
        <v>46</v>
      </c>
      <c r="B71">
        <v>10345.309496331321</v>
      </c>
      <c r="C71">
        <v>-790.3094963313215</v>
      </c>
      <c r="D71">
        <f t="shared" si="0"/>
        <v>624589.09999146708</v>
      </c>
    </row>
    <row r="72" spans="1:4" x14ac:dyDescent="0.45">
      <c r="A72">
        <v>47</v>
      </c>
      <c r="B72">
        <v>10323.420096765987</v>
      </c>
      <c r="C72">
        <v>-689.42009676598718</v>
      </c>
      <c r="D72">
        <f t="shared" si="0"/>
        <v>475300.06982482312</v>
      </c>
    </row>
    <row r="73" spans="1:4" x14ac:dyDescent="0.45">
      <c r="A73">
        <v>48</v>
      </c>
      <c r="B73">
        <v>10301.547504998114</v>
      </c>
      <c r="C73">
        <v>42.452495001885836</v>
      </c>
      <c r="D73">
        <f t="shared" si="0"/>
        <v>1802.214331885142</v>
      </c>
    </row>
    <row r="74" spans="1:4" x14ac:dyDescent="0.45">
      <c r="A74">
        <v>49</v>
      </c>
      <c r="B74">
        <v>10279.691721027702</v>
      </c>
      <c r="C74">
        <v>-1401.6917210277024</v>
      </c>
      <c r="D74">
        <f t="shared" si="0"/>
        <v>1964739.6807976025</v>
      </c>
    </row>
    <row r="75" spans="1:4" x14ac:dyDescent="0.45">
      <c r="A75">
        <v>50</v>
      </c>
      <c r="B75">
        <v>10257.852744854752</v>
      </c>
      <c r="C75">
        <v>-384.85274485475202</v>
      </c>
      <c r="D75">
        <f t="shared" si="0"/>
        <v>148111.63522223686</v>
      </c>
    </row>
    <row r="76" spans="1:4" x14ac:dyDescent="0.45">
      <c r="A76">
        <v>51</v>
      </c>
      <c r="B76">
        <v>10236.030576479261</v>
      </c>
      <c r="C76">
        <v>1607.9694235207389</v>
      </c>
      <c r="D76">
        <f t="shared" si="0"/>
        <v>2585565.6669776174</v>
      </c>
    </row>
    <row r="77" spans="1:4" x14ac:dyDescent="0.45">
      <c r="A77">
        <v>52</v>
      </c>
      <c r="B77">
        <v>10214.225215901231</v>
      </c>
      <c r="C77">
        <v>6541.7747840987686</v>
      </c>
      <c r="D77">
        <f t="shared" si="0"/>
        <v>42794817.325870492</v>
      </c>
    </row>
    <row r="78" spans="1:4" x14ac:dyDescent="0.45">
      <c r="A78">
        <v>53</v>
      </c>
      <c r="B78">
        <v>10192.436663120663</v>
      </c>
      <c r="C78">
        <v>-1804.4366631206631</v>
      </c>
      <c r="D78">
        <f t="shared" si="0"/>
        <v>3255991.6712140334</v>
      </c>
    </row>
    <row r="79" spans="1:4" x14ac:dyDescent="0.45">
      <c r="A79">
        <v>54</v>
      </c>
      <c r="B79">
        <v>10170.664918137556</v>
      </c>
      <c r="C79">
        <v>-1749.664918137556</v>
      </c>
      <c r="D79">
        <f t="shared" si="0"/>
        <v>3061327.3257613005</v>
      </c>
    </row>
    <row r="80" spans="1:4" x14ac:dyDescent="0.45">
      <c r="A80">
        <v>55</v>
      </c>
      <c r="B80">
        <v>10148.909980951908</v>
      </c>
      <c r="C80">
        <v>-386.90998095190844</v>
      </c>
      <c r="D80">
        <f t="shared" si="0"/>
        <v>149699.33336020616</v>
      </c>
    </row>
    <row r="81" spans="1:4" x14ac:dyDescent="0.45">
      <c r="A81">
        <v>56</v>
      </c>
      <c r="B81">
        <v>10127.171851563724</v>
      </c>
      <c r="C81">
        <v>-1097.171851563724</v>
      </c>
      <c r="D81">
        <f t="shared" si="0"/>
        <v>1203786.0718637703</v>
      </c>
    </row>
    <row r="82" spans="1:4" x14ac:dyDescent="0.45">
      <c r="A82">
        <v>57</v>
      </c>
      <c r="B82">
        <v>10105.450529972999</v>
      </c>
      <c r="C82">
        <v>-316.45052997299899</v>
      </c>
      <c r="D82">
        <f t="shared" si="0"/>
        <v>100140.93792019194</v>
      </c>
    </row>
    <row r="83" spans="1:4" x14ac:dyDescent="0.45">
      <c r="A83">
        <v>58</v>
      </c>
      <c r="B83">
        <v>10083.746016179735</v>
      </c>
      <c r="C83">
        <v>-668.74601617973531</v>
      </c>
      <c r="D83">
        <f t="shared" si="0"/>
        <v>447221.23415626679</v>
      </c>
    </row>
    <row r="84" spans="1:4" x14ac:dyDescent="0.45">
      <c r="A84">
        <v>59</v>
      </c>
      <c r="B84">
        <v>10062.058310183933</v>
      </c>
      <c r="C84">
        <v>-760.05831018393292</v>
      </c>
      <c r="D84">
        <f t="shared" si="0"/>
        <v>577688.63487965555</v>
      </c>
    </row>
    <row r="85" spans="1:4" x14ac:dyDescent="0.45">
      <c r="A85">
        <v>60</v>
      </c>
      <c r="B85">
        <v>10040.38741198559</v>
      </c>
      <c r="C85">
        <v>-258.38741198559001</v>
      </c>
      <c r="D85">
        <f t="shared" si="0"/>
        <v>66764.054672611019</v>
      </c>
    </row>
    <row r="86" spans="1:4" x14ac:dyDescent="0.45">
      <c r="A86">
        <v>61</v>
      </c>
      <c r="B86">
        <v>10018.73332158471</v>
      </c>
      <c r="C86">
        <v>-1322.7333215847102</v>
      </c>
      <c r="D86">
        <f t="shared" si="0"/>
        <v>1749623.4400305203</v>
      </c>
    </row>
    <row r="87" spans="1:4" x14ac:dyDescent="0.45">
      <c r="A87">
        <v>62</v>
      </c>
      <c r="B87">
        <v>9997.0960389812899</v>
      </c>
      <c r="C87">
        <v>-642.09603898128989</v>
      </c>
      <c r="D87">
        <f t="shared" si="0"/>
        <v>412287.32327546214</v>
      </c>
    </row>
    <row r="88" spans="1:4" x14ac:dyDescent="0.45">
      <c r="A88">
        <v>63</v>
      </c>
      <c r="B88">
        <v>9975.4755641753309</v>
      </c>
      <c r="C88">
        <v>1833.5244358246691</v>
      </c>
      <c r="D88">
        <f t="shared" si="0"/>
        <v>3361811.8567661713</v>
      </c>
    </row>
    <row r="89" spans="1:4" x14ac:dyDescent="0.45">
      <c r="A89">
        <v>64</v>
      </c>
      <c r="B89">
        <v>9953.8718971668332</v>
      </c>
      <c r="C89">
        <v>6151.1281028331668</v>
      </c>
      <c r="D89">
        <f t="shared" si="0"/>
        <v>37836376.937463954</v>
      </c>
    </row>
    <row r="90" spans="1:4" x14ac:dyDescent="0.45">
      <c r="A90">
        <v>65</v>
      </c>
      <c r="B90">
        <v>9932.2850379557967</v>
      </c>
      <c r="C90">
        <v>-1996.2850379557967</v>
      </c>
      <c r="D90">
        <f t="shared" si="0"/>
        <v>3985153.9527661768</v>
      </c>
    </row>
    <row r="91" spans="1:4" x14ac:dyDescent="0.45">
      <c r="A91">
        <v>66</v>
      </c>
      <c r="B91">
        <v>9910.7149865422216</v>
      </c>
      <c r="C91">
        <v>-1560.7149865422216</v>
      </c>
      <c r="D91">
        <f t="shared" ref="D91:D154" si="1">C91*C91</f>
        <v>2435831.269217487</v>
      </c>
    </row>
    <row r="92" spans="1:4" x14ac:dyDescent="0.45">
      <c r="A92">
        <v>67</v>
      </c>
      <c r="B92">
        <v>9889.1617429261078</v>
      </c>
      <c r="C92">
        <v>-681.16174292610776</v>
      </c>
      <c r="D92">
        <f t="shared" si="1"/>
        <v>463981.32002613292</v>
      </c>
    </row>
    <row r="93" spans="1:4" x14ac:dyDescent="0.45">
      <c r="A93">
        <v>68</v>
      </c>
      <c r="B93">
        <v>9867.6253071074534</v>
      </c>
      <c r="C93">
        <v>-587.62530710745341</v>
      </c>
      <c r="D93">
        <f t="shared" si="1"/>
        <v>345303.50155312894</v>
      </c>
    </row>
    <row r="94" spans="1:4" x14ac:dyDescent="0.45">
      <c r="A94">
        <v>69</v>
      </c>
      <c r="B94">
        <v>9846.1056790862604</v>
      </c>
      <c r="C94">
        <v>-524.10567908626035</v>
      </c>
      <c r="D94">
        <f t="shared" si="1"/>
        <v>274686.76285047014</v>
      </c>
    </row>
    <row r="95" spans="1:4" x14ac:dyDescent="0.45">
      <c r="A95">
        <v>70</v>
      </c>
      <c r="B95">
        <v>9824.6028588625286</v>
      </c>
      <c r="C95">
        <v>-279.60285886252859</v>
      </c>
      <c r="D95">
        <f t="shared" si="1"/>
        <v>78177.758684099084</v>
      </c>
    </row>
    <row r="96" spans="1:4" x14ac:dyDescent="0.45">
      <c r="A96">
        <v>71</v>
      </c>
      <c r="B96">
        <v>9803.1168464362563</v>
      </c>
      <c r="C96">
        <v>-683.11684643625631</v>
      </c>
      <c r="D96">
        <f t="shared" si="1"/>
        <v>466648.62588501576</v>
      </c>
    </row>
    <row r="97" spans="1:4" x14ac:dyDescent="0.45">
      <c r="A97">
        <v>72</v>
      </c>
      <c r="B97">
        <v>9781.6476418074471</v>
      </c>
      <c r="C97">
        <v>-82.647641807447144</v>
      </c>
      <c r="D97">
        <f t="shared" si="1"/>
        <v>6830.6326963320853</v>
      </c>
    </row>
    <row r="98" spans="1:4" x14ac:dyDescent="0.45">
      <c r="A98">
        <v>73</v>
      </c>
      <c r="B98">
        <v>9760.1952449760975</v>
      </c>
      <c r="C98">
        <v>-1057.1952449760975</v>
      </c>
      <c r="D98">
        <f t="shared" si="1"/>
        <v>1117661.7860000706</v>
      </c>
    </row>
    <row r="99" spans="1:4" x14ac:dyDescent="0.45">
      <c r="A99">
        <v>74</v>
      </c>
      <c r="B99">
        <v>9738.7596559422091</v>
      </c>
      <c r="C99">
        <v>-468.75965594220906</v>
      </c>
      <c r="D99">
        <f t="shared" si="1"/>
        <v>219735.6150390582</v>
      </c>
    </row>
    <row r="100" spans="1:4" x14ac:dyDescent="0.45">
      <c r="A100">
        <v>75</v>
      </c>
      <c r="B100">
        <v>9717.340874705782</v>
      </c>
      <c r="C100">
        <v>1687.659125294218</v>
      </c>
      <c r="D100">
        <f t="shared" si="1"/>
        <v>2848193.3231888451</v>
      </c>
    </row>
    <row r="101" spans="1:4" x14ac:dyDescent="0.45">
      <c r="A101">
        <v>76</v>
      </c>
      <c r="B101">
        <v>9695.9389012668162</v>
      </c>
      <c r="C101">
        <v>6089.0610987331838</v>
      </c>
      <c r="D101">
        <f t="shared" si="1"/>
        <v>37076665.064105771</v>
      </c>
    </row>
    <row r="102" spans="1:4" x14ac:dyDescent="0.45">
      <c r="A102">
        <v>77</v>
      </c>
      <c r="B102">
        <v>9674.5537356253099</v>
      </c>
      <c r="C102">
        <v>-2012.5537356253099</v>
      </c>
      <c r="D102">
        <f t="shared" si="1"/>
        <v>4050372.5387793896</v>
      </c>
    </row>
    <row r="103" spans="1:4" x14ac:dyDescent="0.45">
      <c r="A103">
        <v>78</v>
      </c>
      <c r="B103">
        <v>9653.1853777812648</v>
      </c>
      <c r="C103">
        <v>-1035.1853777812648</v>
      </c>
      <c r="D103">
        <f t="shared" si="1"/>
        <v>1071608.76637214</v>
      </c>
    </row>
    <row r="104" spans="1:4" x14ac:dyDescent="0.45">
      <c r="A104">
        <v>79</v>
      </c>
      <c r="B104">
        <v>9631.8338277346829</v>
      </c>
      <c r="C104">
        <v>-149.83382773468293</v>
      </c>
      <c r="D104">
        <f t="shared" si="1"/>
        <v>22450.17593362664</v>
      </c>
    </row>
    <row r="105" spans="1:4" x14ac:dyDescent="0.45">
      <c r="A105">
        <v>80</v>
      </c>
      <c r="B105">
        <v>9610.4990854855605</v>
      </c>
      <c r="C105">
        <v>-937.4990854855605</v>
      </c>
      <c r="D105">
        <f t="shared" si="1"/>
        <v>878904.53528626228</v>
      </c>
    </row>
    <row r="106" spans="1:4" x14ac:dyDescent="0.45">
      <c r="A106">
        <v>81</v>
      </c>
      <c r="B106">
        <v>9589.1811510338975</v>
      </c>
      <c r="C106">
        <v>-506.18115103389755</v>
      </c>
      <c r="D106">
        <f t="shared" si="1"/>
        <v>256219.35766200139</v>
      </c>
    </row>
    <row r="107" spans="1:4" x14ac:dyDescent="0.45">
      <c r="A107">
        <v>82</v>
      </c>
      <c r="B107">
        <v>9567.8800243796977</v>
      </c>
      <c r="C107">
        <v>-465.88002437969772</v>
      </c>
      <c r="D107">
        <f t="shared" si="1"/>
        <v>217044.19711602773</v>
      </c>
    </row>
    <row r="108" spans="1:4" x14ac:dyDescent="0.45">
      <c r="A108">
        <v>83</v>
      </c>
      <c r="B108">
        <v>9546.5957055229574</v>
      </c>
      <c r="C108">
        <v>-890.59570552295736</v>
      </c>
      <c r="D108">
        <f t="shared" si="1"/>
        <v>793160.71069593413</v>
      </c>
    </row>
    <row r="109" spans="1:4" x14ac:dyDescent="0.45">
      <c r="A109">
        <v>84</v>
      </c>
      <c r="B109">
        <v>9525.3281944636801</v>
      </c>
      <c r="C109">
        <v>298.67180553631988</v>
      </c>
      <c r="D109">
        <f t="shared" si="1"/>
        <v>89204.847422325285</v>
      </c>
    </row>
    <row r="110" spans="1:4" x14ac:dyDescent="0.45">
      <c r="A110">
        <v>85</v>
      </c>
      <c r="B110">
        <v>9504.0774912018624</v>
      </c>
      <c r="C110">
        <v>-1058.0774912018624</v>
      </c>
      <c r="D110">
        <f t="shared" si="1"/>
        <v>1119527.9773880271</v>
      </c>
    </row>
    <row r="111" spans="1:4" x14ac:dyDescent="0.45">
      <c r="A111">
        <v>86</v>
      </c>
      <c r="B111">
        <v>9482.8435957375059</v>
      </c>
      <c r="C111">
        <v>-662.84359573750589</v>
      </c>
      <c r="D111">
        <f t="shared" si="1"/>
        <v>439361.63241022616</v>
      </c>
    </row>
    <row r="112" spans="1:4" x14ac:dyDescent="0.45">
      <c r="A112">
        <v>87</v>
      </c>
      <c r="B112">
        <v>9461.6265080706107</v>
      </c>
      <c r="C112">
        <v>1632.3734919293893</v>
      </c>
      <c r="D112">
        <f t="shared" si="1"/>
        <v>2664643.217153748</v>
      </c>
    </row>
    <row r="113" spans="1:4" x14ac:dyDescent="0.45">
      <c r="A113">
        <v>88</v>
      </c>
      <c r="B113">
        <v>9440.4262282011769</v>
      </c>
      <c r="C113">
        <v>5451.5737717988231</v>
      </c>
      <c r="D113">
        <f t="shared" si="1"/>
        <v>29719656.589364845</v>
      </c>
    </row>
    <row r="114" spans="1:4" x14ac:dyDescent="0.45">
      <c r="A114">
        <v>89</v>
      </c>
      <c r="B114">
        <v>9419.2427561292025</v>
      </c>
      <c r="C114">
        <v>-1831.2427561292025</v>
      </c>
      <c r="D114">
        <f t="shared" si="1"/>
        <v>3353450.0318756779</v>
      </c>
    </row>
    <row r="115" spans="1:4" x14ac:dyDescent="0.45">
      <c r="A115">
        <v>90</v>
      </c>
      <c r="B115">
        <v>9398.0760918546894</v>
      </c>
      <c r="C115">
        <v>-1457.0760918546894</v>
      </c>
      <c r="D115">
        <f t="shared" si="1"/>
        <v>2123070.737454535</v>
      </c>
    </row>
    <row r="116" spans="1:4" x14ac:dyDescent="0.45">
      <c r="A116">
        <v>91</v>
      </c>
      <c r="B116">
        <v>9376.9262353776376</v>
      </c>
      <c r="C116">
        <v>-224.92623537763757</v>
      </c>
      <c r="D116">
        <f t="shared" si="1"/>
        <v>50591.811361156419</v>
      </c>
    </row>
    <row r="117" spans="1:4" x14ac:dyDescent="0.45">
      <c r="A117">
        <v>92</v>
      </c>
      <c r="B117">
        <v>9355.7931866980471</v>
      </c>
      <c r="C117">
        <v>-1306.7931866980471</v>
      </c>
      <c r="D117">
        <f t="shared" si="1"/>
        <v>1707708.4328004369</v>
      </c>
    </row>
    <row r="118" spans="1:4" x14ac:dyDescent="0.45">
      <c r="A118">
        <v>93</v>
      </c>
      <c r="B118">
        <v>9334.6769458159179</v>
      </c>
      <c r="C118">
        <v>-269.67694581591786</v>
      </c>
      <c r="D118">
        <f t="shared" si="1"/>
        <v>72725.655104601494</v>
      </c>
    </row>
    <row r="119" spans="1:4" x14ac:dyDescent="0.45">
      <c r="A119">
        <v>94</v>
      </c>
      <c r="B119">
        <v>9313.5775127312481</v>
      </c>
      <c r="C119">
        <v>-494.57751273124813</v>
      </c>
      <c r="D119">
        <f t="shared" si="1"/>
        <v>244606.91609942791</v>
      </c>
    </row>
    <row r="120" spans="1:4" x14ac:dyDescent="0.45">
      <c r="A120">
        <v>95</v>
      </c>
      <c r="B120">
        <v>9292.4948874440397</v>
      </c>
      <c r="C120">
        <v>-763.4948874440397</v>
      </c>
      <c r="D120">
        <f t="shared" si="1"/>
        <v>582924.44315318682</v>
      </c>
    </row>
    <row r="121" spans="1:4" x14ac:dyDescent="0.45">
      <c r="A121">
        <v>96</v>
      </c>
      <c r="B121">
        <v>9271.4290699542926</v>
      </c>
      <c r="C121">
        <v>246.57093004570743</v>
      </c>
      <c r="D121">
        <f t="shared" si="1"/>
        <v>60797.223543605149</v>
      </c>
    </row>
    <row r="122" spans="1:4" x14ac:dyDescent="0.45">
      <c r="A122">
        <v>97</v>
      </c>
      <c r="B122">
        <v>9250.3800602620067</v>
      </c>
      <c r="C122">
        <v>-1130.3800602620067</v>
      </c>
      <c r="D122">
        <f t="shared" si="1"/>
        <v>1277759.0806379379</v>
      </c>
    </row>
    <row r="123" spans="1:4" x14ac:dyDescent="0.45">
      <c r="A123">
        <v>98</v>
      </c>
      <c r="B123">
        <v>9229.3478583671822</v>
      </c>
      <c r="C123">
        <v>-531.3478583671822</v>
      </c>
      <c r="D123">
        <f t="shared" si="1"/>
        <v>282330.54659139109</v>
      </c>
    </row>
    <row r="124" spans="1:4" x14ac:dyDescent="0.45">
      <c r="A124">
        <v>99</v>
      </c>
      <c r="B124">
        <v>9208.332464269819</v>
      </c>
      <c r="C124">
        <v>1518.667535730181</v>
      </c>
      <c r="D124">
        <f t="shared" si="1"/>
        <v>2306351.0840807809</v>
      </c>
    </row>
    <row r="125" spans="1:4" x14ac:dyDescent="0.45">
      <c r="A125">
        <v>100</v>
      </c>
      <c r="B125">
        <v>9187.3338779699152</v>
      </c>
      <c r="C125">
        <v>5137.6661220300848</v>
      </c>
      <c r="D125">
        <f t="shared" si="1"/>
        <v>26395613.181455649</v>
      </c>
    </row>
    <row r="126" spans="1:4" x14ac:dyDescent="0.45">
      <c r="A126">
        <v>101</v>
      </c>
      <c r="B126">
        <v>9166.3520994674727</v>
      </c>
      <c r="C126">
        <v>-1956.3520994674727</v>
      </c>
      <c r="D126">
        <f t="shared" si="1"/>
        <v>3827313.5370907881</v>
      </c>
    </row>
    <row r="127" spans="1:4" x14ac:dyDescent="0.45">
      <c r="A127">
        <v>102</v>
      </c>
      <c r="B127">
        <v>9145.3871287624934</v>
      </c>
      <c r="C127">
        <v>-1533.3871287624934</v>
      </c>
      <c r="D127">
        <f t="shared" si="1"/>
        <v>2351276.0866544833</v>
      </c>
    </row>
    <row r="128" spans="1:4" x14ac:dyDescent="0.45">
      <c r="A128">
        <v>103</v>
      </c>
      <c r="B128">
        <v>9124.4389658549735</v>
      </c>
      <c r="C128">
        <v>-435.4389658549735</v>
      </c>
      <c r="D128">
        <f t="shared" si="1"/>
        <v>189607.09298484877</v>
      </c>
    </row>
    <row r="129" spans="1:4" x14ac:dyDescent="0.45">
      <c r="A129">
        <v>104</v>
      </c>
      <c r="B129">
        <v>9103.5076107449131</v>
      </c>
      <c r="C129">
        <v>-579.50761074491311</v>
      </c>
      <c r="D129">
        <f t="shared" si="1"/>
        <v>335829.07091127773</v>
      </c>
    </row>
    <row r="130" spans="1:4" x14ac:dyDescent="0.45">
      <c r="A130">
        <v>105</v>
      </c>
      <c r="B130">
        <v>9082.5930634323158</v>
      </c>
      <c r="C130">
        <v>-6.5930634323158301</v>
      </c>
      <c r="D130">
        <f t="shared" si="1"/>
        <v>43.468485422540198</v>
      </c>
    </row>
    <row r="131" spans="1:4" x14ac:dyDescent="0.45">
      <c r="A131">
        <v>106</v>
      </c>
      <c r="B131">
        <v>9061.695323917178</v>
      </c>
      <c r="C131">
        <v>-481.69532391717803</v>
      </c>
      <c r="D131">
        <f t="shared" si="1"/>
        <v>232030.38508367506</v>
      </c>
    </row>
    <row r="132" spans="1:4" x14ac:dyDescent="0.45">
      <c r="A132">
        <v>107</v>
      </c>
      <c r="B132">
        <v>9040.8143921995015</v>
      </c>
      <c r="C132">
        <v>-459.81439219950153</v>
      </c>
      <c r="D132">
        <f t="shared" si="1"/>
        <v>211429.27527379701</v>
      </c>
    </row>
    <row r="133" spans="1:4" x14ac:dyDescent="0.45">
      <c r="A133">
        <v>108</v>
      </c>
      <c r="B133">
        <v>9019.9502682792863</v>
      </c>
      <c r="C133">
        <v>534.04973172071368</v>
      </c>
      <c r="D133">
        <f t="shared" si="1"/>
        <v>285209.11595096625</v>
      </c>
    </row>
    <row r="134" spans="1:4" x14ac:dyDescent="0.45">
      <c r="A134">
        <v>109</v>
      </c>
      <c r="B134">
        <v>8999.1029521565324</v>
      </c>
      <c r="C134">
        <v>-1043.1029521565324</v>
      </c>
      <c r="D134">
        <f t="shared" si="1"/>
        <v>1088063.7687976731</v>
      </c>
    </row>
    <row r="135" spans="1:4" x14ac:dyDescent="0.45">
      <c r="A135">
        <v>110</v>
      </c>
      <c r="B135">
        <v>8978.272443831238</v>
      </c>
      <c r="C135">
        <v>-318.27244383123798</v>
      </c>
      <c r="D135">
        <f t="shared" si="1"/>
        <v>101297.34850230854</v>
      </c>
    </row>
    <row r="136" spans="1:4" x14ac:dyDescent="0.45">
      <c r="A136">
        <v>111</v>
      </c>
      <c r="B136">
        <v>8957.4587433034048</v>
      </c>
      <c r="C136">
        <v>1651.5412566965952</v>
      </c>
      <c r="D136">
        <f t="shared" si="1"/>
        <v>2727588.5225709686</v>
      </c>
    </row>
    <row r="137" spans="1:4" x14ac:dyDescent="0.45">
      <c r="A137">
        <v>112</v>
      </c>
      <c r="B137">
        <v>8936.6618505730348</v>
      </c>
      <c r="C137">
        <v>5371.3381494269652</v>
      </c>
      <c r="D137">
        <f t="shared" si="1"/>
        <v>28851273.515489496</v>
      </c>
    </row>
    <row r="138" spans="1:4" x14ac:dyDescent="0.45">
      <c r="A138">
        <v>113</v>
      </c>
      <c r="B138">
        <v>8915.8817656401243</v>
      </c>
      <c r="C138">
        <v>-1482.8817656401243</v>
      </c>
      <c r="D138">
        <f t="shared" si="1"/>
        <v>2198938.3308679727</v>
      </c>
    </row>
    <row r="139" spans="1:4" x14ac:dyDescent="0.45">
      <c r="A139">
        <v>114</v>
      </c>
      <c r="B139">
        <v>8895.1184885046732</v>
      </c>
      <c r="C139">
        <v>-1469.1184885046732</v>
      </c>
      <c r="D139">
        <f t="shared" si="1"/>
        <v>2158309.1332662557</v>
      </c>
    </row>
    <row r="140" spans="1:4" x14ac:dyDescent="0.45">
      <c r="A140">
        <v>115</v>
      </c>
      <c r="B140">
        <v>8874.3720191666853</v>
      </c>
      <c r="C140">
        <v>-74.372019166685277</v>
      </c>
      <c r="D140">
        <f t="shared" si="1"/>
        <v>5531.1972349298021</v>
      </c>
    </row>
    <row r="141" spans="1:4" x14ac:dyDescent="0.45">
      <c r="A141">
        <v>116</v>
      </c>
      <c r="B141">
        <v>8853.6423576261568</v>
      </c>
      <c r="C141">
        <v>-924.64235762615681</v>
      </c>
      <c r="D141">
        <f t="shared" si="1"/>
        <v>854963.48951645766</v>
      </c>
    </row>
    <row r="142" spans="1:4" x14ac:dyDescent="0.45">
      <c r="A142">
        <v>117</v>
      </c>
      <c r="B142">
        <v>8832.9295038830915</v>
      </c>
      <c r="C142">
        <v>20.070496116908544</v>
      </c>
      <c r="D142">
        <f t="shared" si="1"/>
        <v>402.82481437884093</v>
      </c>
    </row>
    <row r="143" spans="1:4" x14ac:dyDescent="0.45">
      <c r="A143">
        <v>118</v>
      </c>
      <c r="B143">
        <v>8812.2334579374856</v>
      </c>
      <c r="C143">
        <v>-377.23345793748558</v>
      </c>
      <c r="D143">
        <f t="shared" si="1"/>
        <v>142305.08178747271</v>
      </c>
    </row>
    <row r="144" spans="1:4" x14ac:dyDescent="0.45">
      <c r="A144">
        <v>119</v>
      </c>
      <c r="B144">
        <v>8791.5542197893392</v>
      </c>
      <c r="C144">
        <v>-215.55421978933919</v>
      </c>
      <c r="D144">
        <f t="shared" si="1"/>
        <v>46463.621668990745</v>
      </c>
    </row>
    <row r="145" spans="1:4" x14ac:dyDescent="0.45">
      <c r="A145">
        <v>120</v>
      </c>
      <c r="B145">
        <v>8770.8917894386559</v>
      </c>
      <c r="C145">
        <v>625.10821056134409</v>
      </c>
      <c r="D145">
        <f t="shared" si="1"/>
        <v>390760.27491120569</v>
      </c>
    </row>
    <row r="146" spans="1:4" x14ac:dyDescent="0.45">
      <c r="A146">
        <v>121</v>
      </c>
      <c r="B146">
        <v>8750.2461668854339</v>
      </c>
      <c r="C146">
        <v>-835.24616688543392</v>
      </c>
      <c r="D146">
        <f t="shared" si="1"/>
        <v>697636.15929681016</v>
      </c>
    </row>
    <row r="147" spans="1:4" x14ac:dyDescent="0.45">
      <c r="A147">
        <v>122</v>
      </c>
      <c r="B147">
        <v>8729.6173521296714</v>
      </c>
      <c r="C147">
        <v>-105.61735212967142</v>
      </c>
      <c r="D147">
        <f t="shared" si="1"/>
        <v>11155.025070883008</v>
      </c>
    </row>
    <row r="148" spans="1:4" x14ac:dyDescent="0.45">
      <c r="A148">
        <v>123</v>
      </c>
      <c r="B148">
        <v>8709.0053451713702</v>
      </c>
      <c r="C148">
        <v>1739.9946548286298</v>
      </c>
      <c r="D148">
        <f t="shared" si="1"/>
        <v>3027581.3988322024</v>
      </c>
    </row>
    <row r="149" spans="1:4" x14ac:dyDescent="0.45">
      <c r="A149">
        <v>124</v>
      </c>
      <c r="B149">
        <v>8688.4101460105303</v>
      </c>
      <c r="C149">
        <v>5250.5898539894697</v>
      </c>
      <c r="D149">
        <f t="shared" si="1"/>
        <v>27568693.81481716</v>
      </c>
    </row>
    <row r="150" spans="1:4" x14ac:dyDescent="0.45">
      <c r="A150">
        <v>125</v>
      </c>
      <c r="B150">
        <v>8667.8317546471517</v>
      </c>
      <c r="C150">
        <v>-1630.8317546471517</v>
      </c>
      <c r="D150">
        <f t="shared" si="1"/>
        <v>2659612.2119655074</v>
      </c>
    </row>
    <row r="151" spans="1:4" x14ac:dyDescent="0.45">
      <c r="A151">
        <v>126</v>
      </c>
      <c r="B151">
        <v>8647.2701710812344</v>
      </c>
      <c r="C151">
        <v>-1301.2701710812344</v>
      </c>
      <c r="D151">
        <f t="shared" si="1"/>
        <v>1693304.058145785</v>
      </c>
    </row>
    <row r="152" spans="1:4" x14ac:dyDescent="0.45">
      <c r="A152">
        <v>127</v>
      </c>
      <c r="B152">
        <v>8626.7253953127783</v>
      </c>
      <c r="C152">
        <v>-348.72539531277835</v>
      </c>
      <c r="D152">
        <f t="shared" si="1"/>
        <v>121609.40133605353</v>
      </c>
    </row>
    <row r="153" spans="1:4" x14ac:dyDescent="0.45">
      <c r="A153">
        <v>128</v>
      </c>
      <c r="B153">
        <v>8606.1974273417818</v>
      </c>
      <c r="C153">
        <v>-1035.1974273417818</v>
      </c>
      <c r="D153">
        <f t="shared" si="1"/>
        <v>1071633.7135750437</v>
      </c>
    </row>
    <row r="154" spans="1:4" x14ac:dyDescent="0.45">
      <c r="A154">
        <v>129</v>
      </c>
      <c r="B154">
        <v>8585.6862671682466</v>
      </c>
      <c r="C154">
        <v>-575.68626716824656</v>
      </c>
      <c r="D154">
        <f t="shared" si="1"/>
        <v>331414.67820610973</v>
      </c>
    </row>
    <row r="155" spans="1:4" x14ac:dyDescent="0.45">
      <c r="A155">
        <v>130</v>
      </c>
      <c r="B155">
        <v>8565.1919147921726</v>
      </c>
      <c r="C155">
        <v>-354.19191479217261</v>
      </c>
      <c r="D155">
        <f t="shared" ref="D155:D205" si="2">C155*C155</f>
        <v>125451.91250414566</v>
      </c>
    </row>
    <row r="156" spans="1:4" x14ac:dyDescent="0.45">
      <c r="A156">
        <v>131</v>
      </c>
      <c r="B156">
        <v>8544.7143702135581</v>
      </c>
      <c r="C156">
        <v>-545.71437021355814</v>
      </c>
      <c r="D156">
        <f t="shared" si="2"/>
        <v>297804.1738575804</v>
      </c>
    </row>
    <row r="157" spans="1:4" x14ac:dyDescent="0.45">
      <c r="A157">
        <v>132</v>
      </c>
      <c r="B157">
        <v>8524.2536334324068</v>
      </c>
      <c r="C157">
        <v>290.74636656759321</v>
      </c>
      <c r="D157">
        <f t="shared" si="2"/>
        <v>84533.44967225728</v>
      </c>
    </row>
    <row r="158" spans="1:4" x14ac:dyDescent="0.45">
      <c r="A158">
        <v>133</v>
      </c>
      <c r="B158">
        <v>8503.8097044487149</v>
      </c>
      <c r="C158">
        <v>-996.80970444871491</v>
      </c>
      <c r="D158">
        <f t="shared" si="2"/>
        <v>993629.58688313433</v>
      </c>
    </row>
    <row r="159" spans="1:4" x14ac:dyDescent="0.45">
      <c r="A159">
        <v>134</v>
      </c>
      <c r="B159">
        <v>8483.3825832624843</v>
      </c>
      <c r="C159">
        <v>-470.38258326248433</v>
      </c>
      <c r="D159">
        <f t="shared" si="2"/>
        <v>221259.774636688</v>
      </c>
    </row>
    <row r="160" spans="1:4" x14ac:dyDescent="0.45">
      <c r="A160">
        <v>135</v>
      </c>
      <c r="B160">
        <v>8462.972269873715</v>
      </c>
      <c r="C160">
        <v>1216.027730126285</v>
      </c>
      <c r="D160">
        <f t="shared" si="2"/>
        <v>1478723.440436085</v>
      </c>
    </row>
    <row r="161" spans="1:4" x14ac:dyDescent="0.45">
      <c r="A161">
        <v>136</v>
      </c>
      <c r="B161">
        <v>8442.5787642824071</v>
      </c>
      <c r="C161">
        <v>4380.4212357175929</v>
      </c>
      <c r="D161">
        <f t="shared" si="2"/>
        <v>19188090.202325642</v>
      </c>
    </row>
    <row r="162" spans="1:4" x14ac:dyDescent="0.45">
      <c r="A162">
        <v>137</v>
      </c>
      <c r="B162">
        <v>8422.2020664885604</v>
      </c>
      <c r="C162">
        <v>-1881.2020664885604</v>
      </c>
      <c r="D162">
        <f t="shared" si="2"/>
        <v>3538921.2149608298</v>
      </c>
    </row>
    <row r="163" spans="1:4" x14ac:dyDescent="0.45">
      <c r="A163">
        <v>138</v>
      </c>
      <c r="B163">
        <v>8401.8421764921732</v>
      </c>
      <c r="C163">
        <v>-1756.8421764921732</v>
      </c>
      <c r="D163">
        <f t="shared" si="2"/>
        <v>3086494.433101756</v>
      </c>
    </row>
    <row r="164" spans="1:4" x14ac:dyDescent="0.45">
      <c r="A164">
        <v>139</v>
      </c>
      <c r="B164">
        <v>8381.4990942932473</v>
      </c>
      <c r="C164">
        <v>-516.49909429324725</v>
      </c>
      <c r="D164">
        <f t="shared" si="2"/>
        <v>266771.31440574472</v>
      </c>
    </row>
    <row r="165" spans="1:4" x14ac:dyDescent="0.45">
      <c r="A165">
        <v>140</v>
      </c>
      <c r="B165">
        <v>8361.1728198917845</v>
      </c>
      <c r="C165">
        <v>-688.17281989178446</v>
      </c>
      <c r="D165">
        <f t="shared" si="2"/>
        <v>473581.83003781043</v>
      </c>
    </row>
    <row r="166" spans="1:4" x14ac:dyDescent="0.45">
      <c r="A166">
        <v>141</v>
      </c>
      <c r="B166">
        <v>8340.8633532877811</v>
      </c>
      <c r="C166">
        <v>-487.86335328778114</v>
      </c>
      <c r="D166">
        <f t="shared" si="2"/>
        <v>238010.65148119835</v>
      </c>
    </row>
    <row r="167" spans="1:4" x14ac:dyDescent="0.45">
      <c r="A167">
        <v>142</v>
      </c>
      <c r="B167">
        <v>8320.5706944812373</v>
      </c>
      <c r="C167">
        <v>-396.5706944812373</v>
      </c>
      <c r="D167">
        <f t="shared" si="2"/>
        <v>157268.31572133084</v>
      </c>
    </row>
    <row r="168" spans="1:4" x14ac:dyDescent="0.45">
      <c r="A168">
        <v>143</v>
      </c>
      <c r="B168">
        <v>8300.2948434721566</v>
      </c>
      <c r="C168">
        <v>-483.29484347215657</v>
      </c>
      <c r="D168">
        <f t="shared" si="2"/>
        <v>233573.90572677631</v>
      </c>
    </row>
    <row r="169" spans="1:4" x14ac:dyDescent="0.45">
      <c r="A169">
        <v>144</v>
      </c>
      <c r="B169">
        <v>8280.0358002605353</v>
      </c>
      <c r="C169">
        <v>281.96419973946468</v>
      </c>
      <c r="D169">
        <f t="shared" si="2"/>
        <v>79503.80993471673</v>
      </c>
    </row>
    <row r="170" spans="1:4" x14ac:dyDescent="0.45">
      <c r="A170">
        <v>145</v>
      </c>
      <c r="B170">
        <v>8259.7935648463772</v>
      </c>
      <c r="C170">
        <v>-926.79356484637719</v>
      </c>
      <c r="D170">
        <f t="shared" si="2"/>
        <v>858946.31184065598</v>
      </c>
    </row>
    <row r="171" spans="1:4" x14ac:dyDescent="0.45">
      <c r="A171">
        <v>146</v>
      </c>
      <c r="B171">
        <v>8239.5681372296785</v>
      </c>
      <c r="C171">
        <v>-652.56813722967854</v>
      </c>
      <c r="D171">
        <f t="shared" si="2"/>
        <v>425845.17372741259</v>
      </c>
    </row>
    <row r="172" spans="1:4" x14ac:dyDescent="0.45">
      <c r="A172">
        <v>147</v>
      </c>
      <c r="B172">
        <v>8219.3595174104394</v>
      </c>
      <c r="C172">
        <v>1765.6404825895606</v>
      </c>
      <c r="D172">
        <f t="shared" si="2"/>
        <v>3117486.3137590964</v>
      </c>
    </row>
    <row r="173" spans="1:4" x14ac:dyDescent="0.45">
      <c r="A173">
        <v>148</v>
      </c>
      <c r="B173">
        <v>8199.1677053886633</v>
      </c>
      <c r="C173">
        <v>4234.8322946113367</v>
      </c>
      <c r="D173">
        <f t="shared" si="2"/>
        <v>17933804.563483119</v>
      </c>
    </row>
    <row r="174" spans="1:4" x14ac:dyDescent="0.45">
      <c r="A174">
        <v>149</v>
      </c>
      <c r="B174">
        <v>8178.9927011643476</v>
      </c>
      <c r="C174">
        <v>-1707.9927011643476</v>
      </c>
      <c r="D174">
        <f t="shared" si="2"/>
        <v>2917239.0672306847</v>
      </c>
    </row>
    <row r="175" spans="1:4" x14ac:dyDescent="0.45">
      <c r="A175">
        <v>150</v>
      </c>
      <c r="B175">
        <v>8158.8345047374924</v>
      </c>
      <c r="C175">
        <v>-1549.8345047374924</v>
      </c>
      <c r="D175">
        <f t="shared" si="2"/>
        <v>2401986.9920749082</v>
      </c>
    </row>
    <row r="176" spans="1:4" x14ac:dyDescent="0.45">
      <c r="A176">
        <v>151</v>
      </c>
      <c r="B176">
        <v>8138.6931161080984</v>
      </c>
      <c r="C176">
        <v>-314.69311610809837</v>
      </c>
      <c r="D176">
        <f t="shared" si="2"/>
        <v>99031.757325825078</v>
      </c>
    </row>
    <row r="177" spans="1:4" x14ac:dyDescent="0.45">
      <c r="A177">
        <v>152</v>
      </c>
      <c r="B177">
        <v>8118.5685352761657</v>
      </c>
      <c r="C177">
        <v>-1114.5685352761657</v>
      </c>
      <c r="D177">
        <f t="shared" si="2"/>
        <v>1242263.0198276574</v>
      </c>
    </row>
    <row r="178" spans="1:4" x14ac:dyDescent="0.45">
      <c r="A178">
        <v>153</v>
      </c>
      <c r="B178">
        <v>8098.4607622416934</v>
      </c>
      <c r="C178">
        <v>47.539237758306626</v>
      </c>
      <c r="D178">
        <f t="shared" si="2"/>
        <v>2259.9791266408065</v>
      </c>
    </row>
    <row r="179" spans="1:4" x14ac:dyDescent="0.45">
      <c r="A179">
        <v>154</v>
      </c>
      <c r="B179">
        <v>8078.3697970046824</v>
      </c>
      <c r="C179">
        <v>-343.36979700468237</v>
      </c>
      <c r="D179">
        <f t="shared" si="2"/>
        <v>117902.81749503678</v>
      </c>
    </row>
    <row r="180" spans="1:4" x14ac:dyDescent="0.45">
      <c r="A180">
        <v>155</v>
      </c>
      <c r="B180">
        <v>8058.2956395651318</v>
      </c>
      <c r="C180">
        <v>-359.29563956513175</v>
      </c>
      <c r="D180">
        <f t="shared" si="2"/>
        <v>129093.35661051706</v>
      </c>
    </row>
    <row r="181" spans="1:4" x14ac:dyDescent="0.45">
      <c r="A181">
        <v>156</v>
      </c>
      <c r="B181">
        <v>8038.2382899230433</v>
      </c>
      <c r="C181">
        <v>616.76171007695666</v>
      </c>
      <c r="D181">
        <f t="shared" si="2"/>
        <v>380395.00701705192</v>
      </c>
    </row>
    <row r="182" spans="1:4" x14ac:dyDescent="0.45">
      <c r="A182">
        <v>157</v>
      </c>
      <c r="B182">
        <v>8018.1977480784144</v>
      </c>
      <c r="C182">
        <v>-846.19774807841441</v>
      </c>
      <c r="D182">
        <f t="shared" si="2"/>
        <v>716050.62885297975</v>
      </c>
    </row>
    <row r="183" spans="1:4" x14ac:dyDescent="0.45">
      <c r="A183">
        <v>158</v>
      </c>
      <c r="B183">
        <v>7998.1740140312477</v>
      </c>
      <c r="C183">
        <v>-331.17401403124768</v>
      </c>
      <c r="D183">
        <f t="shared" si="2"/>
        <v>109676.22756956903</v>
      </c>
    </row>
    <row r="184" spans="1:4" x14ac:dyDescent="0.45">
      <c r="A184">
        <v>159</v>
      </c>
      <c r="B184">
        <v>7978.1670877815423</v>
      </c>
      <c r="C184">
        <v>1786.8329122184577</v>
      </c>
      <c r="D184">
        <f t="shared" si="2"/>
        <v>3192771.8561870949</v>
      </c>
    </row>
    <row r="185" spans="1:4" x14ac:dyDescent="0.45">
      <c r="A185">
        <v>160</v>
      </c>
      <c r="B185">
        <v>7958.1769693292972</v>
      </c>
      <c r="C185">
        <v>4801.8230306707028</v>
      </c>
      <c r="D185">
        <f t="shared" si="2"/>
        <v>23057504.417879574</v>
      </c>
    </row>
    <row r="186" spans="1:4" x14ac:dyDescent="0.45">
      <c r="A186">
        <v>161</v>
      </c>
      <c r="B186">
        <v>7938.2036586745126</v>
      </c>
      <c r="C186">
        <v>-1634.2036586745126</v>
      </c>
      <c r="D186">
        <f t="shared" si="2"/>
        <v>2670621.5980251627</v>
      </c>
    </row>
    <row r="187" spans="1:4" x14ac:dyDescent="0.45">
      <c r="A187">
        <v>162</v>
      </c>
      <c r="B187">
        <v>7918.2471558171892</v>
      </c>
      <c r="C187">
        <v>-1470.2471558171892</v>
      </c>
      <c r="D187">
        <f t="shared" si="2"/>
        <v>2161626.6991885342</v>
      </c>
    </row>
    <row r="188" spans="1:4" x14ac:dyDescent="0.45">
      <c r="A188">
        <v>163</v>
      </c>
      <c r="B188">
        <v>7898.3074607573271</v>
      </c>
      <c r="C188">
        <v>-390.30746075732714</v>
      </c>
      <c r="D188">
        <f t="shared" si="2"/>
        <v>152339.91392283246</v>
      </c>
    </row>
    <row r="189" spans="1:4" x14ac:dyDescent="0.45">
      <c r="A189">
        <v>164</v>
      </c>
      <c r="B189">
        <v>7878.3845734949264</v>
      </c>
      <c r="C189">
        <v>-587.38457349492637</v>
      </c>
      <c r="D189">
        <f t="shared" si="2"/>
        <v>345020.63717981655</v>
      </c>
    </row>
    <row r="190" spans="1:4" x14ac:dyDescent="0.45">
      <c r="A190">
        <v>165</v>
      </c>
      <c r="B190">
        <v>7858.478494029986</v>
      </c>
      <c r="C190">
        <v>87.521505970014005</v>
      </c>
      <c r="D190">
        <f t="shared" si="2"/>
        <v>7660.0140072591967</v>
      </c>
    </row>
    <row r="191" spans="1:4" x14ac:dyDescent="0.45">
      <c r="A191">
        <v>166</v>
      </c>
      <c r="B191">
        <v>7838.5892223625069</v>
      </c>
      <c r="C191">
        <v>-287.58922236250692</v>
      </c>
      <c r="D191">
        <f t="shared" si="2"/>
        <v>82707.560819071441</v>
      </c>
    </row>
    <row r="192" spans="1:4" x14ac:dyDescent="0.45">
      <c r="A192">
        <v>167</v>
      </c>
      <c r="B192">
        <v>7818.7167584924882</v>
      </c>
      <c r="C192">
        <v>11.283241507511775</v>
      </c>
      <c r="D192">
        <f t="shared" si="2"/>
        <v>127.3115389168366</v>
      </c>
    </row>
    <row r="193" spans="1:4" x14ac:dyDescent="0.45">
      <c r="A193">
        <v>168</v>
      </c>
      <c r="B193">
        <v>7798.8611024199308</v>
      </c>
      <c r="C193">
        <v>873.13889758006917</v>
      </c>
      <c r="D193">
        <f t="shared" si="2"/>
        <v>762371.53446733847</v>
      </c>
    </row>
    <row r="194" spans="1:4" x14ac:dyDescent="0.45">
      <c r="A194">
        <v>169</v>
      </c>
      <c r="B194">
        <v>7779.0222541448338</v>
      </c>
      <c r="C194">
        <v>-951.02225414483382</v>
      </c>
      <c r="D194">
        <f t="shared" si="2"/>
        <v>904443.32787872094</v>
      </c>
    </row>
    <row r="195" spans="1:4" x14ac:dyDescent="0.45">
      <c r="A195">
        <v>170</v>
      </c>
      <c r="B195">
        <v>7759.2002136671981</v>
      </c>
      <c r="C195">
        <v>-296.20021366719811</v>
      </c>
      <c r="D195">
        <f t="shared" si="2"/>
        <v>87734.566576493817</v>
      </c>
    </row>
    <row r="196" spans="1:4" x14ac:dyDescent="0.45">
      <c r="A196">
        <v>171</v>
      </c>
      <c r="B196">
        <v>7739.3949809870237</v>
      </c>
      <c r="C196">
        <v>1443.6050190129763</v>
      </c>
      <c r="D196">
        <f t="shared" si="2"/>
        <v>2083995.4509194556</v>
      </c>
    </row>
    <row r="197" spans="1:4" x14ac:dyDescent="0.45">
      <c r="A197">
        <v>172</v>
      </c>
      <c r="B197">
        <v>7719.6065561043097</v>
      </c>
      <c r="C197">
        <v>4363.3934438956903</v>
      </c>
      <c r="D197">
        <f t="shared" si="2"/>
        <v>19039202.346231893</v>
      </c>
    </row>
    <row r="198" spans="1:4" x14ac:dyDescent="0.45">
      <c r="A198">
        <v>173</v>
      </c>
      <c r="B198">
        <v>7699.8349390190569</v>
      </c>
      <c r="C198">
        <v>-1460.8349390190569</v>
      </c>
      <c r="D198">
        <f t="shared" si="2"/>
        <v>2134038.7190588117</v>
      </c>
    </row>
    <row r="199" spans="1:4" x14ac:dyDescent="0.45">
      <c r="A199">
        <v>174</v>
      </c>
      <c r="B199">
        <v>7680.0801297312655</v>
      </c>
      <c r="C199">
        <v>-1183.0801297312655</v>
      </c>
      <c r="D199">
        <f t="shared" si="2"/>
        <v>1399678.5933649479</v>
      </c>
    </row>
    <row r="200" spans="1:4" x14ac:dyDescent="0.45">
      <c r="A200">
        <v>175</v>
      </c>
      <c r="B200">
        <v>7660.3421282409345</v>
      </c>
      <c r="C200">
        <v>-896.34212824093447</v>
      </c>
      <c r="D200">
        <f t="shared" si="2"/>
        <v>803429.21085948776</v>
      </c>
    </row>
    <row r="201" spans="1:4" x14ac:dyDescent="0.45">
      <c r="A201">
        <v>176</v>
      </c>
      <c r="B201">
        <v>7640.6209345480647</v>
      </c>
      <c r="C201">
        <v>-1771.6209345480647</v>
      </c>
      <c r="D201">
        <f t="shared" si="2"/>
        <v>3138640.7357289582</v>
      </c>
    </row>
    <row r="202" spans="1:4" x14ac:dyDescent="0.45">
      <c r="A202">
        <v>177</v>
      </c>
      <c r="B202">
        <v>7620.9165486526563</v>
      </c>
      <c r="C202">
        <v>17.083451347343726</v>
      </c>
      <c r="D202">
        <f t="shared" si="2"/>
        <v>291.84430993706013</v>
      </c>
    </row>
    <row r="203" spans="1:4" x14ac:dyDescent="0.45">
      <c r="A203">
        <v>178</v>
      </c>
      <c r="B203">
        <v>7601.2289705547091</v>
      </c>
      <c r="C203">
        <v>-156.22897055470912</v>
      </c>
      <c r="D203">
        <f t="shared" si="2"/>
        <v>24407.491240584171</v>
      </c>
    </row>
    <row r="204" spans="1:4" x14ac:dyDescent="0.45">
      <c r="A204">
        <v>179</v>
      </c>
      <c r="B204">
        <v>7581.5582002542214</v>
      </c>
      <c r="C204">
        <v>118.44179974577855</v>
      </c>
      <c r="D204">
        <f t="shared" si="2"/>
        <v>14028.459927019108</v>
      </c>
    </row>
    <row r="205" spans="1:4" ht="14.65" thickBot="1" x14ac:dyDescent="0.5">
      <c r="A205" s="15">
        <v>180</v>
      </c>
      <c r="B205" s="15">
        <v>7561.904237751196</v>
      </c>
      <c r="C205" s="15">
        <v>472.09576224880402</v>
      </c>
      <c r="D205">
        <f t="shared" si="2"/>
        <v>222874.4087332793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"/>
  <sheetViews>
    <sheetView workbookViewId="0">
      <selection activeCell="C4" sqref="C4:N5"/>
    </sheetView>
  </sheetViews>
  <sheetFormatPr defaultRowHeight="14.25" x14ac:dyDescent="0.45"/>
  <cols>
    <col min="2" max="2" width="18.86328125" bestFit="1" customWidth="1"/>
  </cols>
  <sheetData>
    <row r="1" spans="1:15" ht="15.4" x14ac:dyDescent="0.45">
      <c r="A1" s="3" t="s">
        <v>104</v>
      </c>
    </row>
    <row r="2" spans="1:15" x14ac:dyDescent="0.45">
      <c r="A2" s="4" t="s">
        <v>105</v>
      </c>
    </row>
    <row r="3" spans="1:15" x14ac:dyDescent="0.45">
      <c r="A3" s="2" t="s">
        <v>0</v>
      </c>
    </row>
    <row r="4" spans="1:15" x14ac:dyDescent="0.45"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</v>
      </c>
    </row>
    <row r="5" spans="1:15" x14ac:dyDescent="0.45">
      <c r="B5" t="s">
        <v>185</v>
      </c>
      <c r="C5" s="5">
        <v>8985</v>
      </c>
      <c r="D5" s="5">
        <v>9083</v>
      </c>
      <c r="E5" s="5">
        <v>10284</v>
      </c>
      <c r="F5" s="5">
        <v>10617</v>
      </c>
      <c r="G5" s="5">
        <v>10568</v>
      </c>
      <c r="H5" s="5">
        <v>10648</v>
      </c>
      <c r="I5" s="5">
        <v>10331</v>
      </c>
      <c r="J5" s="5">
        <v>10761</v>
      </c>
      <c r="K5" s="5">
        <v>9863</v>
      </c>
      <c r="L5" s="5">
        <v>10517</v>
      </c>
      <c r="M5" s="5">
        <v>13185</v>
      </c>
      <c r="N5" s="5">
        <v>18016</v>
      </c>
      <c r="O5" s="5">
        <f>SUM(B5:N5)</f>
        <v>132858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C4" sqref="C4:F5"/>
    </sheetView>
  </sheetViews>
  <sheetFormatPr defaultRowHeight="14.25" x14ac:dyDescent="0.45"/>
  <cols>
    <col min="2" max="2" width="18.86328125" bestFit="1" customWidth="1"/>
  </cols>
  <sheetData>
    <row r="1" spans="1:6" ht="15.4" x14ac:dyDescent="0.45">
      <c r="A1" s="3" t="s">
        <v>104</v>
      </c>
    </row>
    <row r="2" spans="1:6" x14ac:dyDescent="0.45">
      <c r="A2" s="4" t="s">
        <v>105</v>
      </c>
    </row>
    <row r="3" spans="1:6" x14ac:dyDescent="0.45">
      <c r="A3" s="2" t="s">
        <v>0</v>
      </c>
    </row>
    <row r="4" spans="1:6" x14ac:dyDescent="0.45">
      <c r="C4" s="1" t="s">
        <v>2</v>
      </c>
      <c r="D4" s="1" t="s">
        <v>3</v>
      </c>
      <c r="E4" s="1" t="s">
        <v>4</v>
      </c>
      <c r="F4" s="1" t="s">
        <v>5</v>
      </c>
    </row>
    <row r="5" spans="1:6" x14ac:dyDescent="0.45">
      <c r="B5" t="s">
        <v>185</v>
      </c>
      <c r="C5" s="5">
        <v>9388</v>
      </c>
      <c r="D5" s="5">
        <v>10744</v>
      </c>
      <c r="E5" s="5">
        <v>12757</v>
      </c>
      <c r="F5" s="5">
        <v>17450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AE58-A31C-4669-84E7-6F88218F1E19}">
  <dimension ref="A1:I204"/>
  <sheetViews>
    <sheetView topLeftCell="A9" workbookViewId="0">
      <selection activeCell="G21" sqref="G21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0.5538960711891493</v>
      </c>
    </row>
    <row r="5" spans="1:9" x14ac:dyDescent="0.45">
      <c r="A5" t="s">
        <v>205</v>
      </c>
      <c r="B5">
        <v>0.30680085767877513</v>
      </c>
    </row>
    <row r="6" spans="1:9" ht="18" x14ac:dyDescent="0.55000000000000004">
      <c r="A6" t="s">
        <v>206</v>
      </c>
      <c r="B6" s="18">
        <v>0.30290648047472329</v>
      </c>
    </row>
    <row r="7" spans="1:9" x14ac:dyDescent="0.45">
      <c r="A7" t="s">
        <v>207</v>
      </c>
      <c r="B7">
        <v>0.17649157845845656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</v>
      </c>
      <c r="C12">
        <v>2.4539546327387569</v>
      </c>
      <c r="D12">
        <v>2.4539546327387569</v>
      </c>
      <c r="E12">
        <v>78.780467736810508</v>
      </c>
      <c r="F12">
        <v>7.3074061778250105E-16</v>
      </c>
    </row>
    <row r="13" spans="1:9" x14ac:dyDescent="0.45">
      <c r="A13" t="s">
        <v>211</v>
      </c>
      <c r="B13">
        <v>178</v>
      </c>
      <c r="C13">
        <v>5.5445713534828407</v>
      </c>
      <c r="D13">
        <v>3.1149277266757532E-2</v>
      </c>
    </row>
    <row r="14" spans="1:9" ht="14.65" thickBot="1" x14ac:dyDescent="0.5">
      <c r="A14" s="15" t="s">
        <v>212</v>
      </c>
      <c r="B14" s="15">
        <v>179</v>
      </c>
      <c r="C14" s="15">
        <v>7.9985259862215976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9.3291411550398937</v>
      </c>
      <c r="C17">
        <v>2.6419817784671833E-2</v>
      </c>
      <c r="D17">
        <v>353.1114874097446</v>
      </c>
      <c r="E17">
        <v>3.0224474203775652E-255</v>
      </c>
      <c r="F17">
        <v>9.2770047915446803</v>
      </c>
      <c r="G17">
        <v>9.3812775185351072</v>
      </c>
      <c r="H17">
        <v>9.2770047915446803</v>
      </c>
      <c r="I17">
        <v>9.3812775185351072</v>
      </c>
    </row>
    <row r="18" spans="1:9" ht="14.65" thickBot="1" x14ac:dyDescent="0.5">
      <c r="A18" s="15" t="s">
        <v>188</v>
      </c>
      <c r="B18" s="15">
        <v>-2.2470970639582432E-3</v>
      </c>
      <c r="C18" s="15">
        <v>2.5317018257572791E-4</v>
      </c>
      <c r="D18" s="15">
        <v>-8.8758361711339955</v>
      </c>
      <c r="E18" s="15">
        <v>7.3074061778248547E-16</v>
      </c>
      <c r="F18" s="15">
        <v>-2.7466982638036002E-3</v>
      </c>
      <c r="G18" s="15">
        <v>-1.7474958641128862E-3</v>
      </c>
      <c r="H18" s="15">
        <v>-2.7466982638036002E-3</v>
      </c>
      <c r="I18" s="15">
        <v>-1.7474958641128862E-3</v>
      </c>
    </row>
    <row r="21" spans="1:9" x14ac:dyDescent="0.45">
      <c r="F21" t="s">
        <v>241</v>
      </c>
      <c r="G21">
        <f>SQRT(G22)</f>
        <v>1941.9503029280329</v>
      </c>
    </row>
    <row r="22" spans="1:9" x14ac:dyDescent="0.45">
      <c r="A22" t="s">
        <v>226</v>
      </c>
      <c r="F22" t="s">
        <v>259</v>
      </c>
      <c r="G22">
        <f>AVERAGE(G25:G204)</f>
        <v>3771170.9790422791</v>
      </c>
    </row>
    <row r="23" spans="1:9" ht="14.65" thickBot="1" x14ac:dyDescent="0.5"/>
    <row r="24" spans="1:9" x14ac:dyDescent="0.45">
      <c r="A24" s="16" t="s">
        <v>227</v>
      </c>
      <c r="B24" s="16" t="s">
        <v>244</v>
      </c>
      <c r="C24" s="16" t="s">
        <v>229</v>
      </c>
      <c r="D24" s="30" t="s">
        <v>255</v>
      </c>
      <c r="E24" s="41" t="s">
        <v>256</v>
      </c>
      <c r="F24" s="41" t="s">
        <v>257</v>
      </c>
      <c r="G24" s="41" t="s">
        <v>258</v>
      </c>
    </row>
    <row r="25" spans="1:9" x14ac:dyDescent="0.45">
      <c r="A25">
        <v>1</v>
      </c>
      <c r="B25">
        <v>9.3268940579759363</v>
      </c>
      <c r="C25">
        <v>-0.17970650100502183</v>
      </c>
      <c r="D25">
        <f>EXP(B25)</f>
        <v>11236.178313946142</v>
      </c>
      <c r="E25" s="32">
        <v>9388</v>
      </c>
      <c r="F25" s="28">
        <f>E25-D25</f>
        <v>-1848.1783139461422</v>
      </c>
      <c r="G25">
        <f>F25*F25</f>
        <v>3415763.0801408049</v>
      </c>
    </row>
    <row r="26" spans="1:9" x14ac:dyDescent="0.45">
      <c r="A26">
        <v>2</v>
      </c>
      <c r="B26">
        <v>9.3246469609119771</v>
      </c>
      <c r="C26">
        <v>-4.2544222708903234E-2</v>
      </c>
      <c r="D26">
        <f t="shared" ref="D26:D89" si="0">EXP(B26)</f>
        <v>11210.95787764337</v>
      </c>
      <c r="E26" s="32">
        <v>10744</v>
      </c>
      <c r="F26" s="28">
        <f t="shared" ref="F26:F89" si="1">E26-D26</f>
        <v>-466.95787764337001</v>
      </c>
      <c r="G26">
        <f t="shared" ref="G26:G89" si="2">F26*F26</f>
        <v>218049.65949320051</v>
      </c>
    </row>
    <row r="27" spans="1:9" x14ac:dyDescent="0.45">
      <c r="A27">
        <v>3</v>
      </c>
      <c r="B27">
        <v>9.3223998638480197</v>
      </c>
      <c r="C27">
        <v>0.13143555569027043</v>
      </c>
      <c r="D27">
        <f t="shared" si="0"/>
        <v>11185.794050482045</v>
      </c>
      <c r="E27" s="32">
        <v>12757</v>
      </c>
      <c r="F27" s="28">
        <f t="shared" si="1"/>
        <v>1571.2059495179547</v>
      </c>
      <c r="G27">
        <f t="shared" si="2"/>
        <v>2468688.1358006173</v>
      </c>
    </row>
    <row r="28" spans="1:9" x14ac:dyDescent="0.45">
      <c r="A28">
        <v>4</v>
      </c>
      <c r="B28">
        <v>9.3201527667840605</v>
      </c>
      <c r="C28">
        <v>0.44694216084651295</v>
      </c>
      <c r="D28">
        <f t="shared" si="0"/>
        <v>11160.686705398712</v>
      </c>
      <c r="E28" s="32">
        <v>17450</v>
      </c>
      <c r="F28" s="28">
        <f t="shared" si="1"/>
        <v>6289.3132946012884</v>
      </c>
      <c r="G28">
        <f t="shared" si="2"/>
        <v>39555461.717648514</v>
      </c>
    </row>
    <row r="29" spans="1:9" x14ac:dyDescent="0.45">
      <c r="A29">
        <v>5</v>
      </c>
      <c r="B29">
        <v>9.317905669720103</v>
      </c>
      <c r="C29">
        <v>-0.21459387050244416</v>
      </c>
      <c r="D29">
        <f t="shared" si="0"/>
        <v>11135.63571561519</v>
      </c>
      <c r="E29" s="32">
        <v>8985</v>
      </c>
      <c r="F29" s="28">
        <f t="shared" si="1"/>
        <v>-2150.6357156151898</v>
      </c>
      <c r="G29">
        <f t="shared" si="2"/>
        <v>4625233.98127966</v>
      </c>
    </row>
    <row r="30" spans="1:9" x14ac:dyDescent="0.45">
      <c r="A30">
        <v>6</v>
      </c>
      <c r="B30">
        <v>9.3156585726561438</v>
      </c>
      <c r="C30">
        <v>-0.2014987591539299</v>
      </c>
      <c r="D30">
        <f t="shared" si="0"/>
        <v>11110.640954637787</v>
      </c>
      <c r="E30" s="32">
        <v>9083</v>
      </c>
      <c r="F30" s="28">
        <f t="shared" si="1"/>
        <v>-2027.6409546377872</v>
      </c>
      <c r="G30">
        <f t="shared" si="2"/>
        <v>4111327.8409244372</v>
      </c>
    </row>
    <row r="31" spans="1:9" x14ac:dyDescent="0.45">
      <c r="A31">
        <v>7</v>
      </c>
      <c r="B31">
        <v>9.3134114755921864</v>
      </c>
      <c r="C31">
        <v>-7.5066907206405631E-2</v>
      </c>
      <c r="D31">
        <f t="shared" si="0"/>
        <v>11085.702296256813</v>
      </c>
      <c r="E31" s="32">
        <v>10284</v>
      </c>
      <c r="F31" s="28">
        <f t="shared" si="1"/>
        <v>-801.7022962568135</v>
      </c>
      <c r="G31">
        <f t="shared" si="2"/>
        <v>642726.57182344759</v>
      </c>
    </row>
    <row r="32" spans="1:9" x14ac:dyDescent="0.45">
      <c r="A32">
        <v>8</v>
      </c>
      <c r="B32">
        <v>9.3111643785282272</v>
      </c>
      <c r="C32">
        <v>-4.0952609514654625E-2</v>
      </c>
      <c r="D32">
        <f t="shared" si="0"/>
        <v>11060.819614545788</v>
      </c>
      <c r="E32" s="32">
        <v>10617</v>
      </c>
      <c r="F32" s="28">
        <f t="shared" si="1"/>
        <v>-443.81961454578777</v>
      </c>
      <c r="G32">
        <f t="shared" si="2"/>
        <v>196975.85025557163</v>
      </c>
    </row>
    <row r="33" spans="1:7" x14ac:dyDescent="0.45">
      <c r="A33">
        <v>9</v>
      </c>
      <c r="B33">
        <v>9.3089172814642698</v>
      </c>
      <c r="C33">
        <v>-4.3331435262109252E-2</v>
      </c>
      <c r="D33">
        <f t="shared" si="0"/>
        <v>11035.992783860958</v>
      </c>
      <c r="E33" s="32">
        <v>10568</v>
      </c>
      <c r="F33" s="28">
        <f t="shared" si="1"/>
        <v>-467.9927838609583</v>
      </c>
      <c r="G33">
        <f t="shared" si="2"/>
        <v>219017.24574592963</v>
      </c>
    </row>
    <row r="34" spans="1:7" x14ac:dyDescent="0.45">
      <c r="A34">
        <v>10</v>
      </c>
      <c r="B34">
        <v>9.3066701844003106</v>
      </c>
      <c r="C34">
        <v>-3.3542824325362375E-2</v>
      </c>
      <c r="D34">
        <f t="shared" si="0"/>
        <v>11011.221678840511</v>
      </c>
      <c r="E34" s="32">
        <v>10648</v>
      </c>
      <c r="F34" s="28">
        <f t="shared" si="1"/>
        <v>-363.22167884051123</v>
      </c>
      <c r="G34">
        <f t="shared" si="2"/>
        <v>131929.98797971947</v>
      </c>
    </row>
    <row r="35" spans="1:7" x14ac:dyDescent="0.45">
      <c r="A35">
        <v>11</v>
      </c>
      <c r="B35">
        <v>9.3044230873363531</v>
      </c>
      <c r="C35">
        <v>-6.1518724486907317E-2</v>
      </c>
      <c r="D35">
        <f t="shared" si="0"/>
        <v>10986.506174404096</v>
      </c>
      <c r="E35" s="32">
        <v>10331</v>
      </c>
      <c r="F35" s="28">
        <f t="shared" si="1"/>
        <v>-655.50617440409587</v>
      </c>
      <c r="G35">
        <f t="shared" si="2"/>
        <v>429688.34468189295</v>
      </c>
    </row>
    <row r="36" spans="1:7" x14ac:dyDescent="0.45">
      <c r="A36">
        <v>12</v>
      </c>
      <c r="B36">
        <v>9.3021759902723939</v>
      </c>
      <c r="C36">
        <v>-1.8492224072002017E-2</v>
      </c>
      <c r="D36">
        <f t="shared" si="0"/>
        <v>10961.846145752033</v>
      </c>
      <c r="E36" s="32">
        <v>10761</v>
      </c>
      <c r="F36" s="28">
        <f t="shared" si="1"/>
        <v>-200.84614575203341</v>
      </c>
      <c r="G36">
        <f t="shared" si="2"/>
        <v>40339.17426344705</v>
      </c>
    </row>
    <row r="37" spans="1:7" x14ac:dyDescent="0.45">
      <c r="A37">
        <v>13</v>
      </c>
      <c r="B37">
        <v>9.2999288932084365</v>
      </c>
      <c r="C37">
        <v>-0.10338323225444235</v>
      </c>
      <c r="D37">
        <f t="shared" si="0"/>
        <v>10937.241468364849</v>
      </c>
      <c r="E37" s="32">
        <v>9863</v>
      </c>
      <c r="F37" s="28">
        <f t="shared" si="1"/>
        <v>-1074.2414683648494</v>
      </c>
      <c r="G37">
        <f t="shared" si="2"/>
        <v>1153994.7323546677</v>
      </c>
    </row>
    <row r="38" spans="1:7" x14ac:dyDescent="0.45">
      <c r="A38">
        <v>14</v>
      </c>
      <c r="B38">
        <v>9.2976817961444791</v>
      </c>
      <c r="C38">
        <v>-3.6933521624451515E-2</v>
      </c>
      <c r="D38">
        <f t="shared" si="0"/>
        <v>10912.692018002501</v>
      </c>
      <c r="E38" s="32">
        <v>10517</v>
      </c>
      <c r="F38" s="28">
        <f t="shared" si="1"/>
        <v>-395.69201800250084</v>
      </c>
      <c r="G38">
        <f t="shared" si="2"/>
        <v>156572.17311089145</v>
      </c>
    </row>
    <row r="39" spans="1:7" x14ac:dyDescent="0.45">
      <c r="A39">
        <v>15</v>
      </c>
      <c r="B39">
        <v>9.2954346990805199</v>
      </c>
      <c r="C39">
        <v>0.19140039970686651</v>
      </c>
      <c r="D39">
        <f t="shared" si="0"/>
        <v>10888.19767070381</v>
      </c>
      <c r="E39" s="32">
        <v>13185</v>
      </c>
      <c r="F39" s="28">
        <f t="shared" si="1"/>
        <v>2296.8023292961898</v>
      </c>
      <c r="G39">
        <f t="shared" si="2"/>
        <v>5275300.9398604026</v>
      </c>
    </row>
    <row r="40" spans="1:7" x14ac:dyDescent="0.45">
      <c r="A40">
        <v>16</v>
      </c>
      <c r="B40">
        <v>9.2931876020165625</v>
      </c>
      <c r="C40">
        <v>0.50582792892285511</v>
      </c>
      <c r="D40">
        <f t="shared" si="0"/>
        <v>10863.7583027859</v>
      </c>
      <c r="E40" s="32">
        <v>18016</v>
      </c>
      <c r="F40" s="28">
        <f t="shared" si="1"/>
        <v>7152.2416972141</v>
      </c>
      <c r="G40">
        <f t="shared" si="2"/>
        <v>51154561.295368031</v>
      </c>
    </row>
    <row r="41" spans="1:7" x14ac:dyDescent="0.45">
      <c r="A41">
        <v>17</v>
      </c>
      <c r="B41">
        <v>9.2909405049526033</v>
      </c>
      <c r="C41">
        <v>-0.16083452568702583</v>
      </c>
      <c r="D41">
        <f t="shared" si="0"/>
        <v>10839.37379084343</v>
      </c>
      <c r="E41" s="32">
        <v>9229</v>
      </c>
      <c r="F41" s="28">
        <f t="shared" si="1"/>
        <v>-1610.3737908434305</v>
      </c>
      <c r="G41">
        <f t="shared" si="2"/>
        <v>2593303.746235441</v>
      </c>
    </row>
    <row r="42" spans="1:7" x14ac:dyDescent="0.45">
      <c r="A42">
        <v>18</v>
      </c>
      <c r="B42">
        <v>9.2886934078886458</v>
      </c>
      <c r="C42">
        <v>-0.16871547599285464</v>
      </c>
      <c r="D42">
        <f t="shared" si="0"/>
        <v>10815.044011748132</v>
      </c>
      <c r="E42" s="32">
        <v>9136</v>
      </c>
      <c r="F42" s="28">
        <f t="shared" si="1"/>
        <v>-1679.0440117481321</v>
      </c>
      <c r="G42">
        <f t="shared" si="2"/>
        <v>2819188.7933872617</v>
      </c>
    </row>
    <row r="43" spans="1:7" x14ac:dyDescent="0.45">
      <c r="A43">
        <v>19</v>
      </c>
      <c r="B43">
        <v>9.2864463108246866</v>
      </c>
      <c r="C43">
        <v>-1.8497626228191066E-2</v>
      </c>
      <c r="D43">
        <f t="shared" si="0"/>
        <v>10790.768842648025</v>
      </c>
      <c r="E43" s="32">
        <v>10593</v>
      </c>
      <c r="F43" s="28">
        <f t="shared" si="1"/>
        <v>-197.76884264802538</v>
      </c>
      <c r="G43">
        <f t="shared" si="2"/>
        <v>39112.51512233942</v>
      </c>
    </row>
    <row r="44" spans="1:7" x14ac:dyDescent="0.45">
      <c r="A44">
        <v>20</v>
      </c>
      <c r="B44">
        <v>9.2841992137607292</v>
      </c>
      <c r="C44">
        <v>-6.1337561230875082E-2</v>
      </c>
      <c r="D44">
        <f t="shared" si="0"/>
        <v>10766.548160966964</v>
      </c>
      <c r="E44" s="32">
        <v>10126</v>
      </c>
      <c r="F44" s="28">
        <f t="shared" si="1"/>
        <v>-640.54816096696413</v>
      </c>
      <c r="G44">
        <f t="shared" si="2"/>
        <v>410301.94651815982</v>
      </c>
    </row>
    <row r="45" spans="1:7" x14ac:dyDescent="0.45">
      <c r="A45">
        <v>21</v>
      </c>
      <c r="B45">
        <v>9.28195211669677</v>
      </c>
      <c r="C45">
        <v>-3.7661978255201234E-3</v>
      </c>
      <c r="D45">
        <f t="shared" si="0"/>
        <v>10742.381844403852</v>
      </c>
      <c r="E45" s="32">
        <v>10702</v>
      </c>
      <c r="F45" s="28">
        <f t="shared" si="1"/>
        <v>-40.381844403851574</v>
      </c>
      <c r="G45">
        <f t="shared" si="2"/>
        <v>1630.6933574568786</v>
      </c>
    </row>
    <row r="46" spans="1:7" x14ac:dyDescent="0.45">
      <c r="A46">
        <v>22</v>
      </c>
      <c r="B46">
        <v>9.2797050196328126</v>
      </c>
      <c r="C46">
        <v>-2.1813345798406658E-2</v>
      </c>
      <c r="D46">
        <f t="shared" si="0"/>
        <v>10718.269770932182</v>
      </c>
      <c r="E46" s="32">
        <v>10487</v>
      </c>
      <c r="F46" s="28">
        <f t="shared" si="1"/>
        <v>-231.26977093218193</v>
      </c>
      <c r="G46">
        <f t="shared" si="2"/>
        <v>53485.7069470239</v>
      </c>
    </row>
    <row r="47" spans="1:7" x14ac:dyDescent="0.45">
      <c r="A47">
        <v>23</v>
      </c>
      <c r="B47">
        <v>9.2774579225688534</v>
      </c>
      <c r="C47">
        <v>-4.7805239560297252E-2</v>
      </c>
      <c r="D47">
        <f t="shared" si="0"/>
        <v>10694.211818799275</v>
      </c>
      <c r="E47" s="32">
        <v>10195</v>
      </c>
      <c r="F47" s="28">
        <f t="shared" si="1"/>
        <v>-499.21181879927462</v>
      </c>
      <c r="G47">
        <f t="shared" si="2"/>
        <v>249212.44002887979</v>
      </c>
    </row>
    <row r="48" spans="1:7" x14ac:dyDescent="0.45">
      <c r="A48">
        <v>24</v>
      </c>
      <c r="B48">
        <v>9.275210825504896</v>
      </c>
      <c r="C48">
        <v>4.2008908098383202E-2</v>
      </c>
      <c r="D48">
        <f t="shared" si="0"/>
        <v>10670.207866525803</v>
      </c>
      <c r="E48" s="32">
        <v>11128</v>
      </c>
      <c r="F48" s="28">
        <f t="shared" si="1"/>
        <v>457.79213347419682</v>
      </c>
      <c r="G48">
        <f t="shared" si="2"/>
        <v>209573.63747085683</v>
      </c>
    </row>
    <row r="49" spans="1:7" x14ac:dyDescent="0.45">
      <c r="A49">
        <v>25</v>
      </c>
      <c r="B49">
        <v>9.2729637284409385</v>
      </c>
      <c r="C49">
        <v>-0.10053292953797666</v>
      </c>
      <c r="D49">
        <f t="shared" si="0"/>
        <v>10646.257792905057</v>
      </c>
      <c r="E49" s="32">
        <v>9628</v>
      </c>
      <c r="F49" s="28">
        <f t="shared" si="1"/>
        <v>-1018.2577929050567</v>
      </c>
      <c r="G49">
        <f t="shared" si="2"/>
        <v>1036848.9328118773</v>
      </c>
    </row>
    <row r="50" spans="1:7" x14ac:dyDescent="0.45">
      <c r="A50">
        <v>26</v>
      </c>
      <c r="B50">
        <v>9.2707166313769793</v>
      </c>
      <c r="C50">
        <v>-1.8754584709977706E-2</v>
      </c>
      <c r="D50">
        <f t="shared" si="0"/>
        <v>10622.36147700238</v>
      </c>
      <c r="E50" s="32">
        <v>10425</v>
      </c>
      <c r="F50" s="28">
        <f t="shared" si="1"/>
        <v>-197.36147700237962</v>
      </c>
      <c r="G50">
        <f t="shared" si="2"/>
        <v>38951.55260456082</v>
      </c>
    </row>
    <row r="51" spans="1:7" x14ac:dyDescent="0.45">
      <c r="A51">
        <v>27</v>
      </c>
      <c r="B51">
        <v>9.2684695343130219</v>
      </c>
      <c r="C51">
        <v>0.21372835976796978</v>
      </c>
      <c r="D51">
        <f t="shared" si="0"/>
        <v>10598.518798154621</v>
      </c>
      <c r="E51" s="32">
        <v>13124</v>
      </c>
      <c r="F51" s="28">
        <f t="shared" si="1"/>
        <v>2525.4812018453795</v>
      </c>
      <c r="G51">
        <f t="shared" si="2"/>
        <v>6378055.3008743823</v>
      </c>
    </row>
    <row r="52" spans="1:7" x14ac:dyDescent="0.45">
      <c r="A52">
        <v>28</v>
      </c>
      <c r="B52">
        <v>9.2662224372490627</v>
      </c>
      <c r="C52">
        <v>0.51690375861588223</v>
      </c>
      <c r="D52">
        <f t="shared" si="0"/>
        <v>10574.729635969394</v>
      </c>
      <c r="E52" s="32">
        <v>17732</v>
      </c>
      <c r="F52" s="28">
        <f t="shared" si="1"/>
        <v>7157.2703640306063</v>
      </c>
      <c r="G52">
        <f t="shared" si="2"/>
        <v>51226519.063830808</v>
      </c>
    </row>
    <row r="53" spans="1:7" x14ac:dyDescent="0.45">
      <c r="A53">
        <v>29</v>
      </c>
      <c r="B53">
        <v>9.2639753401851053</v>
      </c>
      <c r="C53">
        <v>-0.19796733909884168</v>
      </c>
      <c r="D53">
        <f t="shared" si="0"/>
        <v>10550.993870324612</v>
      </c>
      <c r="E53" s="32">
        <v>8656</v>
      </c>
      <c r="F53" s="28">
        <f t="shared" si="1"/>
        <v>-1894.9938703246116</v>
      </c>
      <c r="G53">
        <f t="shared" si="2"/>
        <v>3591001.7685678508</v>
      </c>
    </row>
    <row r="54" spans="1:7" x14ac:dyDescent="0.45">
      <c r="A54">
        <v>30</v>
      </c>
      <c r="B54">
        <v>9.2617282431211461</v>
      </c>
      <c r="C54">
        <v>-0.14120317546732686</v>
      </c>
      <c r="D54">
        <f t="shared" si="0"/>
        <v>10527.311381367741</v>
      </c>
      <c r="E54" s="32">
        <v>9141</v>
      </c>
      <c r="F54" s="28">
        <f t="shared" si="1"/>
        <v>-1386.311381367741</v>
      </c>
      <c r="G54">
        <f t="shared" si="2"/>
        <v>1921859.2461097341</v>
      </c>
    </row>
    <row r="55" spans="1:7" x14ac:dyDescent="0.45">
      <c r="A55">
        <v>31</v>
      </c>
      <c r="B55">
        <v>9.2594811460571886</v>
      </c>
      <c r="C55">
        <v>-3.3956638755965329E-2</v>
      </c>
      <c r="D55">
        <f t="shared" si="0"/>
        <v>10503.682049515335</v>
      </c>
      <c r="E55" s="32">
        <v>10153</v>
      </c>
      <c r="F55" s="28">
        <f t="shared" si="1"/>
        <v>-350.68204951533517</v>
      </c>
      <c r="G55">
        <f t="shared" si="2"/>
        <v>122977.89985227598</v>
      </c>
    </row>
    <row r="56" spans="1:7" x14ac:dyDescent="0.45">
      <c r="A56">
        <v>32</v>
      </c>
      <c r="B56">
        <v>9.2572340489932294</v>
      </c>
      <c r="C56">
        <v>-0.10240638694730464</v>
      </c>
      <c r="D56">
        <f t="shared" si="0"/>
        <v>10480.105755452292</v>
      </c>
      <c r="E56" s="32">
        <v>9460</v>
      </c>
      <c r="F56" s="28">
        <f t="shared" si="1"/>
        <v>-1020.1057554522922</v>
      </c>
      <c r="G56">
        <f t="shared" si="2"/>
        <v>1040615.7523068918</v>
      </c>
    </row>
    <row r="57" spans="1:7" x14ac:dyDescent="0.45">
      <c r="A57">
        <v>33</v>
      </c>
      <c r="B57">
        <v>9.254986951929272</v>
      </c>
      <c r="C57">
        <v>1.7764680168307123E-2</v>
      </c>
      <c r="D57">
        <f t="shared" si="0"/>
        <v>10456.582380131393</v>
      </c>
      <c r="E57" s="32">
        <v>10644</v>
      </c>
      <c r="F57" s="28">
        <f t="shared" si="1"/>
        <v>187.41761986860729</v>
      </c>
      <c r="G57">
        <f t="shared" si="2"/>
        <v>35125.364237213784</v>
      </c>
    </row>
    <row r="58" spans="1:7" x14ac:dyDescent="0.45">
      <c r="A58">
        <v>34</v>
      </c>
      <c r="B58">
        <v>9.2527398548653128</v>
      </c>
      <c r="C58">
        <v>-1.8335211424691522E-3</v>
      </c>
      <c r="D58">
        <f t="shared" si="0"/>
        <v>10433.111804772556</v>
      </c>
      <c r="E58" s="32">
        <v>10414</v>
      </c>
      <c r="F58" s="28">
        <f t="shared" si="1"/>
        <v>-19.111804772555843</v>
      </c>
      <c r="G58">
        <f t="shared" si="2"/>
        <v>365.26108166428827</v>
      </c>
    </row>
    <row r="59" spans="1:7" x14ac:dyDescent="0.45">
      <c r="A59">
        <v>35</v>
      </c>
      <c r="B59">
        <v>9.2504927578013554</v>
      </c>
      <c r="C59">
        <v>-4.2856037399486624E-2</v>
      </c>
      <c r="D59">
        <f t="shared" si="0"/>
        <v>10409.693910862383</v>
      </c>
      <c r="E59" s="32">
        <v>9973</v>
      </c>
      <c r="F59" s="28">
        <f t="shared" si="1"/>
        <v>-436.69391086238284</v>
      </c>
      <c r="G59">
        <f t="shared" si="2"/>
        <v>190701.57178428277</v>
      </c>
    </row>
    <row r="60" spans="1:7" x14ac:dyDescent="0.45">
      <c r="A60">
        <v>36</v>
      </c>
      <c r="B60">
        <v>9.2482456607373962</v>
      </c>
      <c r="C60">
        <v>3.4973356651359921E-2</v>
      </c>
      <c r="D60">
        <f t="shared" si="0"/>
        <v>10386.328580153417</v>
      </c>
      <c r="E60" s="32">
        <v>10756</v>
      </c>
      <c r="F60" s="28">
        <f t="shared" si="1"/>
        <v>369.67141984658338</v>
      </c>
      <c r="G60">
        <f t="shared" si="2"/>
        <v>136656.95865138891</v>
      </c>
    </row>
    <row r="61" spans="1:7" x14ac:dyDescent="0.45">
      <c r="A61">
        <v>37</v>
      </c>
      <c r="B61">
        <v>9.2459985636734388</v>
      </c>
      <c r="C61">
        <v>-0.14357753391674954</v>
      </c>
      <c r="D61">
        <f t="shared" si="0"/>
        <v>10363.015694663685</v>
      </c>
      <c r="E61" s="32">
        <v>8977</v>
      </c>
      <c r="F61" s="28">
        <f t="shared" si="1"/>
        <v>-1386.0156946636853</v>
      </c>
      <c r="G61">
        <f t="shared" si="2"/>
        <v>1921039.5058540581</v>
      </c>
    </row>
    <row r="62" spans="1:7" x14ac:dyDescent="0.45">
      <c r="A62">
        <v>38</v>
      </c>
      <c r="B62">
        <v>9.2437514666094813</v>
      </c>
      <c r="C62">
        <v>-3.2411594300215896E-2</v>
      </c>
      <c r="D62">
        <f t="shared" si="0"/>
        <v>10339.755136675984</v>
      </c>
      <c r="E62" s="32">
        <v>10010</v>
      </c>
      <c r="F62" s="28">
        <f t="shared" si="1"/>
        <v>-329.75513667598352</v>
      </c>
      <c r="G62">
        <f t="shared" si="2"/>
        <v>108738.45016419658</v>
      </c>
    </row>
    <row r="63" spans="1:7" x14ac:dyDescent="0.45">
      <c r="A63">
        <v>39</v>
      </c>
      <c r="B63">
        <v>9.2415043695455221</v>
      </c>
      <c r="C63">
        <v>0.16744092929771703</v>
      </c>
      <c r="D63">
        <f t="shared" si="0"/>
        <v>10316.546788737331</v>
      </c>
      <c r="E63" s="32">
        <v>12197</v>
      </c>
      <c r="F63" s="28">
        <f t="shared" si="1"/>
        <v>1880.4532112626694</v>
      </c>
      <c r="G63">
        <f t="shared" si="2"/>
        <v>3536104.2797480854</v>
      </c>
    </row>
    <row r="64" spans="1:7" x14ac:dyDescent="0.45">
      <c r="A64">
        <v>40</v>
      </c>
      <c r="B64">
        <v>9.2392572724815647</v>
      </c>
      <c r="C64">
        <v>0.4842659428342877</v>
      </c>
      <c r="D64">
        <f t="shared" si="0"/>
        <v>10293.390533658432</v>
      </c>
      <c r="E64" s="32">
        <v>16706</v>
      </c>
      <c r="F64" s="28">
        <f t="shared" si="1"/>
        <v>6412.6094663415679</v>
      </c>
      <c r="G64">
        <f t="shared" si="2"/>
        <v>41121560.167813487</v>
      </c>
    </row>
    <row r="65" spans="1:7" x14ac:dyDescent="0.45">
      <c r="A65">
        <v>41</v>
      </c>
      <c r="B65">
        <v>9.2370101754176055</v>
      </c>
      <c r="C65">
        <v>-0.17019381352746521</v>
      </c>
      <c r="D65">
        <f t="shared" si="0"/>
        <v>10270.286254512961</v>
      </c>
      <c r="E65" s="32">
        <v>8663</v>
      </c>
      <c r="F65" s="28">
        <f t="shared" si="1"/>
        <v>-1607.286254512961</v>
      </c>
      <c r="G65">
        <f t="shared" si="2"/>
        <v>2583369.103946303</v>
      </c>
    </row>
    <row r="66" spans="1:7" x14ac:dyDescent="0.45">
      <c r="A66">
        <v>42</v>
      </c>
      <c r="B66">
        <v>9.2347630783536481</v>
      </c>
      <c r="C66">
        <v>-0.18037500815135132</v>
      </c>
      <c r="D66">
        <f t="shared" si="0"/>
        <v>10247.233834637113</v>
      </c>
      <c r="E66" s="32">
        <v>8556</v>
      </c>
      <c r="F66" s="28">
        <f t="shared" si="1"/>
        <v>-1691.2338346371125</v>
      </c>
      <c r="G66">
        <f t="shared" si="2"/>
        <v>2860271.8834213521</v>
      </c>
    </row>
    <row r="67" spans="1:7" x14ac:dyDescent="0.45">
      <c r="A67">
        <v>43</v>
      </c>
      <c r="B67">
        <v>9.2325159812896889</v>
      </c>
      <c r="C67">
        <v>-8.373191501261168E-2</v>
      </c>
      <c r="D67">
        <f t="shared" si="0"/>
        <v>10224.233157628871</v>
      </c>
      <c r="E67" s="32">
        <v>9403</v>
      </c>
      <c r="F67" s="28">
        <f t="shared" si="1"/>
        <v>-821.23315762887069</v>
      </c>
      <c r="G67">
        <f t="shared" si="2"/>
        <v>674423.89918908558</v>
      </c>
    </row>
    <row r="68" spans="1:7" x14ac:dyDescent="0.45">
      <c r="A68">
        <v>44</v>
      </c>
      <c r="B68">
        <v>9.2302688842257314</v>
      </c>
      <c r="C68">
        <v>-6.0854678862193978E-2</v>
      </c>
      <c r="D68">
        <f t="shared" si="0"/>
        <v>10201.284107347565</v>
      </c>
      <c r="E68" s="32">
        <v>9599</v>
      </c>
      <c r="F68" s="28">
        <f t="shared" si="1"/>
        <v>-602.28410734756471</v>
      </c>
      <c r="G68">
        <f t="shared" si="2"/>
        <v>362746.14596345287</v>
      </c>
    </row>
    <row r="69" spans="1:7" x14ac:dyDescent="0.45">
      <c r="A69">
        <v>45</v>
      </c>
      <c r="B69">
        <v>9.2280217871617722</v>
      </c>
      <c r="C69">
        <v>-3.9757681294769753E-3</v>
      </c>
      <c r="D69">
        <f t="shared" si="0"/>
        <v>10178.386567913136</v>
      </c>
      <c r="E69" s="32">
        <v>10138</v>
      </c>
      <c r="F69" s="28">
        <f t="shared" si="1"/>
        <v>-40.386567913135877</v>
      </c>
      <c r="G69">
        <f t="shared" si="2"/>
        <v>1631.0748678023365</v>
      </c>
    </row>
    <row r="70" spans="1:7" x14ac:dyDescent="0.45">
      <c r="A70">
        <v>46</v>
      </c>
      <c r="B70">
        <v>9.2257746900978148</v>
      </c>
      <c r="C70">
        <v>-6.0954833423441102E-2</v>
      </c>
      <c r="D70">
        <f t="shared" si="0"/>
        <v>10155.540423705703</v>
      </c>
      <c r="E70" s="32">
        <v>9555</v>
      </c>
      <c r="F70" s="28">
        <f t="shared" si="1"/>
        <v>-600.54042370570278</v>
      </c>
      <c r="G70">
        <f t="shared" si="2"/>
        <v>360648.80050462502</v>
      </c>
    </row>
    <row r="71" spans="1:7" x14ac:dyDescent="0.45">
      <c r="A71">
        <v>47</v>
      </c>
      <c r="B71">
        <v>9.2235275930338556</v>
      </c>
      <c r="C71">
        <v>-5.0473805843688879E-2</v>
      </c>
      <c r="D71">
        <f t="shared" si="0"/>
        <v>10132.745559364825</v>
      </c>
      <c r="E71" s="32">
        <v>9634</v>
      </c>
      <c r="F71" s="28">
        <f t="shared" si="1"/>
        <v>-498.74555936482466</v>
      </c>
      <c r="G71">
        <f t="shared" si="2"/>
        <v>248747.13298613182</v>
      </c>
    </row>
    <row r="72" spans="1:7" x14ac:dyDescent="0.45">
      <c r="A72">
        <v>48</v>
      </c>
      <c r="B72">
        <v>9.2212804959698982</v>
      </c>
      <c r="C72">
        <v>2.288142448179542E-2</v>
      </c>
      <c r="D72">
        <f t="shared" si="0"/>
        <v>10110.001859789074</v>
      </c>
      <c r="E72" s="32">
        <v>10344</v>
      </c>
      <c r="F72" s="28">
        <f t="shared" si="1"/>
        <v>233.99814021092607</v>
      </c>
      <c r="G72">
        <f t="shared" si="2"/>
        <v>54755.129622172215</v>
      </c>
    </row>
    <row r="73" spans="1:7" x14ac:dyDescent="0.45">
      <c r="A73">
        <v>49</v>
      </c>
      <c r="B73">
        <v>9.219033398905939</v>
      </c>
      <c r="C73">
        <v>-0.12770181351195831</v>
      </c>
      <c r="D73">
        <f t="shared" si="0"/>
        <v>10087.309210135298</v>
      </c>
      <c r="E73" s="32">
        <v>8878</v>
      </c>
      <c r="F73" s="28">
        <f t="shared" si="1"/>
        <v>-1209.3092101352977</v>
      </c>
      <c r="G73">
        <f t="shared" si="2"/>
        <v>1462428.7657180575</v>
      </c>
    </row>
    <row r="74" spans="1:7" x14ac:dyDescent="0.45">
      <c r="A74">
        <v>50</v>
      </c>
      <c r="B74">
        <v>9.2167863018419816</v>
      </c>
      <c r="C74">
        <v>-1.922726423053156E-2</v>
      </c>
      <c r="D74">
        <f t="shared" si="0"/>
        <v>10064.667495818196</v>
      </c>
      <c r="E74" s="32">
        <v>9873</v>
      </c>
      <c r="F74" s="28">
        <f t="shared" si="1"/>
        <v>-191.66749581819568</v>
      </c>
      <c r="G74">
        <f t="shared" si="2"/>
        <v>36736.428953218056</v>
      </c>
    </row>
    <row r="75" spans="1:7" x14ac:dyDescent="0.45">
      <c r="A75">
        <v>51</v>
      </c>
      <c r="B75">
        <v>9.2145392047780241</v>
      </c>
      <c r="C75">
        <v>0.16503748444345767</v>
      </c>
      <c r="D75">
        <f t="shared" si="0"/>
        <v>10042.076602509604</v>
      </c>
      <c r="E75" s="32">
        <v>11844</v>
      </c>
      <c r="F75" s="28">
        <f t="shared" si="1"/>
        <v>1801.9233974903964</v>
      </c>
      <c r="G75">
        <f t="shared" si="2"/>
        <v>3246927.9304233328</v>
      </c>
    </row>
    <row r="76" spans="1:7" x14ac:dyDescent="0.45">
      <c r="A76">
        <v>52</v>
      </c>
      <c r="B76">
        <v>9.2122921077140649</v>
      </c>
      <c r="C76">
        <v>0.51421957435286103</v>
      </c>
      <c r="D76">
        <f t="shared" si="0"/>
        <v>10019.536416137978</v>
      </c>
      <c r="E76" s="32">
        <v>16756</v>
      </c>
      <c r="F76" s="28">
        <f t="shared" si="1"/>
        <v>6736.4635838620216</v>
      </c>
      <c r="G76">
        <f t="shared" si="2"/>
        <v>45379941.616699152</v>
      </c>
    </row>
    <row r="77" spans="1:7" x14ac:dyDescent="0.45">
      <c r="A77">
        <v>53</v>
      </c>
      <c r="B77">
        <v>9.2100450106501075</v>
      </c>
      <c r="C77">
        <v>-0.17548761862829743</v>
      </c>
      <c r="D77">
        <f t="shared" si="0"/>
        <v>9997.0468228878708</v>
      </c>
      <c r="E77" s="33">
        <v>8388</v>
      </c>
      <c r="F77" s="28">
        <f t="shared" si="1"/>
        <v>-1609.0468228878708</v>
      </c>
      <c r="G77">
        <f t="shared" si="2"/>
        <v>2589031.678245551</v>
      </c>
    </row>
    <row r="78" spans="1:7" x14ac:dyDescent="0.45">
      <c r="A78">
        <v>54</v>
      </c>
      <c r="B78">
        <v>9.2077979135861483</v>
      </c>
      <c r="C78">
        <v>-0.16931404855615639</v>
      </c>
      <c r="D78">
        <f t="shared" si="0"/>
        <v>9974.6077091992302</v>
      </c>
      <c r="E78" s="33">
        <v>8421</v>
      </c>
      <c r="F78" s="28">
        <f t="shared" si="1"/>
        <v>-1553.6077091992302</v>
      </c>
      <c r="G78">
        <f t="shared" si="2"/>
        <v>2413696.9140832797</v>
      </c>
    </row>
    <row r="79" spans="1:7" x14ac:dyDescent="0.45">
      <c r="A79">
        <v>55</v>
      </c>
      <c r="B79">
        <v>9.2055508165221909</v>
      </c>
      <c r="C79">
        <v>-1.9298240075098505E-2</v>
      </c>
      <c r="D79">
        <f t="shared" si="0"/>
        <v>9952.2189617669665</v>
      </c>
      <c r="E79" s="33">
        <v>9762</v>
      </c>
      <c r="F79" s="28">
        <f t="shared" si="1"/>
        <v>-190.21896176696646</v>
      </c>
      <c r="G79">
        <f t="shared" si="2"/>
        <v>36183.253415702646</v>
      </c>
    </row>
    <row r="80" spans="1:7" x14ac:dyDescent="0.45">
      <c r="A80">
        <v>56</v>
      </c>
      <c r="B80">
        <v>9.2033037194582317</v>
      </c>
      <c r="C80">
        <v>-9.4996073047200369E-2</v>
      </c>
      <c r="D80">
        <f t="shared" si="0"/>
        <v>9929.8804675402462</v>
      </c>
      <c r="E80" s="33">
        <v>9030</v>
      </c>
      <c r="F80" s="28">
        <f t="shared" si="1"/>
        <v>-899.88046754024617</v>
      </c>
      <c r="G80">
        <f t="shared" si="2"/>
        <v>809784.85586045205</v>
      </c>
    </row>
    <row r="81" spans="1:7" x14ac:dyDescent="0.45">
      <c r="A81">
        <v>57</v>
      </c>
      <c r="B81">
        <v>9.2010566223942742</v>
      </c>
      <c r="C81">
        <v>-1.2042037132843575E-2</v>
      </c>
      <c r="D81">
        <f t="shared" si="0"/>
        <v>9907.5921137220503</v>
      </c>
      <c r="E81" s="33">
        <v>9789</v>
      </c>
      <c r="F81" s="28">
        <f t="shared" si="1"/>
        <v>-118.59211372205027</v>
      </c>
      <c r="G81">
        <f t="shared" si="2"/>
        <v>14064.089437063705</v>
      </c>
    </row>
    <row r="82" spans="1:7" x14ac:dyDescent="0.45">
      <c r="A82">
        <v>58</v>
      </c>
      <c r="B82">
        <v>9.198809525330315</v>
      </c>
      <c r="C82">
        <v>-4.8750084239062019E-2</v>
      </c>
      <c r="D82">
        <f t="shared" si="0"/>
        <v>9885.3537877684794</v>
      </c>
      <c r="E82" s="33">
        <v>9415</v>
      </c>
      <c r="F82" s="28">
        <f t="shared" si="1"/>
        <v>-470.35378776847938</v>
      </c>
      <c r="G82">
        <f t="shared" si="2"/>
        <v>221232.68566815575</v>
      </c>
    </row>
    <row r="83" spans="1:7" x14ac:dyDescent="0.45">
      <c r="A83">
        <v>59</v>
      </c>
      <c r="B83">
        <v>9.1965624282663576</v>
      </c>
      <c r="C83">
        <v>-5.8577718482315078E-2</v>
      </c>
      <c r="D83">
        <f t="shared" si="0"/>
        <v>9863.1653773883099</v>
      </c>
      <c r="E83" s="33">
        <v>9302</v>
      </c>
      <c r="F83" s="28">
        <f t="shared" si="1"/>
        <v>-561.16537738830993</v>
      </c>
      <c r="G83">
        <f t="shared" si="2"/>
        <v>314906.58077936433</v>
      </c>
    </row>
    <row r="84" spans="1:7" x14ac:dyDescent="0.45">
      <c r="A84">
        <v>60</v>
      </c>
      <c r="B84">
        <v>9.1943153312023984</v>
      </c>
      <c r="C84">
        <v>-6.0160901030954506E-3</v>
      </c>
      <c r="D84">
        <f t="shared" si="0"/>
        <v>9841.0267705422975</v>
      </c>
      <c r="E84" s="33">
        <v>9782</v>
      </c>
      <c r="F84" s="28">
        <f t="shared" si="1"/>
        <v>-59.026770542297527</v>
      </c>
      <c r="G84">
        <f t="shared" si="2"/>
        <v>3484.159640653043</v>
      </c>
    </row>
    <row r="85" spans="1:7" x14ac:dyDescent="0.45">
      <c r="A85">
        <v>61</v>
      </c>
      <c r="B85">
        <v>9.192068234138441</v>
      </c>
      <c r="C85">
        <v>-0.12144980533739513</v>
      </c>
      <c r="D85">
        <f t="shared" si="0"/>
        <v>9818.9378554427494</v>
      </c>
      <c r="E85" s="33">
        <v>8696</v>
      </c>
      <c r="F85" s="28">
        <f t="shared" si="1"/>
        <v>-1122.9378554427494</v>
      </c>
      <c r="G85">
        <f t="shared" si="2"/>
        <v>1260989.4271863613</v>
      </c>
    </row>
    <row r="86" spans="1:7" x14ac:dyDescent="0.45">
      <c r="A86">
        <v>62</v>
      </c>
      <c r="B86">
        <v>9.1898211370744818</v>
      </c>
      <c r="C86">
        <v>-4.6154898366291164E-2</v>
      </c>
      <c r="D86">
        <f t="shared" si="0"/>
        <v>9796.8985205528152</v>
      </c>
      <c r="E86" s="33">
        <v>9355</v>
      </c>
      <c r="F86" s="28">
        <f t="shared" si="1"/>
        <v>-441.89852055281517</v>
      </c>
      <c r="G86">
        <f t="shared" si="2"/>
        <v>195274.30246676682</v>
      </c>
    </row>
    <row r="87" spans="1:7" x14ac:dyDescent="0.45">
      <c r="A87">
        <v>63</v>
      </c>
      <c r="B87">
        <v>9.1875740400105244</v>
      </c>
      <c r="C87">
        <v>0.18904319159075733</v>
      </c>
      <c r="D87">
        <f t="shared" si="0"/>
        <v>9774.9086545860682</v>
      </c>
      <c r="E87" s="33">
        <v>11809</v>
      </c>
      <c r="F87" s="28">
        <f t="shared" si="1"/>
        <v>2034.0913454139318</v>
      </c>
      <c r="G87">
        <f t="shared" si="2"/>
        <v>4137527.6014878592</v>
      </c>
    </row>
    <row r="88" spans="1:7" x14ac:dyDescent="0.45">
      <c r="A88">
        <v>64</v>
      </c>
      <c r="B88">
        <v>9.1853269429465669</v>
      </c>
      <c r="C88">
        <v>0.50155811881873191</v>
      </c>
      <c r="D88">
        <f t="shared" si="0"/>
        <v>9752.968146505822</v>
      </c>
      <c r="E88" s="33">
        <v>16105</v>
      </c>
      <c r="F88" s="28">
        <f t="shared" si="1"/>
        <v>6352.031853494178</v>
      </c>
      <c r="G88">
        <f t="shared" si="2"/>
        <v>40348308.667804681</v>
      </c>
    </row>
    <row r="89" spans="1:7" x14ac:dyDescent="0.45">
      <c r="A89">
        <v>65</v>
      </c>
      <c r="B89">
        <v>9.1830798458826077</v>
      </c>
      <c r="C89">
        <v>-0.20391519691789917</v>
      </c>
      <c r="D89">
        <f t="shared" si="0"/>
        <v>9731.0768855246188</v>
      </c>
      <c r="E89" s="33">
        <v>7936</v>
      </c>
      <c r="F89" s="28">
        <f t="shared" si="1"/>
        <v>-1795.0768855246188</v>
      </c>
      <c r="G89">
        <f t="shared" si="2"/>
        <v>3222301.0249447655</v>
      </c>
    </row>
    <row r="90" spans="1:7" x14ac:dyDescent="0.45">
      <c r="A90">
        <v>66</v>
      </c>
      <c r="B90">
        <v>9.1808327488186503</v>
      </c>
      <c r="C90">
        <v>-0.15081593097374935</v>
      </c>
      <c r="D90">
        <f t="shared" ref="D90:D153" si="3">EXP(B90)</f>
        <v>9709.2347611037239</v>
      </c>
      <c r="E90" s="33">
        <v>8350</v>
      </c>
      <c r="F90" s="28">
        <f t="shared" ref="F90:F153" si="4">E90-D90</f>
        <v>-1359.2347611037239</v>
      </c>
      <c r="G90">
        <f t="shared" ref="G90:G153" si="5">F90*F90</f>
        <v>1847519.1357926975</v>
      </c>
    </row>
    <row r="91" spans="1:7" x14ac:dyDescent="0.45">
      <c r="A91">
        <v>67</v>
      </c>
      <c r="B91">
        <v>9.1785856517546911</v>
      </c>
      <c r="C91">
        <v>-5.0757701352972973E-2</v>
      </c>
      <c r="D91">
        <f t="shared" si="3"/>
        <v>9687.4416629524476</v>
      </c>
      <c r="E91" s="33">
        <v>9208</v>
      </c>
      <c r="F91" s="28">
        <f t="shared" si="4"/>
        <v>-479.44166295244759</v>
      </c>
      <c r="G91">
        <f t="shared" si="5"/>
        <v>229864.30817460836</v>
      </c>
    </row>
    <row r="92" spans="1:7" x14ac:dyDescent="0.45">
      <c r="A92">
        <v>68</v>
      </c>
      <c r="B92">
        <v>9.1763385546907337</v>
      </c>
      <c r="C92">
        <v>-4.0721728910487087E-2</v>
      </c>
      <c r="D92">
        <f t="shared" si="3"/>
        <v>9665.6974810277188</v>
      </c>
      <c r="E92" s="33">
        <v>9280</v>
      </c>
      <c r="F92" s="28">
        <f t="shared" si="4"/>
        <v>-385.69748102771882</v>
      </c>
      <c r="G92">
        <f t="shared" si="5"/>
        <v>148762.54687112753</v>
      </c>
    </row>
    <row r="93" spans="1:7" x14ac:dyDescent="0.45">
      <c r="A93">
        <v>69</v>
      </c>
      <c r="B93">
        <v>9.1740914576267745</v>
      </c>
      <c r="C93">
        <v>-3.395898069408787E-2</v>
      </c>
      <c r="D93">
        <f t="shared" si="3"/>
        <v>9644.0021055334037</v>
      </c>
      <c r="E93" s="33">
        <v>9322</v>
      </c>
      <c r="F93" s="28">
        <f t="shared" si="4"/>
        <v>-322.00210553340366</v>
      </c>
      <c r="G93">
        <f t="shared" si="5"/>
        <v>103685.35596794523</v>
      </c>
    </row>
    <row r="94" spans="1:7" x14ac:dyDescent="0.45">
      <c r="A94">
        <v>70</v>
      </c>
      <c r="B94">
        <v>9.171844360562817</v>
      </c>
      <c r="C94">
        <v>-8.0716244029694906E-3</v>
      </c>
      <c r="D94">
        <f t="shared" si="3"/>
        <v>9622.3554269198812</v>
      </c>
      <c r="E94" s="33">
        <v>9545</v>
      </c>
      <c r="F94" s="28">
        <f t="shared" si="4"/>
        <v>-77.355426919881211</v>
      </c>
      <c r="G94">
        <f t="shared" si="5"/>
        <v>5983.8620739570824</v>
      </c>
    </row>
    <row r="95" spans="1:7" x14ac:dyDescent="0.45">
      <c r="A95">
        <v>71</v>
      </c>
      <c r="B95">
        <v>9.1695972634988578</v>
      </c>
      <c r="C95">
        <v>-5.1372180430480086E-2</v>
      </c>
      <c r="D95">
        <f t="shared" si="3"/>
        <v>9600.7573358833524</v>
      </c>
      <c r="E95" s="33">
        <v>9120</v>
      </c>
      <c r="F95" s="28">
        <f t="shared" si="4"/>
        <v>-480.75733588335243</v>
      </c>
      <c r="G95">
        <f t="shared" si="5"/>
        <v>231127.61600565855</v>
      </c>
    </row>
    <row r="96" spans="1:7" x14ac:dyDescent="0.45">
      <c r="A96">
        <v>72</v>
      </c>
      <c r="B96">
        <v>9.1673501664349004</v>
      </c>
      <c r="C96">
        <v>1.2427899958641575E-2</v>
      </c>
      <c r="D96">
        <f t="shared" si="3"/>
        <v>9579.207723365429</v>
      </c>
      <c r="E96" s="33">
        <v>9699</v>
      </c>
      <c r="F96" s="28">
        <f t="shared" si="4"/>
        <v>119.79227663457095</v>
      </c>
      <c r="G96">
        <f t="shared" si="5"/>
        <v>14350.189541293574</v>
      </c>
    </row>
    <row r="97" spans="1:7" x14ac:dyDescent="0.45">
      <c r="A97">
        <v>73</v>
      </c>
      <c r="B97">
        <v>9.1651030693709412</v>
      </c>
      <c r="C97">
        <v>-9.3679996581427005E-2</v>
      </c>
      <c r="D97">
        <f t="shared" si="3"/>
        <v>9557.7064805524424</v>
      </c>
      <c r="E97" s="33">
        <v>8703</v>
      </c>
      <c r="F97" s="28">
        <f t="shared" si="4"/>
        <v>-854.70648055244237</v>
      </c>
      <c r="G97">
        <f t="shared" si="5"/>
        <v>730523.1678983426</v>
      </c>
    </row>
    <row r="98" spans="1:7" x14ac:dyDescent="0.45">
      <c r="A98">
        <v>74</v>
      </c>
      <c r="B98">
        <v>9.1628559723069838</v>
      </c>
      <c r="C98">
        <v>-2.8317313747082906E-2</v>
      </c>
      <c r="D98">
        <f t="shared" si="3"/>
        <v>9536.253498875034</v>
      </c>
      <c r="E98" s="33">
        <v>9270</v>
      </c>
      <c r="F98" s="28">
        <f t="shared" si="4"/>
        <v>-266.25349887503398</v>
      </c>
      <c r="G98">
        <f t="shared" si="5"/>
        <v>70890.925663197719</v>
      </c>
    </row>
    <row r="99" spans="1:7" x14ac:dyDescent="0.45">
      <c r="A99">
        <v>75</v>
      </c>
      <c r="B99">
        <v>9.1606088752430246</v>
      </c>
      <c r="C99">
        <v>0.18119825947546353</v>
      </c>
      <c r="D99">
        <f t="shared" si="3"/>
        <v>9514.8486700074682</v>
      </c>
      <c r="E99" s="33">
        <v>11405</v>
      </c>
      <c r="F99" s="28">
        <f t="shared" si="4"/>
        <v>1890.1513299925318</v>
      </c>
      <c r="G99">
        <f t="shared" si="5"/>
        <v>3572672.0502725369</v>
      </c>
    </row>
    <row r="100" spans="1:7" x14ac:dyDescent="0.45">
      <c r="A100">
        <v>76</v>
      </c>
      <c r="B100">
        <v>9.1583617781790672</v>
      </c>
      <c r="C100">
        <v>0.50845362281302542</v>
      </c>
      <c r="D100">
        <f t="shared" si="3"/>
        <v>9493.4918858672208</v>
      </c>
      <c r="E100" s="33">
        <v>15785</v>
      </c>
      <c r="F100" s="28">
        <f t="shared" si="4"/>
        <v>6291.5081141327792</v>
      </c>
      <c r="G100">
        <f t="shared" si="5"/>
        <v>39583074.350198597</v>
      </c>
    </row>
    <row r="101" spans="1:7" x14ac:dyDescent="0.45">
      <c r="A101">
        <v>77</v>
      </c>
      <c r="B101">
        <v>9.1561146811151097</v>
      </c>
      <c r="C101">
        <v>-0.21208635585451496</v>
      </c>
      <c r="D101">
        <f t="shared" si="3"/>
        <v>9472.1830386143229</v>
      </c>
      <c r="E101" s="33">
        <v>7662</v>
      </c>
      <c r="F101" s="28">
        <f t="shared" si="4"/>
        <v>-1810.1830386143229</v>
      </c>
      <c r="G101">
        <f t="shared" si="5"/>
        <v>3276762.6332869832</v>
      </c>
    </row>
    <row r="102" spans="1:7" x14ac:dyDescent="0.45">
      <c r="A102">
        <v>78</v>
      </c>
      <c r="B102">
        <v>9.1538675840511505</v>
      </c>
      <c r="C102">
        <v>-9.2259265875366481E-2</v>
      </c>
      <c r="D102">
        <f t="shared" si="3"/>
        <v>9450.9220206508508</v>
      </c>
      <c r="E102" s="33">
        <v>8618</v>
      </c>
      <c r="F102" s="28">
        <f t="shared" si="4"/>
        <v>-832.92202065085075</v>
      </c>
      <c r="G102">
        <f t="shared" si="5"/>
        <v>693759.09248509631</v>
      </c>
    </row>
    <row r="103" spans="1:7" x14ac:dyDescent="0.45">
      <c r="A103">
        <v>79</v>
      </c>
      <c r="B103">
        <v>9.1516204869871931</v>
      </c>
      <c r="C103">
        <v>5.5300564748712588E-3</v>
      </c>
      <c r="D103">
        <f t="shared" si="3"/>
        <v>9429.7087246204501</v>
      </c>
      <c r="E103" s="33">
        <v>9482</v>
      </c>
      <c r="F103" s="28">
        <f t="shared" si="4"/>
        <v>52.291275379549916</v>
      </c>
      <c r="G103">
        <f t="shared" si="5"/>
        <v>2734.3774808199232</v>
      </c>
    </row>
    <row r="104" spans="1:7" x14ac:dyDescent="0.45">
      <c r="A104">
        <v>80</v>
      </c>
      <c r="B104">
        <v>9.1493733899232339</v>
      </c>
      <c r="C104">
        <v>-8.1403359238777284E-2</v>
      </c>
      <c r="D104">
        <f t="shared" si="3"/>
        <v>9408.5430434076643</v>
      </c>
      <c r="E104" s="33">
        <v>8673</v>
      </c>
      <c r="F104" s="28">
        <f t="shared" si="4"/>
        <v>-735.5430434076643</v>
      </c>
      <c r="G104">
        <f t="shared" si="5"/>
        <v>541023.56870540918</v>
      </c>
    </row>
    <row r="105" spans="1:7" x14ac:dyDescent="0.45">
      <c r="A105">
        <v>81</v>
      </c>
      <c r="B105">
        <v>9.1471262928592765</v>
      </c>
      <c r="C105">
        <v>-3.2966479357062539E-2</v>
      </c>
      <c r="D105">
        <f t="shared" si="3"/>
        <v>9387.4248701375363</v>
      </c>
      <c r="E105" s="33">
        <v>9083</v>
      </c>
      <c r="F105" s="28">
        <f t="shared" si="4"/>
        <v>-304.42487013753635</v>
      </c>
      <c r="G105">
        <f t="shared" si="5"/>
        <v>92674.50155825587</v>
      </c>
    </row>
    <row r="106" spans="1:7" x14ac:dyDescent="0.45">
      <c r="A106">
        <v>82</v>
      </c>
      <c r="B106">
        <v>9.1448791957953173</v>
      </c>
      <c r="C106">
        <v>-2.8629747218730017E-2</v>
      </c>
      <c r="D106">
        <f t="shared" si="3"/>
        <v>9366.3540981749265</v>
      </c>
      <c r="E106" s="33">
        <v>9102</v>
      </c>
      <c r="F106" s="28">
        <f t="shared" si="4"/>
        <v>-264.35409817492655</v>
      </c>
      <c r="G106">
        <f t="shared" si="5"/>
        <v>69883.089221878705</v>
      </c>
    </row>
    <row r="107" spans="1:7" x14ac:dyDescent="0.45">
      <c r="A107">
        <v>83</v>
      </c>
      <c r="B107">
        <v>9.1426320987313598</v>
      </c>
      <c r="C107">
        <v>-7.6624097645096256E-2</v>
      </c>
      <c r="D107">
        <f t="shared" si="3"/>
        <v>9345.3306211241161</v>
      </c>
      <c r="E107" s="33">
        <v>8656</v>
      </c>
      <c r="F107" s="28">
        <f t="shared" si="4"/>
        <v>-689.33062112411608</v>
      </c>
      <c r="G107">
        <f t="shared" si="5"/>
        <v>475176.70521935966</v>
      </c>
    </row>
    <row r="108" spans="1:7" x14ac:dyDescent="0.45">
      <c r="A108">
        <v>84</v>
      </c>
      <c r="B108">
        <v>9.1403850016674006</v>
      </c>
      <c r="C108">
        <v>5.2198648719523177E-2</v>
      </c>
      <c r="D108">
        <f t="shared" si="3"/>
        <v>9324.3543328281321</v>
      </c>
      <c r="E108" s="33">
        <v>9824</v>
      </c>
      <c r="F108" s="28">
        <f t="shared" si="4"/>
        <v>499.6456671718679</v>
      </c>
      <c r="G108">
        <f t="shared" si="5"/>
        <v>249645.79272362098</v>
      </c>
    </row>
    <row r="109" spans="1:7" x14ac:dyDescent="0.45">
      <c r="A109">
        <v>85</v>
      </c>
      <c r="B109">
        <v>9.1381379046034432</v>
      </c>
      <c r="C109">
        <v>-9.6689669109554899E-2</v>
      </c>
      <c r="D109">
        <f t="shared" si="3"/>
        <v>9303.4251273683458</v>
      </c>
      <c r="E109" s="33">
        <v>8446</v>
      </c>
      <c r="F109" s="28">
        <f t="shared" si="4"/>
        <v>-857.42512736834578</v>
      </c>
      <c r="G109">
        <f t="shared" si="5"/>
        <v>735177.849042624</v>
      </c>
    </row>
    <row r="110" spans="1:7" x14ac:dyDescent="0.45">
      <c r="A110">
        <v>86</v>
      </c>
      <c r="B110">
        <v>9.135890807539484</v>
      </c>
      <c r="C110">
        <v>-5.1113658538646689E-2</v>
      </c>
      <c r="D110">
        <f t="shared" si="3"/>
        <v>9282.5428990637993</v>
      </c>
      <c r="E110" s="33">
        <v>8820</v>
      </c>
      <c r="F110" s="28">
        <f t="shared" si="4"/>
        <v>-462.54289906379927</v>
      </c>
      <c r="G110">
        <f t="shared" si="5"/>
        <v>213945.933474344</v>
      </c>
    </row>
    <row r="111" spans="1:7" x14ac:dyDescent="0.45">
      <c r="A111">
        <v>87</v>
      </c>
      <c r="B111">
        <v>9.1336437104755266</v>
      </c>
      <c r="C111">
        <v>0.18051599013965358</v>
      </c>
      <c r="D111">
        <f t="shared" si="3"/>
        <v>9261.7075424708164</v>
      </c>
      <c r="E111" s="33">
        <v>11094</v>
      </c>
      <c r="F111" s="28">
        <f t="shared" si="4"/>
        <v>1832.2924575291836</v>
      </c>
      <c r="G111">
        <f t="shared" si="5"/>
        <v>3357295.649918335</v>
      </c>
    </row>
    <row r="112" spans="1:7" x14ac:dyDescent="0.45">
      <c r="A112">
        <v>88</v>
      </c>
      <c r="B112">
        <v>9.1313966134115692</v>
      </c>
      <c r="C112">
        <v>0.47718282158103875</v>
      </c>
      <c r="D112">
        <f t="shared" si="3"/>
        <v>9240.9189523823425</v>
      </c>
      <c r="E112" s="33">
        <v>14892</v>
      </c>
      <c r="F112" s="28">
        <f t="shared" si="4"/>
        <v>5651.0810476176575</v>
      </c>
      <c r="G112">
        <f t="shared" si="5"/>
        <v>31934717.006743483</v>
      </c>
    </row>
    <row r="113" spans="1:7" x14ac:dyDescent="0.45">
      <c r="A113">
        <v>89</v>
      </c>
      <c r="B113">
        <v>9.12914951634761</v>
      </c>
      <c r="C113">
        <v>-0.19482618529270468</v>
      </c>
      <c r="D113">
        <f t="shared" si="3"/>
        <v>9220.177023827473</v>
      </c>
      <c r="E113" s="34">
        <v>7588</v>
      </c>
      <c r="F113" s="28">
        <f t="shared" si="4"/>
        <v>-1632.177023827473</v>
      </c>
      <c r="G113">
        <f t="shared" si="5"/>
        <v>2664001.8371103075</v>
      </c>
    </row>
    <row r="114" spans="1:7" x14ac:dyDescent="0.45">
      <c r="A114">
        <v>90</v>
      </c>
      <c r="B114">
        <v>9.1269024192836525</v>
      </c>
      <c r="C114">
        <v>-0.14710792838844178</v>
      </c>
      <c r="D114">
        <f t="shared" si="3"/>
        <v>9199.4816520709628</v>
      </c>
      <c r="E114" s="34">
        <v>7941</v>
      </c>
      <c r="F114" s="28">
        <f t="shared" si="4"/>
        <v>-1258.4816520709628</v>
      </c>
      <c r="G114">
        <f t="shared" si="5"/>
        <v>1583776.0685992599</v>
      </c>
    </row>
    <row r="115" spans="1:7" x14ac:dyDescent="0.45">
      <c r="A115">
        <v>91</v>
      </c>
      <c r="B115">
        <v>9.1246553222196933</v>
      </c>
      <c r="C115">
        <v>-2.9276086001139845E-3</v>
      </c>
      <c r="D115">
        <f t="shared" si="3"/>
        <v>9178.8327326125909</v>
      </c>
      <c r="E115" s="34">
        <v>9152</v>
      </c>
      <c r="F115" s="28">
        <f t="shared" si="4"/>
        <v>-26.832732612590917</v>
      </c>
      <c r="G115">
        <f t="shared" si="5"/>
        <v>719.99553945880018</v>
      </c>
    </row>
    <row r="116" spans="1:7" x14ac:dyDescent="0.45">
      <c r="A116">
        <v>92</v>
      </c>
      <c r="B116">
        <v>9.1224082251557359</v>
      </c>
      <c r="C116">
        <v>-0.12910508606200288</v>
      </c>
      <c r="D116">
        <f t="shared" si="3"/>
        <v>9158.230161186757</v>
      </c>
      <c r="E116" s="34">
        <v>8049</v>
      </c>
      <c r="F116" s="28">
        <f t="shared" si="4"/>
        <v>-1109.230161186757</v>
      </c>
      <c r="G116">
        <f t="shared" si="5"/>
        <v>1230391.5504863989</v>
      </c>
    </row>
    <row r="117" spans="1:7" x14ac:dyDescent="0.45">
      <c r="A117">
        <v>93</v>
      </c>
      <c r="B117">
        <v>9.1201611280917767</v>
      </c>
      <c r="C117">
        <v>-7.9850049028244996E-3</v>
      </c>
      <c r="D117">
        <f t="shared" si="3"/>
        <v>9137.6738337618281</v>
      </c>
      <c r="E117" s="34">
        <v>9065</v>
      </c>
      <c r="F117" s="28">
        <f t="shared" si="4"/>
        <v>-72.673833761828064</v>
      </c>
      <c r="G117">
        <f t="shared" si="5"/>
        <v>5281.4861136418203</v>
      </c>
    </row>
    <row r="118" spans="1:7" x14ac:dyDescent="0.45">
      <c r="A118">
        <v>94</v>
      </c>
      <c r="B118">
        <v>9.1179140310278193</v>
      </c>
      <c r="C118">
        <v>-3.3250267139639078E-2</v>
      </c>
      <c r="D118">
        <f t="shared" si="3"/>
        <v>9117.1636465397478</v>
      </c>
      <c r="E118" s="34">
        <v>8819</v>
      </c>
      <c r="F118" s="28">
        <f t="shared" si="4"/>
        <v>-298.16364653974779</v>
      </c>
      <c r="G118">
        <f t="shared" si="5"/>
        <v>88901.56011787965</v>
      </c>
    </row>
    <row r="119" spans="1:7" x14ac:dyDescent="0.45">
      <c r="A119">
        <v>95</v>
      </c>
      <c r="B119">
        <v>9.1156669339638601</v>
      </c>
      <c r="C119">
        <v>-6.4439533644749858E-2</v>
      </c>
      <c r="D119">
        <f t="shared" si="3"/>
        <v>9096.6994959553704</v>
      </c>
      <c r="E119" s="34">
        <v>8529</v>
      </c>
      <c r="F119" s="28">
        <f t="shared" si="4"/>
        <v>-567.69949595537037</v>
      </c>
      <c r="G119">
        <f t="shared" si="5"/>
        <v>322282.71770798159</v>
      </c>
    </row>
    <row r="120" spans="1:7" x14ac:dyDescent="0.45">
      <c r="A120">
        <v>96</v>
      </c>
      <c r="B120">
        <v>9.1134198368999026</v>
      </c>
      <c r="C120">
        <v>4.7520184781152608E-2</v>
      </c>
      <c r="D120">
        <f t="shared" si="3"/>
        <v>9076.2812786760769</v>
      </c>
      <c r="E120" s="34">
        <v>9518</v>
      </c>
      <c r="F120" s="28">
        <f t="shared" si="4"/>
        <v>441.71872132392309</v>
      </c>
      <c r="G120">
        <f t="shared" si="5"/>
        <v>195115.42876804163</v>
      </c>
    </row>
    <row r="121" spans="1:7" x14ac:dyDescent="0.45">
      <c r="A121">
        <v>97</v>
      </c>
      <c r="B121">
        <v>9.1111727398359434</v>
      </c>
      <c r="C121">
        <v>-0.1090873066802196</v>
      </c>
      <c r="D121">
        <f t="shared" si="3"/>
        <v>9055.9088916011242</v>
      </c>
      <c r="E121" s="34">
        <v>8120</v>
      </c>
      <c r="F121" s="28">
        <f t="shared" si="4"/>
        <v>-935.9088916011242</v>
      </c>
      <c r="G121">
        <f t="shared" si="5"/>
        <v>875925.45337804488</v>
      </c>
    </row>
    <row r="122" spans="1:7" x14ac:dyDescent="0.45">
      <c r="A122">
        <v>98</v>
      </c>
      <c r="B122">
        <v>9.108925642771986</v>
      </c>
      <c r="C122">
        <v>-3.8077249614401509E-2</v>
      </c>
      <c r="D122">
        <f t="shared" si="3"/>
        <v>9035.5822318612481</v>
      </c>
      <c r="E122" s="34">
        <v>8698</v>
      </c>
      <c r="F122" s="28">
        <f t="shared" si="4"/>
        <v>-337.58223186124815</v>
      </c>
      <c r="G122">
        <f t="shared" si="5"/>
        <v>113961.76326842151</v>
      </c>
    </row>
    <row r="123" spans="1:7" x14ac:dyDescent="0.45">
      <c r="A123">
        <v>99</v>
      </c>
      <c r="B123">
        <v>9.1066785457080268</v>
      </c>
      <c r="C123">
        <v>0.17384066088940209</v>
      </c>
      <c r="D123">
        <f t="shared" si="3"/>
        <v>9015.3011968180163</v>
      </c>
      <c r="E123" s="34">
        <v>10727</v>
      </c>
      <c r="F123" s="28">
        <f t="shared" si="4"/>
        <v>1711.6988031819837</v>
      </c>
      <c r="G123">
        <f t="shared" si="5"/>
        <v>2929912.7928146357</v>
      </c>
    </row>
    <row r="124" spans="1:7" x14ac:dyDescent="0.45">
      <c r="A124">
        <v>100</v>
      </c>
      <c r="B124">
        <v>9.1044314486440694</v>
      </c>
      <c r="C124">
        <v>0.46533009293887062</v>
      </c>
      <c r="D124">
        <f t="shared" si="3"/>
        <v>8995.0656840634474</v>
      </c>
      <c r="E124" s="34">
        <v>14325</v>
      </c>
      <c r="F124" s="28">
        <f t="shared" si="4"/>
        <v>5329.9343159365526</v>
      </c>
      <c r="G124">
        <f t="shared" si="5"/>
        <v>28408199.812198047</v>
      </c>
    </row>
    <row r="125" spans="1:7" x14ac:dyDescent="0.45">
      <c r="A125">
        <v>101</v>
      </c>
      <c r="B125">
        <v>9.102184351580112</v>
      </c>
      <c r="C125">
        <v>-0.21896012130111764</v>
      </c>
      <c r="D125">
        <f t="shared" si="3"/>
        <v>8974.8755914193644</v>
      </c>
      <c r="E125" s="34">
        <v>7210</v>
      </c>
      <c r="F125" s="28">
        <f t="shared" si="4"/>
        <v>-1764.8755914193644</v>
      </c>
      <c r="G125">
        <f t="shared" si="5"/>
        <v>3114785.8531878511</v>
      </c>
    </row>
    <row r="126" spans="1:7" x14ac:dyDescent="0.45">
      <c r="A126">
        <v>102</v>
      </c>
      <c r="B126">
        <v>9.0999372545161528</v>
      </c>
      <c r="C126">
        <v>-0.16245602610011289</v>
      </c>
      <c r="D126">
        <f t="shared" si="3"/>
        <v>8954.7308169369444</v>
      </c>
      <c r="E126" s="34">
        <v>7612</v>
      </c>
      <c r="F126" s="28">
        <f t="shared" si="4"/>
        <v>-1342.7308169369444</v>
      </c>
      <c r="G126">
        <f t="shared" si="5"/>
        <v>1802926.0467521541</v>
      </c>
    </row>
    <row r="127" spans="1:7" x14ac:dyDescent="0.45">
      <c r="A127">
        <v>103</v>
      </c>
      <c r="B127">
        <v>9.0976901574521953</v>
      </c>
      <c r="C127">
        <v>-2.7877020612988801E-2</v>
      </c>
      <c r="D127">
        <f t="shared" si="3"/>
        <v>8934.6312588962392</v>
      </c>
      <c r="E127" s="34">
        <v>8689</v>
      </c>
      <c r="F127" s="28">
        <f t="shared" si="4"/>
        <v>-245.63125889623916</v>
      </c>
      <c r="G127">
        <f t="shared" si="5"/>
        <v>60334.71534695127</v>
      </c>
    </row>
    <row r="128" spans="1:7" x14ac:dyDescent="0.45">
      <c r="A128">
        <v>104</v>
      </c>
      <c r="B128">
        <v>9.0954430603882361</v>
      </c>
      <c r="C128">
        <v>-4.4802067169728232E-2</v>
      </c>
      <c r="D128">
        <f t="shared" si="3"/>
        <v>8914.5768158055598</v>
      </c>
      <c r="E128" s="34">
        <v>8524</v>
      </c>
      <c r="F128" s="28">
        <f t="shared" si="4"/>
        <v>-390.57681580555982</v>
      </c>
      <c r="G128">
        <f t="shared" si="5"/>
        <v>152550.24904481019</v>
      </c>
    </row>
    <row r="129" spans="1:7" x14ac:dyDescent="0.45">
      <c r="A129">
        <v>105</v>
      </c>
      <c r="B129">
        <v>9.0931959633242787</v>
      </c>
      <c r="C129">
        <v>2.0192882575454263E-2</v>
      </c>
      <c r="D129">
        <f t="shared" si="3"/>
        <v>8894.5673864010823</v>
      </c>
      <c r="E129" s="34">
        <v>9076</v>
      </c>
      <c r="F129" s="28">
        <f t="shared" si="4"/>
        <v>181.43261359891767</v>
      </c>
      <c r="G129">
        <f t="shared" si="5"/>
        <v>32917.793277334167</v>
      </c>
    </row>
    <row r="130" spans="1:7" x14ac:dyDescent="0.45">
      <c r="A130">
        <v>106</v>
      </c>
      <c r="B130">
        <v>9.0909488662603195</v>
      </c>
      <c r="C130">
        <v>-3.3759673778311239E-2</v>
      </c>
      <c r="D130">
        <f t="shared" si="3"/>
        <v>8874.6028696462163</v>
      </c>
      <c r="E130" s="34">
        <v>8580</v>
      </c>
      <c r="F130" s="28">
        <f t="shared" si="4"/>
        <v>-294.60286964621628</v>
      </c>
      <c r="G130">
        <f t="shared" si="5"/>
        <v>86790.850803785506</v>
      </c>
    </row>
    <row r="131" spans="1:7" x14ac:dyDescent="0.45">
      <c r="A131">
        <v>107</v>
      </c>
      <c r="B131">
        <v>9.0887017691963621</v>
      </c>
      <c r="C131">
        <v>-3.1396033389240685E-2</v>
      </c>
      <c r="D131">
        <f t="shared" si="3"/>
        <v>8854.6831647312156</v>
      </c>
      <c r="E131" s="34">
        <v>8581</v>
      </c>
      <c r="F131" s="28">
        <f t="shared" si="4"/>
        <v>-273.68316473121558</v>
      </c>
      <c r="G131">
        <f t="shared" si="5"/>
        <v>74902.474657293686</v>
      </c>
    </row>
    <row r="132" spans="1:7" x14ac:dyDescent="0.45">
      <c r="A132">
        <v>108</v>
      </c>
      <c r="B132">
        <v>9.0864546721324029</v>
      </c>
      <c r="C132">
        <v>7.826052181750498E-2</v>
      </c>
      <c r="D132">
        <f t="shared" si="3"/>
        <v>8834.8081710725473</v>
      </c>
      <c r="E132" s="34">
        <v>9554</v>
      </c>
      <c r="F132" s="28">
        <f t="shared" si="4"/>
        <v>719.19182892745266</v>
      </c>
      <c r="G132">
        <f t="shared" si="5"/>
        <v>517236.88679601433</v>
      </c>
    </row>
    <row r="133" spans="1:7" x14ac:dyDescent="0.45">
      <c r="A133">
        <v>109</v>
      </c>
      <c r="B133">
        <v>9.0842075750684455</v>
      </c>
      <c r="C133">
        <v>-0.10252593509458308</v>
      </c>
      <c r="D133">
        <f t="shared" si="3"/>
        <v>8814.9777883125098</v>
      </c>
      <c r="E133" s="34">
        <v>7956</v>
      </c>
      <c r="F133" s="28">
        <f t="shared" si="4"/>
        <v>-858.9777883125098</v>
      </c>
      <c r="G133">
        <f t="shared" si="5"/>
        <v>737842.84081425087</v>
      </c>
    </row>
    <row r="134" spans="1:7" x14ac:dyDescent="0.45">
      <c r="A134">
        <v>110</v>
      </c>
      <c r="B134">
        <v>9.0819604780044862</v>
      </c>
      <c r="C134">
        <v>-1.5490476448006163E-2</v>
      </c>
      <c r="D134">
        <f t="shared" si="3"/>
        <v>8795.1919163185994</v>
      </c>
      <c r="E134" s="34">
        <v>8660</v>
      </c>
      <c r="F134" s="28">
        <f t="shared" si="4"/>
        <v>-135.1919163185994</v>
      </c>
      <c r="G134">
        <f t="shared" si="5"/>
        <v>18276.854237895182</v>
      </c>
    </row>
    <row r="135" spans="1:7" x14ac:dyDescent="0.45">
      <c r="A135">
        <v>111</v>
      </c>
      <c r="B135">
        <v>9.0797133809405288</v>
      </c>
      <c r="C135">
        <v>0.1897445955187429</v>
      </c>
      <c r="D135">
        <f t="shared" si="3"/>
        <v>8775.4504551831269</v>
      </c>
      <c r="E135" s="34">
        <v>10609</v>
      </c>
      <c r="F135" s="28">
        <f t="shared" si="4"/>
        <v>1833.5495448168731</v>
      </c>
      <c r="G135">
        <f t="shared" si="5"/>
        <v>3361903.9332981627</v>
      </c>
    </row>
    <row r="136" spans="1:7" x14ac:dyDescent="0.45">
      <c r="A136">
        <v>112</v>
      </c>
      <c r="B136">
        <v>9.0774662838765714</v>
      </c>
      <c r="C136">
        <v>0.49110781650233726</v>
      </c>
      <c r="D136">
        <f t="shared" si="3"/>
        <v>8755.7533052226099</v>
      </c>
      <c r="E136" s="34">
        <v>14308</v>
      </c>
      <c r="F136" s="28">
        <f t="shared" si="4"/>
        <v>5552.2466947773901</v>
      </c>
      <c r="G136">
        <f t="shared" si="5"/>
        <v>30827443.359666452</v>
      </c>
    </row>
    <row r="137" spans="1:7" x14ac:dyDescent="0.45">
      <c r="A137">
        <v>113</v>
      </c>
      <c r="B137">
        <v>9.0752191868126122</v>
      </c>
      <c r="C137">
        <v>-0.16153436208731797</v>
      </c>
      <c r="D137">
        <f t="shared" si="3"/>
        <v>8736.100366977309</v>
      </c>
      <c r="E137" s="34">
        <v>7433</v>
      </c>
      <c r="F137" s="28">
        <f t="shared" si="4"/>
        <v>-1303.100366977309</v>
      </c>
      <c r="G137">
        <f t="shared" si="5"/>
        <v>1698070.5664163975</v>
      </c>
    </row>
    <row r="138" spans="1:7" x14ac:dyDescent="0.45">
      <c r="A138">
        <v>114</v>
      </c>
      <c r="B138">
        <v>9.0729720897486548</v>
      </c>
      <c r="C138">
        <v>-0.16022945501162944</v>
      </c>
      <c r="D138">
        <f t="shared" si="3"/>
        <v>8716.4915412107803</v>
      </c>
      <c r="E138" s="34">
        <v>7426</v>
      </c>
      <c r="F138" s="28">
        <f t="shared" si="4"/>
        <v>-1290.4915412107803</v>
      </c>
      <c r="G138">
        <f t="shared" si="5"/>
        <v>1665368.4179365749</v>
      </c>
    </row>
    <row r="139" spans="1:7" x14ac:dyDescent="0.45">
      <c r="A139">
        <v>115</v>
      </c>
      <c r="B139">
        <v>9.0707249926846956</v>
      </c>
      <c r="C139">
        <v>1.1782007781603099E-2</v>
      </c>
      <c r="D139">
        <f t="shared" si="3"/>
        <v>8696.9267289092604</v>
      </c>
      <c r="E139" s="34">
        <v>8800</v>
      </c>
      <c r="F139" s="28">
        <f t="shared" si="4"/>
        <v>103.07327109073958</v>
      </c>
      <c r="G139">
        <f t="shared" si="5"/>
        <v>10624.099213345093</v>
      </c>
    </row>
    <row r="140" spans="1:7" x14ac:dyDescent="0.45">
      <c r="A140">
        <v>116</v>
      </c>
      <c r="B140">
        <v>9.0684778956207381</v>
      </c>
      <c r="C140">
        <v>-9.0195692348340017E-2</v>
      </c>
      <c r="D140">
        <f t="shared" si="3"/>
        <v>8677.4058312812904</v>
      </c>
      <c r="E140" s="34">
        <v>7929</v>
      </c>
      <c r="F140" s="28">
        <f t="shared" si="4"/>
        <v>-748.40583128129038</v>
      </c>
      <c r="G140">
        <f t="shared" si="5"/>
        <v>560111.28829583933</v>
      </c>
    </row>
    <row r="141" spans="1:7" x14ac:dyDescent="0.45">
      <c r="A141">
        <v>117</v>
      </c>
      <c r="B141">
        <v>9.0662307985567789</v>
      </c>
      <c r="C141">
        <v>2.2280865054270294E-2</v>
      </c>
      <c r="D141">
        <f t="shared" si="3"/>
        <v>8657.9287497570931</v>
      </c>
      <c r="E141" s="34">
        <v>8853</v>
      </c>
      <c r="F141" s="28">
        <f t="shared" si="4"/>
        <v>195.0712502429069</v>
      </c>
      <c r="G141">
        <f t="shared" si="5"/>
        <v>38052.792671330804</v>
      </c>
    </row>
    <row r="142" spans="1:7" x14ac:dyDescent="0.45">
      <c r="A142">
        <v>118</v>
      </c>
      <c r="B142">
        <v>9.0639837014928215</v>
      </c>
      <c r="C142">
        <v>-2.383870651275366E-2</v>
      </c>
      <c r="D142">
        <f t="shared" si="3"/>
        <v>8638.4953859882044</v>
      </c>
      <c r="E142" s="34">
        <v>8435</v>
      </c>
      <c r="F142" s="28">
        <f t="shared" si="4"/>
        <v>-203.49538598820436</v>
      </c>
      <c r="G142">
        <f t="shared" si="5"/>
        <v>41410.372118488282</v>
      </c>
    </row>
    <row r="143" spans="1:7" x14ac:dyDescent="0.45">
      <c r="A143">
        <v>119</v>
      </c>
      <c r="B143">
        <v>9.0617366044288623</v>
      </c>
      <c r="C143">
        <v>-5.0137211182796904E-3</v>
      </c>
      <c r="D143">
        <f t="shared" si="3"/>
        <v>8619.1056418468434</v>
      </c>
      <c r="E143" s="34">
        <v>8576</v>
      </c>
      <c r="F143" s="28">
        <f t="shared" si="4"/>
        <v>-43.105641846843355</v>
      </c>
      <c r="G143">
        <f t="shared" si="5"/>
        <v>1858.0963590283329</v>
      </c>
    </row>
    <row r="144" spans="1:7" x14ac:dyDescent="0.45">
      <c r="A144">
        <v>120</v>
      </c>
      <c r="B144">
        <v>9.0594895073649049</v>
      </c>
      <c r="C144">
        <v>8.854983841389874E-2</v>
      </c>
      <c r="D144">
        <f t="shared" si="3"/>
        <v>8599.7594194255507</v>
      </c>
      <c r="E144" s="34">
        <v>9396</v>
      </c>
      <c r="F144" s="28">
        <f t="shared" si="4"/>
        <v>796.24058057444927</v>
      </c>
      <c r="G144">
        <f t="shared" si="5"/>
        <v>633999.06215353601</v>
      </c>
    </row>
    <row r="145" spans="1:7" x14ac:dyDescent="0.45">
      <c r="A145">
        <v>121</v>
      </c>
      <c r="B145">
        <v>9.0572424103009457</v>
      </c>
      <c r="C145">
        <v>-8.0727437985833816E-2</v>
      </c>
      <c r="D145">
        <f t="shared" si="3"/>
        <v>8580.4566210365665</v>
      </c>
      <c r="E145" s="34">
        <v>7915</v>
      </c>
      <c r="F145" s="28">
        <f t="shared" si="4"/>
        <v>-665.4566210365665</v>
      </c>
      <c r="G145">
        <f t="shared" si="5"/>
        <v>442832.51448140451</v>
      </c>
    </row>
    <row r="146" spans="1:7" x14ac:dyDescent="0.45">
      <c r="A146">
        <v>122</v>
      </c>
      <c r="B146">
        <v>9.0549953132369883</v>
      </c>
      <c r="C146">
        <v>7.3089799117909138E-3</v>
      </c>
      <c r="D146">
        <f t="shared" si="3"/>
        <v>8561.1971492114535</v>
      </c>
      <c r="E146" s="34">
        <v>8624</v>
      </c>
      <c r="F146" s="28">
        <f t="shared" si="4"/>
        <v>62.802850788546493</v>
      </c>
      <c r="G146">
        <f t="shared" si="5"/>
        <v>3944.198067168435</v>
      </c>
    </row>
    <row r="147" spans="1:7" x14ac:dyDescent="0.45">
      <c r="A147">
        <v>123</v>
      </c>
      <c r="B147">
        <v>9.052748216173029</v>
      </c>
      <c r="C147">
        <v>0.20151334286108202</v>
      </c>
      <c r="D147">
        <f t="shared" si="3"/>
        <v>8541.9809067004935</v>
      </c>
      <c r="E147" s="34">
        <v>10449</v>
      </c>
      <c r="F147" s="28">
        <f t="shared" si="4"/>
        <v>1907.0190932995065</v>
      </c>
      <c r="G147">
        <f t="shared" si="5"/>
        <v>3636721.8222088721</v>
      </c>
    </row>
    <row r="148" spans="1:7" x14ac:dyDescent="0.45">
      <c r="A148">
        <v>124</v>
      </c>
      <c r="B148">
        <v>9.0505011191090716</v>
      </c>
      <c r="C148">
        <v>0.49194482662081462</v>
      </c>
      <c r="D148">
        <f t="shared" si="3"/>
        <v>8522.8077964723143</v>
      </c>
      <c r="E148" s="34">
        <v>13939</v>
      </c>
      <c r="F148" s="28">
        <f t="shared" si="4"/>
        <v>5416.1922035276857</v>
      </c>
      <c r="G148">
        <f t="shared" si="5"/>
        <v>29335137.985554088</v>
      </c>
    </row>
    <row r="149" spans="1:7" x14ac:dyDescent="0.45">
      <c r="A149">
        <v>125</v>
      </c>
      <c r="B149">
        <v>9.0482540220451142</v>
      </c>
      <c r="C149">
        <v>-0.189316800078565</v>
      </c>
      <c r="D149">
        <f t="shared" si="3"/>
        <v>8503.6777217132876</v>
      </c>
      <c r="E149" s="34">
        <v>7037</v>
      </c>
      <c r="F149" s="28">
        <f t="shared" si="4"/>
        <v>-1466.6777217132876</v>
      </c>
      <c r="G149">
        <f t="shared" si="5"/>
        <v>2151143.53937008</v>
      </c>
    </row>
    <row r="150" spans="1:7" x14ac:dyDescent="0.45">
      <c r="A150">
        <v>126</v>
      </c>
      <c r="B150">
        <v>9.046006924981155</v>
      </c>
      <c r="C150">
        <v>-0.14409569860154292</v>
      </c>
      <c r="D150">
        <f t="shared" si="3"/>
        <v>8484.5905858270944</v>
      </c>
      <c r="E150" s="34">
        <v>7346</v>
      </c>
      <c r="F150" s="28">
        <f t="shared" si="4"/>
        <v>-1138.5905858270944</v>
      </c>
      <c r="G150">
        <f t="shared" si="5"/>
        <v>1296388.5221340861</v>
      </c>
    </row>
    <row r="151" spans="1:7" x14ac:dyDescent="0.45">
      <c r="A151">
        <v>127</v>
      </c>
      <c r="B151">
        <v>9.0437598279171976</v>
      </c>
      <c r="C151">
        <v>-2.2403155608520464E-2</v>
      </c>
      <c r="D151">
        <f t="shared" si="3"/>
        <v>8465.5462924342773</v>
      </c>
      <c r="E151" s="34">
        <v>8278</v>
      </c>
      <c r="F151" s="28">
        <f t="shared" si="4"/>
        <v>-187.54629243427735</v>
      </c>
      <c r="G151">
        <f t="shared" si="5"/>
        <v>35173.611805843473</v>
      </c>
    </row>
    <row r="152" spans="1:7" x14ac:dyDescent="0.45">
      <c r="A152">
        <v>128</v>
      </c>
      <c r="B152">
        <v>9.0415127308532384</v>
      </c>
      <c r="C152">
        <v>-0.10943229274993094</v>
      </c>
      <c r="D152">
        <f t="shared" si="3"/>
        <v>8446.5447453716515</v>
      </c>
      <c r="E152" s="34">
        <v>7571</v>
      </c>
      <c r="F152" s="28">
        <f t="shared" si="4"/>
        <v>-875.54474537165152</v>
      </c>
      <c r="G152">
        <f t="shared" si="5"/>
        <v>766578.60114791011</v>
      </c>
    </row>
    <row r="153" spans="1:7" x14ac:dyDescent="0.45">
      <c r="A153">
        <v>129</v>
      </c>
      <c r="B153">
        <v>9.0392656337892809</v>
      </c>
      <c r="C153">
        <v>-5.0819593726876278E-2</v>
      </c>
      <c r="D153">
        <f t="shared" si="3"/>
        <v>8427.5858486919333</v>
      </c>
      <c r="E153" s="34">
        <v>8010</v>
      </c>
      <c r="F153" s="28">
        <f t="shared" si="4"/>
        <v>-417.58584869193328</v>
      </c>
      <c r="G153">
        <f t="shared" si="5"/>
        <v>174377.94102776219</v>
      </c>
    </row>
    <row r="154" spans="1:7" x14ac:dyDescent="0.45">
      <c r="A154">
        <v>130</v>
      </c>
      <c r="B154">
        <v>9.0370185367253217</v>
      </c>
      <c r="C154">
        <v>-2.378853901653244E-2</v>
      </c>
      <c r="D154">
        <f t="shared" ref="D154:D204" si="6">EXP(B154)</f>
        <v>8408.6695066631419</v>
      </c>
      <c r="E154" s="34">
        <v>8211</v>
      </c>
      <c r="F154" s="28">
        <f t="shared" ref="F154:F204" si="7">E154-D154</f>
        <v>-197.66950666314187</v>
      </c>
      <c r="G154">
        <f t="shared" ref="G154:G204" si="8">F154*F154</f>
        <v>39073.233864449889</v>
      </c>
    </row>
    <row r="155" spans="1:7" x14ac:dyDescent="0.45">
      <c r="A155">
        <v>131</v>
      </c>
      <c r="B155">
        <v>9.0347714396613643</v>
      </c>
      <c r="C155">
        <v>-4.7699626812542917E-2</v>
      </c>
      <c r="D155">
        <f t="shared" si="6"/>
        <v>8389.7956237682356</v>
      </c>
      <c r="E155" s="34">
        <v>7999</v>
      </c>
      <c r="F155" s="28">
        <f t="shared" si="7"/>
        <v>-390.7956237682356</v>
      </c>
      <c r="G155">
        <f t="shared" si="8"/>
        <v>152721.21955640434</v>
      </c>
    </row>
    <row r="156" spans="1:7" x14ac:dyDescent="0.45">
      <c r="A156">
        <v>132</v>
      </c>
      <c r="B156">
        <v>9.0325243425974051</v>
      </c>
      <c r="C156">
        <v>5.1685752234565285E-2</v>
      </c>
      <c r="D156">
        <f t="shared" si="6"/>
        <v>8370.9641047045061</v>
      </c>
      <c r="E156" s="34">
        <v>8815</v>
      </c>
      <c r="F156" s="28">
        <f t="shared" si="7"/>
        <v>444.0358952954939</v>
      </c>
      <c r="G156">
        <f t="shared" si="8"/>
        <v>197167.87631087084</v>
      </c>
    </row>
    <row r="157" spans="1:7" x14ac:dyDescent="0.45">
      <c r="A157">
        <v>133</v>
      </c>
      <c r="B157">
        <v>9.0302772455334477</v>
      </c>
      <c r="C157">
        <v>-0.10668604796044612</v>
      </c>
      <c r="D157">
        <f t="shared" si="6"/>
        <v>8352.1748543832218</v>
      </c>
      <c r="E157" s="34">
        <v>7507</v>
      </c>
      <c r="F157" s="28">
        <f t="shared" si="7"/>
        <v>-845.17485438322183</v>
      </c>
      <c r="G157">
        <f t="shared" si="8"/>
        <v>714320.53448170028</v>
      </c>
    </row>
    <row r="158" spans="1:7" x14ac:dyDescent="0.45">
      <c r="A158">
        <v>134</v>
      </c>
      <c r="B158">
        <v>9.0280301484694885</v>
      </c>
      <c r="C158">
        <v>-3.9209646691418243E-2</v>
      </c>
      <c r="D158">
        <f t="shared" si="6"/>
        <v>8333.4277779290187</v>
      </c>
      <c r="E158" s="34">
        <v>8013</v>
      </c>
      <c r="F158" s="28">
        <f t="shared" si="7"/>
        <v>-320.4277779290187</v>
      </c>
      <c r="G158">
        <f t="shared" si="8"/>
        <v>102673.96086852852</v>
      </c>
    </row>
    <row r="159" spans="1:7" x14ac:dyDescent="0.45">
      <c r="A159">
        <v>135</v>
      </c>
      <c r="B159">
        <v>9.0257830514055311</v>
      </c>
      <c r="C159">
        <v>0.15193081774355832</v>
      </c>
      <c r="D159">
        <f t="shared" si="6"/>
        <v>8314.7227806795545</v>
      </c>
      <c r="E159" s="34">
        <v>9679</v>
      </c>
      <c r="F159" s="28">
        <f t="shared" si="7"/>
        <v>1364.2772193204455</v>
      </c>
      <c r="G159">
        <f t="shared" si="8"/>
        <v>1861252.3311567269</v>
      </c>
    </row>
    <row r="160" spans="1:7" x14ac:dyDescent="0.45">
      <c r="A160">
        <v>136</v>
      </c>
      <c r="B160">
        <v>9.0235359543415719</v>
      </c>
      <c r="C160">
        <v>0.43545975811754367</v>
      </c>
      <c r="D160">
        <f t="shared" si="6"/>
        <v>8296.0597681848994</v>
      </c>
      <c r="E160" s="34">
        <v>12823</v>
      </c>
      <c r="F160" s="28">
        <f t="shared" si="7"/>
        <v>4526.9402318151006</v>
      </c>
      <c r="G160">
        <f t="shared" si="8"/>
        <v>20493187.862426158</v>
      </c>
    </row>
    <row r="161" spans="1:7" x14ac:dyDescent="0.45">
      <c r="A161">
        <v>137</v>
      </c>
      <c r="B161">
        <v>9.0212888572776144</v>
      </c>
      <c r="C161">
        <v>-0.23544351931640151</v>
      </c>
      <c r="D161">
        <f t="shared" si="6"/>
        <v>8277.4386462071852</v>
      </c>
      <c r="E161" s="34">
        <v>6541</v>
      </c>
      <c r="F161" s="28">
        <f t="shared" si="7"/>
        <v>-1736.4386462071852</v>
      </c>
      <c r="G161">
        <f t="shared" si="8"/>
        <v>3015219.1720418422</v>
      </c>
    </row>
    <row r="162" spans="1:7" x14ac:dyDescent="0.45">
      <c r="A162">
        <v>138</v>
      </c>
      <c r="B162">
        <v>9.019041760213657</v>
      </c>
      <c r="C162">
        <v>-0.21742178906631082</v>
      </c>
      <c r="D162">
        <f t="shared" si="6"/>
        <v>8258.8593207200211</v>
      </c>
      <c r="E162" s="34">
        <v>6645</v>
      </c>
      <c r="F162" s="28">
        <f t="shared" si="7"/>
        <v>-1613.8593207200211</v>
      </c>
      <c r="G162">
        <f t="shared" si="8"/>
        <v>2604541.9070748878</v>
      </c>
    </row>
    <row r="163" spans="1:7" x14ac:dyDescent="0.45">
      <c r="A163">
        <v>139</v>
      </c>
      <c r="B163">
        <v>9.0167946631496978</v>
      </c>
      <c r="C163">
        <v>-4.6616847657318772E-2</v>
      </c>
      <c r="D163">
        <f t="shared" si="6"/>
        <v>8240.321697908068</v>
      </c>
      <c r="E163" s="34">
        <v>7865</v>
      </c>
      <c r="F163" s="28">
        <f t="shared" si="7"/>
        <v>-375.32169790806802</v>
      </c>
      <c r="G163">
        <f t="shared" si="8"/>
        <v>140866.37692059507</v>
      </c>
    </row>
    <row r="164" spans="1:7" x14ac:dyDescent="0.45">
      <c r="A164">
        <v>140</v>
      </c>
      <c r="B164">
        <v>9.0145475660857404</v>
      </c>
      <c r="C164">
        <v>-6.9084613908074743E-2</v>
      </c>
      <c r="D164">
        <f t="shared" si="6"/>
        <v>8221.8256841666043</v>
      </c>
      <c r="E164" s="34">
        <v>7673</v>
      </c>
      <c r="F164" s="28">
        <f t="shared" si="7"/>
        <v>-548.82568416660433</v>
      </c>
      <c r="G164">
        <f t="shared" si="8"/>
        <v>301209.63160094136</v>
      </c>
    </row>
    <row r="165" spans="1:7" x14ac:dyDescent="0.45">
      <c r="A165">
        <v>141</v>
      </c>
      <c r="B165">
        <v>9.0123004690217812</v>
      </c>
      <c r="C165">
        <v>-4.3649565646907362E-2</v>
      </c>
      <c r="D165">
        <f t="shared" si="6"/>
        <v>8203.3711861009542</v>
      </c>
      <c r="E165" s="34">
        <v>7853</v>
      </c>
      <c r="F165" s="28">
        <f t="shared" si="7"/>
        <v>-350.37118610095422</v>
      </c>
      <c r="G165">
        <f t="shared" si="8"/>
        <v>122759.96804978949</v>
      </c>
    </row>
    <row r="166" spans="1:7" x14ac:dyDescent="0.45">
      <c r="A166">
        <v>142</v>
      </c>
      <c r="B166">
        <v>9.0100533719578237</v>
      </c>
      <c r="C166">
        <v>-3.2401964139381789E-2</v>
      </c>
      <c r="D166">
        <f t="shared" si="6"/>
        <v>8184.9581105261286</v>
      </c>
      <c r="E166" s="34">
        <v>7924</v>
      </c>
      <c r="F166" s="28">
        <f t="shared" si="7"/>
        <v>-260.95811052612862</v>
      </c>
      <c r="G166">
        <f t="shared" si="8"/>
        <v>68099.135449367168</v>
      </c>
    </row>
    <row r="167" spans="1:7" x14ac:dyDescent="0.45">
      <c r="A167">
        <v>143</v>
      </c>
      <c r="B167">
        <v>9.0078062748938645</v>
      </c>
      <c r="C167">
        <v>-4.3750146673534829E-2</v>
      </c>
      <c r="D167">
        <f t="shared" si="6"/>
        <v>8166.586364466245</v>
      </c>
      <c r="E167" s="34">
        <v>7817</v>
      </c>
      <c r="F167" s="28">
        <f t="shared" si="7"/>
        <v>-349.58636446624496</v>
      </c>
      <c r="G167">
        <f t="shared" si="8"/>
        <v>122210.62622072626</v>
      </c>
    </row>
    <row r="168" spans="1:7" x14ac:dyDescent="0.45">
      <c r="A168">
        <v>144</v>
      </c>
      <c r="B168">
        <v>9.0055591778299071</v>
      </c>
      <c r="C168">
        <v>4.9529908874983875E-2</v>
      </c>
      <c r="D168">
        <f t="shared" si="6"/>
        <v>8148.255855154167</v>
      </c>
      <c r="E168" s="34">
        <v>8562</v>
      </c>
      <c r="F168" s="28">
        <f t="shared" si="7"/>
        <v>413.74414484583303</v>
      </c>
      <c r="G168">
        <f t="shared" si="8"/>
        <v>171184.21739420967</v>
      </c>
    </row>
    <row r="169" spans="1:7" x14ac:dyDescent="0.45">
      <c r="A169">
        <v>145</v>
      </c>
      <c r="B169">
        <v>9.0033120807659479</v>
      </c>
      <c r="C169">
        <v>-0.103172092672148</v>
      </c>
      <c r="D169">
        <f t="shared" si="6"/>
        <v>8129.9664900309253</v>
      </c>
      <c r="E169" s="34">
        <v>7333</v>
      </c>
      <c r="F169" s="28">
        <f t="shared" si="7"/>
        <v>-796.96649003092534</v>
      </c>
      <c r="G169">
        <f t="shared" si="8"/>
        <v>635155.58623221307</v>
      </c>
    </row>
    <row r="170" spans="1:7" x14ac:dyDescent="0.45">
      <c r="A170">
        <v>146</v>
      </c>
      <c r="B170">
        <v>9.0010649837019905</v>
      </c>
      <c r="C170">
        <v>-6.6873448363915955E-2</v>
      </c>
      <c r="D170">
        <f t="shared" si="6"/>
        <v>8111.7181767453621</v>
      </c>
      <c r="E170" s="34">
        <v>7587</v>
      </c>
      <c r="F170" s="28">
        <f t="shared" si="7"/>
        <v>-524.71817674536214</v>
      </c>
      <c r="G170">
        <f t="shared" si="8"/>
        <v>275329.1650069771</v>
      </c>
    </row>
    <row r="171" spans="1:7" x14ac:dyDescent="0.45">
      <c r="A171">
        <v>147</v>
      </c>
      <c r="B171">
        <v>8.9988178866380313</v>
      </c>
      <c r="C171">
        <v>0.21002135921188447</v>
      </c>
      <c r="D171">
        <f t="shared" si="6"/>
        <v>8093.5108231535514</v>
      </c>
      <c r="E171" s="34">
        <v>9985</v>
      </c>
      <c r="F171" s="28">
        <f t="shared" si="7"/>
        <v>1891.4891768464486</v>
      </c>
      <c r="G171">
        <f t="shared" si="8"/>
        <v>3577731.3061272558</v>
      </c>
    </row>
    <row r="172" spans="1:7" x14ac:dyDescent="0.45">
      <c r="A172">
        <v>148</v>
      </c>
      <c r="B172">
        <v>8.9965707895740739</v>
      </c>
      <c r="C172">
        <v>0.43161914525520828</v>
      </c>
      <c r="D172">
        <f t="shared" si="6"/>
        <v>8075.3443373184482</v>
      </c>
      <c r="E172" s="34">
        <v>12434</v>
      </c>
      <c r="F172" s="28">
        <f t="shared" si="7"/>
        <v>4358.6556626815518</v>
      </c>
      <c r="G172">
        <f t="shared" si="8"/>
        <v>18997879.185825959</v>
      </c>
    </row>
    <row r="173" spans="1:7" x14ac:dyDescent="0.45">
      <c r="A173">
        <v>149</v>
      </c>
      <c r="B173">
        <v>8.9943236925101147</v>
      </c>
      <c r="C173">
        <v>-0.21923775745284857</v>
      </c>
      <c r="D173">
        <f t="shared" si="6"/>
        <v>8057.2186275093118</v>
      </c>
      <c r="E173" s="34">
        <v>6471</v>
      </c>
      <c r="F173" s="28">
        <f t="shared" si="7"/>
        <v>-1586.2186275093118</v>
      </c>
      <c r="G173">
        <f t="shared" si="8"/>
        <v>2516089.5342575246</v>
      </c>
    </row>
    <row r="174" spans="1:7" x14ac:dyDescent="0.45">
      <c r="A174">
        <v>150</v>
      </c>
      <c r="B174">
        <v>8.9920765954461572</v>
      </c>
      <c r="C174">
        <v>-0.19588895997570432</v>
      </c>
      <c r="D174">
        <f t="shared" si="6"/>
        <v>8039.1336022013529</v>
      </c>
      <c r="E174" s="34">
        <v>6609</v>
      </c>
      <c r="F174" s="28">
        <f t="shared" si="7"/>
        <v>-1430.1336022013529</v>
      </c>
      <c r="G174">
        <f t="shared" si="8"/>
        <v>2045282.1201454175</v>
      </c>
    </row>
    <row r="175" spans="1:7" x14ac:dyDescent="0.45">
      <c r="A175">
        <v>151</v>
      </c>
      <c r="B175">
        <v>8.9898294983821998</v>
      </c>
      <c r="C175">
        <v>-2.4878286667545879E-2</v>
      </c>
      <c r="D175">
        <f t="shared" si="6"/>
        <v>8021.0891700751745</v>
      </c>
      <c r="E175" s="34">
        <v>7824</v>
      </c>
      <c r="F175" s="28">
        <f t="shared" si="7"/>
        <v>-197.08917007517448</v>
      </c>
      <c r="G175">
        <f t="shared" si="8"/>
        <v>38844.140960921053</v>
      </c>
    </row>
    <row r="176" spans="1:7" x14ac:dyDescent="0.45">
      <c r="A176">
        <v>152</v>
      </c>
      <c r="B176">
        <v>8.9875824013182406</v>
      </c>
      <c r="C176">
        <v>-0.13334570791249867</v>
      </c>
      <c r="D176">
        <f t="shared" si="6"/>
        <v>8003.0852400163521</v>
      </c>
      <c r="E176" s="34">
        <v>7004</v>
      </c>
      <c r="F176" s="28">
        <f t="shared" si="7"/>
        <v>-999.08524001635215</v>
      </c>
      <c r="G176">
        <f t="shared" si="8"/>
        <v>998171.31681853195</v>
      </c>
    </row>
    <row r="177" spans="1:7" x14ac:dyDescent="0.45">
      <c r="A177">
        <v>153</v>
      </c>
      <c r="B177">
        <v>8.9853353042542832</v>
      </c>
      <c r="C177">
        <v>1.9946983954074682E-2</v>
      </c>
      <c r="D177">
        <f t="shared" si="6"/>
        <v>7985.121721115017</v>
      </c>
      <c r="E177" s="34">
        <v>8146</v>
      </c>
      <c r="F177" s="28">
        <f t="shared" si="7"/>
        <v>160.87827888498305</v>
      </c>
      <c r="G177">
        <f t="shared" si="8"/>
        <v>25881.820616994381</v>
      </c>
    </row>
    <row r="178" spans="1:7" x14ac:dyDescent="0.45">
      <c r="A178">
        <v>154</v>
      </c>
      <c r="B178">
        <v>8.983088207190324</v>
      </c>
      <c r="C178">
        <v>-2.9577444183157553E-2</v>
      </c>
      <c r="D178">
        <f t="shared" si="6"/>
        <v>7967.1985226652996</v>
      </c>
      <c r="E178" s="34">
        <v>7735</v>
      </c>
      <c r="F178" s="28">
        <f t="shared" si="7"/>
        <v>-232.19852266529961</v>
      </c>
      <c r="G178">
        <f t="shared" si="8"/>
        <v>53916.153927947656</v>
      </c>
    </row>
    <row r="179" spans="1:7" x14ac:dyDescent="0.45">
      <c r="A179">
        <v>155</v>
      </c>
      <c r="B179">
        <v>8.9808411101263665</v>
      </c>
      <c r="C179">
        <v>-3.1995380848316657E-2</v>
      </c>
      <c r="D179">
        <f t="shared" si="6"/>
        <v>7949.3155541649803</v>
      </c>
      <c r="E179" s="34">
        <v>7699</v>
      </c>
      <c r="F179" s="28">
        <f t="shared" si="7"/>
        <v>-250.31555416498031</v>
      </c>
      <c r="G179">
        <f t="shared" si="8"/>
        <v>62657.876656921195</v>
      </c>
    </row>
    <row r="180" spans="1:7" x14ac:dyDescent="0.45">
      <c r="A180">
        <v>156</v>
      </c>
      <c r="B180">
        <v>8.9785940130624073</v>
      </c>
      <c r="C180">
        <v>8.7298454547902082E-2</v>
      </c>
      <c r="D180">
        <f t="shared" si="6"/>
        <v>7931.4727253149231</v>
      </c>
      <c r="E180" s="34">
        <v>8655</v>
      </c>
      <c r="F180" s="28">
        <f t="shared" si="7"/>
        <v>723.52727468507692</v>
      </c>
      <c r="G180">
        <f t="shared" si="8"/>
        <v>523491.71721321472</v>
      </c>
    </row>
    <row r="181" spans="1:7" x14ac:dyDescent="0.45">
      <c r="A181">
        <v>157</v>
      </c>
      <c r="B181">
        <v>8.9763469159984499</v>
      </c>
      <c r="C181">
        <v>-9.8407081273427011E-2</v>
      </c>
      <c r="D181">
        <f t="shared" si="6"/>
        <v>7913.6699460187319</v>
      </c>
      <c r="E181" s="34">
        <v>7172</v>
      </c>
      <c r="F181" s="28">
        <f t="shared" si="7"/>
        <v>-741.66994601873193</v>
      </c>
      <c r="G181">
        <f t="shared" si="8"/>
        <v>550074.30882742873</v>
      </c>
    </row>
    <row r="182" spans="1:7" x14ac:dyDescent="0.45">
      <c r="A182">
        <v>158</v>
      </c>
      <c r="B182">
        <v>8.9740998189344907</v>
      </c>
      <c r="C182">
        <v>-2.9419135375595928E-2</v>
      </c>
      <c r="D182">
        <f t="shared" si="6"/>
        <v>7895.9071263821825</v>
      </c>
      <c r="E182" s="34">
        <v>7667</v>
      </c>
      <c r="F182" s="28">
        <f t="shared" si="7"/>
        <v>-228.90712638218247</v>
      </c>
      <c r="G182">
        <f t="shared" si="8"/>
        <v>52398.472508548461</v>
      </c>
    </row>
    <row r="183" spans="1:7" x14ac:dyDescent="0.45">
      <c r="A183">
        <v>159</v>
      </c>
      <c r="B183">
        <v>8.9718527218705333</v>
      </c>
      <c r="C183">
        <v>0.21470712144024517</v>
      </c>
      <c r="D183">
        <f t="shared" si="6"/>
        <v>7878.1841767128799</v>
      </c>
      <c r="E183" s="34">
        <v>9765</v>
      </c>
      <c r="F183" s="28">
        <f t="shared" si="7"/>
        <v>1886.8158232871201</v>
      </c>
      <c r="G183">
        <f t="shared" si="8"/>
        <v>3560073.9510066528</v>
      </c>
    </row>
    <row r="184" spans="1:7" x14ac:dyDescent="0.45">
      <c r="A184">
        <v>160</v>
      </c>
      <c r="B184">
        <v>8.9696056248065741</v>
      </c>
      <c r="C184">
        <v>0.48446493209220698</v>
      </c>
      <c r="D184">
        <f t="shared" si="6"/>
        <v>7860.5010075196951</v>
      </c>
      <c r="E184" s="34">
        <v>12760</v>
      </c>
      <c r="F184" s="28">
        <f t="shared" si="7"/>
        <v>4899.4989924803049</v>
      </c>
      <c r="G184">
        <f t="shared" si="8"/>
        <v>24005090.377315521</v>
      </c>
    </row>
    <row r="185" spans="1:7" x14ac:dyDescent="0.45">
      <c r="A185">
        <v>161</v>
      </c>
      <c r="B185">
        <v>8.9673585277426167</v>
      </c>
      <c r="C185">
        <v>-0.21841889620490207</v>
      </c>
      <c r="D185">
        <f t="shared" si="6"/>
        <v>7842.8575295124247</v>
      </c>
      <c r="E185" s="34">
        <v>6304</v>
      </c>
      <c r="F185" s="28">
        <f t="shared" si="7"/>
        <v>-1538.8575295124247</v>
      </c>
      <c r="G185">
        <f t="shared" si="8"/>
        <v>2368082.496137083</v>
      </c>
    </row>
    <row r="186" spans="1:7" x14ac:dyDescent="0.45">
      <c r="A186">
        <v>162</v>
      </c>
      <c r="B186">
        <v>8.9651114306786575</v>
      </c>
      <c r="C186">
        <v>-0.19358614649219241</v>
      </c>
      <c r="D186">
        <f t="shared" si="6"/>
        <v>7825.2536536012276</v>
      </c>
      <c r="E186" s="34">
        <v>6448</v>
      </c>
      <c r="F186" s="28">
        <f t="shared" si="7"/>
        <v>-1377.2536536012276</v>
      </c>
      <c r="G186">
        <f t="shared" si="8"/>
        <v>1896827.6263579302</v>
      </c>
    </row>
    <row r="187" spans="1:7" x14ac:dyDescent="0.45">
      <c r="A187">
        <v>163</v>
      </c>
      <c r="B187">
        <v>8.9628643336147</v>
      </c>
      <c r="C187">
        <v>-3.9139935908300671E-2</v>
      </c>
      <c r="D187">
        <f t="shared" si="6"/>
        <v>7807.6892908962873</v>
      </c>
      <c r="E187" s="34">
        <v>7508</v>
      </c>
      <c r="F187" s="28">
        <f t="shared" si="7"/>
        <v>-299.68929089628728</v>
      </c>
      <c r="G187">
        <f t="shared" si="8"/>
        <v>89813.671077919498</v>
      </c>
    </row>
    <row r="188" spans="1:7" x14ac:dyDescent="0.45">
      <c r="A188">
        <v>164</v>
      </c>
      <c r="B188">
        <v>8.9606172365507426</v>
      </c>
      <c r="C188">
        <v>-6.6221246744312623E-2</v>
      </c>
      <c r="D188">
        <f t="shared" si="6"/>
        <v>7790.1643527072647</v>
      </c>
      <c r="E188" s="34">
        <v>7291</v>
      </c>
      <c r="F188" s="28">
        <f t="shared" si="7"/>
        <v>-499.1643527072647</v>
      </c>
      <c r="G188">
        <f t="shared" si="8"/>
        <v>249165.05101366257</v>
      </c>
    </row>
    <row r="189" spans="1:7" x14ac:dyDescent="0.45">
      <c r="A189">
        <v>165</v>
      </c>
      <c r="B189">
        <v>8.9583701394867834</v>
      </c>
      <c r="C189">
        <v>2.2053796887760768E-2</v>
      </c>
      <c r="D189">
        <f t="shared" si="6"/>
        <v>7772.6787505428947</v>
      </c>
      <c r="E189" s="34">
        <v>7946</v>
      </c>
      <c r="F189" s="28">
        <f t="shared" si="7"/>
        <v>173.3212494571053</v>
      </c>
      <c r="G189">
        <f t="shared" si="8"/>
        <v>30040.255513372122</v>
      </c>
    </row>
    <row r="190" spans="1:7" x14ac:dyDescent="0.45">
      <c r="A190">
        <v>166</v>
      </c>
      <c r="B190">
        <v>8.956123042422826</v>
      </c>
      <c r="C190">
        <v>-2.6687758619400981E-2</v>
      </c>
      <c r="D190">
        <f t="shared" si="6"/>
        <v>7755.2323961105767</v>
      </c>
      <c r="E190" s="34">
        <v>7551</v>
      </c>
      <c r="F190" s="28">
        <f t="shared" si="7"/>
        <v>-204.2323961105767</v>
      </c>
      <c r="G190">
        <f t="shared" si="8"/>
        <v>41710.871621067505</v>
      </c>
    </row>
    <row r="191" spans="1:7" x14ac:dyDescent="0.45">
      <c r="A191">
        <v>167</v>
      </c>
      <c r="B191">
        <v>8.9538759453588668</v>
      </c>
      <c r="C191">
        <v>1.1841843625981952E-2</v>
      </c>
      <c r="D191">
        <f t="shared" si="6"/>
        <v>7737.8252013158353</v>
      </c>
      <c r="E191" s="34">
        <v>7830</v>
      </c>
      <c r="F191" s="28">
        <f t="shared" si="7"/>
        <v>92.174798684164671</v>
      </c>
      <c r="G191">
        <f t="shared" si="8"/>
        <v>8496.193512466285</v>
      </c>
    </row>
    <row r="192" spans="1:7" x14ac:dyDescent="0.45">
      <c r="A192">
        <v>168</v>
      </c>
      <c r="B192">
        <v>8.9516288482949093</v>
      </c>
      <c r="C192">
        <v>0.11622587538451867</v>
      </c>
      <c r="D192">
        <f t="shared" si="6"/>
        <v>7720.457078261984</v>
      </c>
      <c r="E192" s="34">
        <v>8672</v>
      </c>
      <c r="F192" s="28">
        <f t="shared" si="7"/>
        <v>951.54292173801605</v>
      </c>
      <c r="G192">
        <f t="shared" si="8"/>
        <v>905433.93190972018</v>
      </c>
    </row>
    <row r="193" spans="1:7" x14ac:dyDescent="0.45">
      <c r="A193">
        <v>169</v>
      </c>
      <c r="B193">
        <v>8.9493817512309501</v>
      </c>
      <c r="C193">
        <v>-0.1205946673166185</v>
      </c>
      <c r="D193">
        <f t="shared" si="6"/>
        <v>7703.1279392495744</v>
      </c>
      <c r="E193" s="34">
        <v>6828</v>
      </c>
      <c r="F193" s="28">
        <f t="shared" si="7"/>
        <v>-875.12793924957441</v>
      </c>
      <c r="G193">
        <f t="shared" si="8"/>
        <v>765848.91005520686</v>
      </c>
    </row>
    <row r="194" spans="1:7" x14ac:dyDescent="0.45">
      <c r="A194">
        <v>170</v>
      </c>
      <c r="B194">
        <v>8.9471346541669927</v>
      </c>
      <c r="C194">
        <v>-2.9421897035605937E-2</v>
      </c>
      <c r="D194">
        <f t="shared" si="6"/>
        <v>7685.8376967760569</v>
      </c>
      <c r="E194" s="34">
        <v>7463</v>
      </c>
      <c r="F194" s="28">
        <f t="shared" si="7"/>
        <v>-222.83769677605687</v>
      </c>
      <c r="G194">
        <f t="shared" si="8"/>
        <v>49656.63910445787</v>
      </c>
    </row>
    <row r="195" spans="1:7" x14ac:dyDescent="0.45">
      <c r="A195">
        <v>171</v>
      </c>
      <c r="B195">
        <v>8.9448875571030335</v>
      </c>
      <c r="C195">
        <v>0.18022167051048932</v>
      </c>
      <c r="D195">
        <f t="shared" si="6"/>
        <v>7668.5862635352369</v>
      </c>
      <c r="E195" s="34">
        <v>9183</v>
      </c>
      <c r="F195" s="28">
        <f t="shared" si="7"/>
        <v>1514.4137364647631</v>
      </c>
      <c r="G195">
        <f t="shared" si="8"/>
        <v>2293448.965193165</v>
      </c>
    </row>
    <row r="196" spans="1:7" x14ac:dyDescent="0.45">
      <c r="A196">
        <v>172</v>
      </c>
      <c r="B196">
        <v>8.9426404600390761</v>
      </c>
      <c r="C196">
        <v>0.45691432498823126</v>
      </c>
      <c r="D196">
        <f t="shared" si="6"/>
        <v>7651.3735524169369</v>
      </c>
      <c r="E196" s="34">
        <v>12083</v>
      </c>
      <c r="F196" s="28">
        <f t="shared" si="7"/>
        <v>4431.6264475830631</v>
      </c>
      <c r="G196">
        <f t="shared" si="8"/>
        <v>19639312.970917679</v>
      </c>
    </row>
    <row r="197" spans="1:7" x14ac:dyDescent="0.45">
      <c r="A197">
        <v>173</v>
      </c>
      <c r="B197">
        <v>8.9403933629751169</v>
      </c>
      <c r="C197">
        <v>-0.20181817086433007</v>
      </c>
      <c r="D197">
        <f t="shared" si="6"/>
        <v>7634.1994765064519</v>
      </c>
      <c r="E197" s="34">
        <v>6239</v>
      </c>
      <c r="F197" s="28">
        <f t="shared" si="7"/>
        <v>-1395.1994765064519</v>
      </c>
      <c r="G197">
        <f t="shared" si="8"/>
        <v>1946581.5792438774</v>
      </c>
    </row>
    <row r="198" spans="1:7" x14ac:dyDescent="0.45">
      <c r="A198">
        <v>174</v>
      </c>
      <c r="B198">
        <v>8.9381462659111595</v>
      </c>
      <c r="C198">
        <v>-0.15905045503062887</v>
      </c>
      <c r="D198">
        <f t="shared" si="6"/>
        <v>7617.0639490842177</v>
      </c>
      <c r="E198" s="34">
        <v>6497</v>
      </c>
      <c r="F198" s="28">
        <f t="shared" si="7"/>
        <v>-1120.0639490842177</v>
      </c>
      <c r="G198">
        <f t="shared" si="8"/>
        <v>1254543.250038133</v>
      </c>
    </row>
    <row r="199" spans="1:7" x14ac:dyDescent="0.45">
      <c r="A199">
        <v>175</v>
      </c>
      <c r="B199">
        <v>8.9358991688472003</v>
      </c>
      <c r="C199">
        <v>-0.11652945882872956</v>
      </c>
      <c r="D199">
        <f t="shared" si="6"/>
        <v>7599.9668836252622</v>
      </c>
      <c r="E199" s="34">
        <v>6764</v>
      </c>
      <c r="F199" s="28">
        <f t="shared" si="7"/>
        <v>-835.9668836252622</v>
      </c>
      <c r="G199">
        <f t="shared" si="8"/>
        <v>698840.6305181327</v>
      </c>
    </row>
    <row r="200" spans="1:7" x14ac:dyDescent="0.45">
      <c r="A200">
        <v>176</v>
      </c>
      <c r="B200">
        <v>8.9336520717832428</v>
      </c>
      <c r="C200">
        <v>-0.25621253122490906</v>
      </c>
      <c r="D200">
        <f t="shared" si="6"/>
        <v>7582.9081937988822</v>
      </c>
      <c r="E200" s="34">
        <v>5869</v>
      </c>
      <c r="F200" s="28">
        <f t="shared" si="7"/>
        <v>-1713.9081937988822</v>
      </c>
      <c r="G200">
        <f t="shared" si="8"/>
        <v>2937481.2967709466</v>
      </c>
    </row>
    <row r="201" spans="1:7" x14ac:dyDescent="0.45">
      <c r="A201">
        <v>177</v>
      </c>
      <c r="B201">
        <v>8.9314049747192854</v>
      </c>
      <c r="C201">
        <v>9.4860930661759824E-3</v>
      </c>
      <c r="D201">
        <f t="shared" si="6"/>
        <v>7565.8877934681077</v>
      </c>
      <c r="E201" s="34">
        <v>7638</v>
      </c>
      <c r="F201" s="28">
        <f t="shared" si="7"/>
        <v>72.112206531892298</v>
      </c>
      <c r="G201">
        <f t="shared" si="8"/>
        <v>5200.1703308982906</v>
      </c>
    </row>
    <row r="202" spans="1:7" x14ac:dyDescent="0.45">
      <c r="A202">
        <v>178</v>
      </c>
      <c r="B202">
        <v>8.9291578776553262</v>
      </c>
      <c r="C202">
        <v>-1.385993253721729E-2</v>
      </c>
      <c r="D202">
        <f t="shared" si="6"/>
        <v>7548.9055966893102</v>
      </c>
      <c r="E202" s="34">
        <v>7445</v>
      </c>
      <c r="F202" s="28">
        <f t="shared" si="7"/>
        <v>-103.90559668931019</v>
      </c>
      <c r="G202">
        <f t="shared" si="8"/>
        <v>10796.373023361588</v>
      </c>
    </row>
    <row r="203" spans="1:7" x14ac:dyDescent="0.45">
      <c r="A203">
        <v>179</v>
      </c>
      <c r="B203">
        <v>8.9269107805913688</v>
      </c>
      <c r="C203">
        <v>2.2064827250407149E-2</v>
      </c>
      <c r="D203">
        <f t="shared" si="6"/>
        <v>7531.9615177118085</v>
      </c>
      <c r="E203" s="34">
        <v>7700</v>
      </c>
      <c r="F203" s="28">
        <f t="shared" si="7"/>
        <v>168.03848228819152</v>
      </c>
      <c r="G203">
        <f t="shared" si="8"/>
        <v>28236.931529718855</v>
      </c>
    </row>
    <row r="204" spans="1:7" ht="14.65" thickBot="1" x14ac:dyDescent="0.5">
      <c r="A204" s="15">
        <v>180</v>
      </c>
      <c r="B204" s="15">
        <v>8.9246636835274096</v>
      </c>
      <c r="C204" s="15">
        <v>6.6774131391817093E-2</v>
      </c>
      <c r="D204">
        <f t="shared" si="6"/>
        <v>7515.0554709773405</v>
      </c>
      <c r="E204" s="35">
        <v>8034</v>
      </c>
      <c r="F204" s="28">
        <f t="shared" si="7"/>
        <v>518.94452902265948</v>
      </c>
      <c r="G204">
        <f t="shared" si="8"/>
        <v>269303.42420254985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F023-7CDA-4A6E-B8AF-4B540BB43ADF}">
  <dimension ref="A1:I215"/>
  <sheetViews>
    <sheetView zoomScale="49" workbookViewId="0">
      <selection activeCell="E32" sqref="E32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0.986888302444487</v>
      </c>
    </row>
    <row r="5" spans="1:9" x14ac:dyDescent="0.45">
      <c r="A5" t="s">
        <v>205</v>
      </c>
      <c r="B5">
        <v>0.97394852150176126</v>
      </c>
    </row>
    <row r="6" spans="1:9" ht="21" x14ac:dyDescent="0.65">
      <c r="A6" t="s">
        <v>206</v>
      </c>
      <c r="B6" s="19">
        <v>0.97207655897494161</v>
      </c>
    </row>
    <row r="7" spans="1:9" x14ac:dyDescent="0.45">
      <c r="A7" t="s">
        <v>207</v>
      </c>
      <c r="B7">
        <v>372.91197146082243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12</v>
      </c>
      <c r="C12">
        <v>868225924.05515873</v>
      </c>
      <c r="D12">
        <v>72352160.33792989</v>
      </c>
      <c r="E12">
        <v>520.28206096437805</v>
      </c>
      <c r="F12">
        <v>1.8662941523064144E-125</v>
      </c>
    </row>
    <row r="13" spans="1:9" x14ac:dyDescent="0.45">
      <c r="A13" t="s">
        <v>211</v>
      </c>
      <c r="B13">
        <v>167</v>
      </c>
      <c r="C13">
        <v>23223577.522619139</v>
      </c>
      <c r="D13">
        <v>139063.33845879725</v>
      </c>
    </row>
    <row r="14" spans="1:9" ht="14.65" thickBot="1" x14ac:dyDescent="0.5">
      <c r="A14" s="15" t="s">
        <v>212</v>
      </c>
      <c r="B14" s="15">
        <v>179</v>
      </c>
      <c r="C14" s="15">
        <v>891449501.57777786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516350.89285714232</v>
      </c>
      <c r="C17">
        <v>12944.243634556744</v>
      </c>
      <c r="D17">
        <v>39.890387374868347</v>
      </c>
      <c r="E17">
        <v>2.780167311675943E-87</v>
      </c>
      <c r="F17">
        <v>490795.44858874171</v>
      </c>
      <c r="G17">
        <v>541906.33712554292</v>
      </c>
      <c r="H17">
        <v>490795.44858874171</v>
      </c>
      <c r="I17">
        <v>541906.33712554292</v>
      </c>
    </row>
    <row r="18" spans="1:9" x14ac:dyDescent="0.45">
      <c r="A18" t="s">
        <v>190</v>
      </c>
      <c r="B18">
        <v>-249.14345238095214</v>
      </c>
      <c r="C18">
        <v>6.4333427042893145</v>
      </c>
      <c r="D18">
        <v>-38.726905099403496</v>
      </c>
      <c r="E18">
        <v>2.4138416954753992E-85</v>
      </c>
      <c r="F18">
        <v>-261.84461403863884</v>
      </c>
      <c r="G18">
        <v>-236.44229072326544</v>
      </c>
      <c r="H18">
        <v>-261.84461403863884</v>
      </c>
      <c r="I18">
        <v>-236.44229072326544</v>
      </c>
    </row>
    <row r="19" spans="1:9" x14ac:dyDescent="0.45">
      <c r="A19" t="s">
        <v>191</v>
      </c>
      <c r="B19">
        <v>-7202.3232142857141</v>
      </c>
      <c r="C19">
        <v>136.32008787968047</v>
      </c>
      <c r="D19">
        <v>-52.833909707002725</v>
      </c>
      <c r="E19">
        <v>3.6787497675869936E-106</v>
      </c>
      <c r="F19">
        <v>-7471.4560046460792</v>
      </c>
      <c r="G19">
        <v>-6933.190423925349</v>
      </c>
      <c r="H19">
        <v>-7471.4560046460792</v>
      </c>
      <c r="I19">
        <v>-6933.190423925349</v>
      </c>
    </row>
    <row r="20" spans="1:9" x14ac:dyDescent="0.45">
      <c r="A20" t="s">
        <v>192</v>
      </c>
      <c r="B20">
        <v>-6969.8565476190524</v>
      </c>
      <c r="C20">
        <v>136.3200878796805</v>
      </c>
      <c r="D20">
        <v>-51.128609554380724</v>
      </c>
      <c r="E20">
        <v>6.4194950213384018E-104</v>
      </c>
      <c r="F20">
        <v>-7238.9893379794175</v>
      </c>
      <c r="G20">
        <v>-6700.7237572586873</v>
      </c>
      <c r="H20">
        <v>-7238.9893379794175</v>
      </c>
      <c r="I20">
        <v>-6700.7237572586873</v>
      </c>
    </row>
    <row r="21" spans="1:9" x14ac:dyDescent="0.45">
      <c r="A21" t="s">
        <v>193</v>
      </c>
      <c r="B21">
        <v>-5907.4565476190519</v>
      </c>
      <c r="C21">
        <v>136.32008787968056</v>
      </c>
      <c r="D21">
        <v>-43.335187348420121</v>
      </c>
      <c r="E21">
        <v>9.1881465085164153E-93</v>
      </c>
      <c r="F21">
        <v>-6176.589337979417</v>
      </c>
      <c r="G21">
        <v>-5638.3237572586868</v>
      </c>
      <c r="H21">
        <v>-6176.589337979417</v>
      </c>
      <c r="I21">
        <v>-5638.3237572586868</v>
      </c>
    </row>
    <row r="22" spans="1:9" x14ac:dyDescent="0.45">
      <c r="A22" t="s">
        <v>194</v>
      </c>
      <c r="B22">
        <v>-6378.7898809523876</v>
      </c>
      <c r="C22">
        <v>136.32008787968056</v>
      </c>
      <c r="D22">
        <v>-46.79273598020611</v>
      </c>
      <c r="E22">
        <v>6.565457786765636E-98</v>
      </c>
      <c r="F22">
        <v>-6647.9226713127528</v>
      </c>
      <c r="G22">
        <v>-6109.6570905920225</v>
      </c>
      <c r="H22">
        <v>-6647.9226713127528</v>
      </c>
      <c r="I22">
        <v>-6109.6570905920225</v>
      </c>
    </row>
    <row r="23" spans="1:9" x14ac:dyDescent="0.45">
      <c r="A23" t="s">
        <v>195</v>
      </c>
      <c r="B23">
        <v>-5702.9232142857163</v>
      </c>
      <c r="C23">
        <v>136.32008787968047</v>
      </c>
      <c r="D23">
        <v>-41.834797079350913</v>
      </c>
      <c r="E23">
        <v>2.0161092426469321E-90</v>
      </c>
      <c r="F23">
        <v>-5972.0560046460814</v>
      </c>
      <c r="G23">
        <v>-5433.7904239253512</v>
      </c>
      <c r="H23">
        <v>-5972.0560046460814</v>
      </c>
      <c r="I23">
        <v>-5433.7904239253512</v>
      </c>
    </row>
    <row r="24" spans="1:9" x14ac:dyDescent="0.45">
      <c r="A24" t="s">
        <v>196</v>
      </c>
      <c r="B24">
        <v>-5900.7232142857156</v>
      </c>
      <c r="C24">
        <v>136.32008787968047</v>
      </c>
      <c r="D24">
        <v>-43.285793796537469</v>
      </c>
      <c r="E24">
        <v>1.094510110930944E-92</v>
      </c>
      <c r="F24">
        <v>-6169.8560046460807</v>
      </c>
      <c r="G24">
        <v>-5631.5904239253505</v>
      </c>
      <c r="H24">
        <v>-6169.8560046460807</v>
      </c>
      <c r="I24">
        <v>-5631.5904239253505</v>
      </c>
    </row>
    <row r="25" spans="1:9" x14ac:dyDescent="0.45">
      <c r="A25" t="s">
        <v>197</v>
      </c>
      <c r="B25">
        <v>-6028.9898809523856</v>
      </c>
      <c r="C25">
        <v>136.3200878796805</v>
      </c>
      <c r="D25">
        <v>-44.226716507648689</v>
      </c>
      <c r="E25">
        <v>4.0175568787767767E-94</v>
      </c>
      <c r="F25">
        <v>-6298.1226713127508</v>
      </c>
      <c r="G25">
        <v>-5759.8570905920205</v>
      </c>
      <c r="H25">
        <v>-6298.1226713127508</v>
      </c>
      <c r="I25">
        <v>-5759.8570905920205</v>
      </c>
    </row>
    <row r="26" spans="1:9" x14ac:dyDescent="0.45">
      <c r="A26" t="s">
        <v>198</v>
      </c>
      <c r="B26">
        <v>-5258.4565476190501</v>
      </c>
      <c r="C26">
        <v>136.32008787968047</v>
      </c>
      <c r="D26">
        <v>-38.574333610027423</v>
      </c>
      <c r="E26">
        <v>4.3690755071340854E-85</v>
      </c>
      <c r="F26">
        <v>-5527.5893379794152</v>
      </c>
      <c r="G26">
        <v>-4989.323757258685</v>
      </c>
      <c r="H26">
        <v>-5527.5893379794152</v>
      </c>
      <c r="I26">
        <v>-4989.323757258685</v>
      </c>
    </row>
    <row r="27" spans="1:9" x14ac:dyDescent="0.45">
      <c r="A27" t="s">
        <v>200</v>
      </c>
      <c r="B27">
        <v>-6713.6000000000149</v>
      </c>
      <c r="C27">
        <v>136.16819915521037</v>
      </c>
      <c r="D27">
        <v>-49.303729076622105</v>
      </c>
      <c r="E27">
        <v>1.9082098091297983E-101</v>
      </c>
      <c r="F27">
        <v>-6982.4329208629588</v>
      </c>
      <c r="G27">
        <v>-6444.7670791370711</v>
      </c>
      <c r="H27">
        <v>-6982.4329208629588</v>
      </c>
      <c r="I27">
        <v>-6444.7670791370711</v>
      </c>
    </row>
    <row r="28" spans="1:9" x14ac:dyDescent="0.45">
      <c r="A28" t="s">
        <v>199</v>
      </c>
      <c r="B28">
        <v>-6025.8666666666686</v>
      </c>
      <c r="C28">
        <v>136.16819915521017</v>
      </c>
      <c r="D28">
        <v>-44.253112724198807</v>
      </c>
      <c r="E28">
        <v>3.6649661943422519E-94</v>
      </c>
      <c r="F28">
        <v>-6294.6995875296116</v>
      </c>
      <c r="G28">
        <v>-5757.0337458037257</v>
      </c>
      <c r="H28">
        <v>-6294.6995875296116</v>
      </c>
      <c r="I28">
        <v>-5757.0337458037257</v>
      </c>
    </row>
    <row r="29" spans="1:9" ht="14.65" thickBot="1" x14ac:dyDescent="0.5">
      <c r="A29" s="15" t="s">
        <v>201</v>
      </c>
      <c r="B29" s="15">
        <v>-3886.800000000002</v>
      </c>
      <c r="C29" s="15">
        <v>136.16819915521017</v>
      </c>
      <c r="D29" s="15">
        <v>-28.544109594705485</v>
      </c>
      <c r="E29" s="15">
        <v>3.9268590987703278E-66</v>
      </c>
      <c r="F29" s="15">
        <v>-4155.632920862945</v>
      </c>
      <c r="G29" s="15">
        <v>-3617.9670791370586</v>
      </c>
      <c r="H29" s="15">
        <v>-4155.632920862945</v>
      </c>
      <c r="I29" s="15">
        <v>-3617.9670791370586</v>
      </c>
    </row>
    <row r="32" spans="1:9" x14ac:dyDescent="0.45">
      <c r="D32" t="s">
        <v>241</v>
      </c>
      <c r="E32">
        <f>SQRT(E33)</f>
        <v>359.19336731858203</v>
      </c>
    </row>
    <row r="33" spans="1:5" x14ac:dyDescent="0.45">
      <c r="A33" t="s">
        <v>226</v>
      </c>
      <c r="D33" t="s">
        <v>259</v>
      </c>
      <c r="E33">
        <f>AVERAGE(D36:D215)</f>
        <v>129019.87512566178</v>
      </c>
    </row>
    <row r="34" spans="1:5" ht="14.65" thickBot="1" x14ac:dyDescent="0.5"/>
    <row r="35" spans="1:5" x14ac:dyDescent="0.45">
      <c r="A35" s="16" t="s">
        <v>227</v>
      </c>
      <c r="B35" s="16" t="s">
        <v>228</v>
      </c>
      <c r="C35" s="16" t="s">
        <v>229</v>
      </c>
      <c r="D35" s="40" t="s">
        <v>261</v>
      </c>
    </row>
    <row r="36" spans="1:5" x14ac:dyDescent="0.45">
      <c r="A36">
        <v>1</v>
      </c>
      <c r="B36">
        <v>10104.670833333241</v>
      </c>
      <c r="C36">
        <v>-716.67083333324081</v>
      </c>
      <c r="D36">
        <f>C36*C36</f>
        <v>513617.08335056185</v>
      </c>
    </row>
    <row r="37" spans="1:5" x14ac:dyDescent="0.45">
      <c r="A37">
        <v>2</v>
      </c>
      <c r="B37">
        <v>10792.404166666587</v>
      </c>
      <c r="C37">
        <v>-48.404166666587116</v>
      </c>
      <c r="D37">
        <f t="shared" ref="D37:D100" si="0">C37*C37</f>
        <v>2342.9633506867431</v>
      </c>
    </row>
    <row r="38" spans="1:5" x14ac:dyDescent="0.45">
      <c r="A38">
        <v>3</v>
      </c>
      <c r="B38">
        <v>12931.470833333253</v>
      </c>
      <c r="C38">
        <v>-174.47083333325281</v>
      </c>
      <c r="D38">
        <f t="shared" si="0"/>
        <v>30440.071683999682</v>
      </c>
    </row>
    <row r="39" spans="1:5" x14ac:dyDescent="0.45">
      <c r="A39">
        <v>4</v>
      </c>
      <c r="B39">
        <v>16818.270833333256</v>
      </c>
      <c r="C39">
        <v>631.72916666674428</v>
      </c>
      <c r="D39">
        <f t="shared" si="0"/>
        <v>399081.74001745915</v>
      </c>
    </row>
    <row r="40" spans="1:5" x14ac:dyDescent="0.45">
      <c r="A40">
        <v>5</v>
      </c>
      <c r="B40">
        <v>9366.8041666665831</v>
      </c>
      <c r="C40">
        <v>-381.80416666658311</v>
      </c>
      <c r="D40">
        <f t="shared" si="0"/>
        <v>145774.42168396397</v>
      </c>
    </row>
    <row r="41" spans="1:5" x14ac:dyDescent="0.45">
      <c r="A41">
        <v>6</v>
      </c>
      <c r="B41">
        <v>9599.2708333332448</v>
      </c>
      <c r="C41">
        <v>-516.27083333324481</v>
      </c>
      <c r="D41">
        <f t="shared" si="0"/>
        <v>266535.57335060305</v>
      </c>
    </row>
    <row r="42" spans="1:5" x14ac:dyDescent="0.45">
      <c r="A42">
        <v>7</v>
      </c>
      <c r="B42">
        <v>10661.670833333246</v>
      </c>
      <c r="C42">
        <v>-377.67083333324626</v>
      </c>
      <c r="D42">
        <f t="shared" si="0"/>
        <v>142635.25835062869</v>
      </c>
    </row>
    <row r="43" spans="1:5" x14ac:dyDescent="0.45">
      <c r="A43">
        <v>8</v>
      </c>
      <c r="B43">
        <v>10190.337499999911</v>
      </c>
      <c r="C43">
        <v>426.66250000008949</v>
      </c>
      <c r="D43">
        <f t="shared" si="0"/>
        <v>182040.88890632638</v>
      </c>
    </row>
    <row r="44" spans="1:5" x14ac:dyDescent="0.45">
      <c r="A44">
        <v>9</v>
      </c>
      <c r="B44">
        <v>10866.204166666581</v>
      </c>
      <c r="C44">
        <v>-298.20416666658093</v>
      </c>
      <c r="D44">
        <f t="shared" si="0"/>
        <v>88925.725017309975</v>
      </c>
    </row>
    <row r="45" spans="1:5" x14ac:dyDescent="0.45">
      <c r="A45">
        <v>10</v>
      </c>
      <c r="B45">
        <v>10668.404166666582</v>
      </c>
      <c r="C45">
        <v>-20.404166666581659</v>
      </c>
      <c r="D45">
        <f t="shared" si="0"/>
        <v>416.33001735764208</v>
      </c>
    </row>
    <row r="46" spans="1:5" x14ac:dyDescent="0.45">
      <c r="A46">
        <v>11</v>
      </c>
      <c r="B46">
        <v>10540.137499999912</v>
      </c>
      <c r="C46">
        <v>-209.1374999999116</v>
      </c>
      <c r="D46">
        <f t="shared" si="0"/>
        <v>43738.493906213022</v>
      </c>
    </row>
    <row r="47" spans="1:5" x14ac:dyDescent="0.45">
      <c r="A47">
        <v>12</v>
      </c>
      <c r="B47">
        <v>11310.670833333246</v>
      </c>
      <c r="C47">
        <v>-549.67083333324626</v>
      </c>
      <c r="D47">
        <f t="shared" si="0"/>
        <v>302138.02501726541</v>
      </c>
    </row>
    <row r="48" spans="1:5" x14ac:dyDescent="0.45">
      <c r="A48">
        <v>13</v>
      </c>
      <c r="B48">
        <v>9855.5273809522823</v>
      </c>
      <c r="C48">
        <v>7.4726190477176715</v>
      </c>
      <c r="D48">
        <f t="shared" si="0"/>
        <v>55.840035432312959</v>
      </c>
    </row>
    <row r="49" spans="1:4" x14ac:dyDescent="0.45">
      <c r="A49">
        <v>14</v>
      </c>
      <c r="B49">
        <v>10543.260714285629</v>
      </c>
      <c r="C49">
        <v>-26.260714285628637</v>
      </c>
      <c r="D49">
        <f t="shared" si="0"/>
        <v>689.62511479141995</v>
      </c>
    </row>
    <row r="50" spans="1:4" x14ac:dyDescent="0.45">
      <c r="A50">
        <v>15</v>
      </c>
      <c r="B50">
        <v>12682.327380952294</v>
      </c>
      <c r="C50">
        <v>502.67261904770567</v>
      </c>
      <c r="D50">
        <f t="shared" si="0"/>
        <v>252679.76194027983</v>
      </c>
    </row>
    <row r="51" spans="1:4" x14ac:dyDescent="0.45">
      <c r="A51">
        <v>16</v>
      </c>
      <c r="B51">
        <v>16569.127380952297</v>
      </c>
      <c r="C51">
        <v>1446.8726190477028</v>
      </c>
      <c r="D51">
        <f t="shared" si="0"/>
        <v>2093440.3757499587</v>
      </c>
    </row>
    <row r="52" spans="1:4" x14ac:dyDescent="0.45">
      <c r="A52">
        <v>17</v>
      </c>
      <c r="B52">
        <v>9117.6607142856828</v>
      </c>
      <c r="C52">
        <v>111.33928571431716</v>
      </c>
      <c r="D52">
        <f t="shared" si="0"/>
        <v>12396.436543374348</v>
      </c>
    </row>
    <row r="53" spans="1:4" x14ac:dyDescent="0.45">
      <c r="A53">
        <v>18</v>
      </c>
      <c r="B53">
        <v>9350.1273809523445</v>
      </c>
      <c r="C53">
        <v>-214.12738095234454</v>
      </c>
      <c r="D53">
        <f t="shared" si="0"/>
        <v>45850.535273510483</v>
      </c>
    </row>
    <row r="54" spans="1:4" x14ac:dyDescent="0.45">
      <c r="A54">
        <v>19</v>
      </c>
      <c r="B54">
        <v>10412.527380952346</v>
      </c>
      <c r="C54">
        <v>180.47261904765401</v>
      </c>
      <c r="D54">
        <f t="shared" si="0"/>
        <v>32570.366225919646</v>
      </c>
    </row>
    <row r="55" spans="1:4" x14ac:dyDescent="0.45">
      <c r="A55">
        <v>20</v>
      </c>
      <c r="B55">
        <v>9941.1940476190102</v>
      </c>
      <c r="C55">
        <v>184.80595238098977</v>
      </c>
      <c r="D55">
        <f t="shared" si="0"/>
        <v>34153.240035444658</v>
      </c>
    </row>
    <row r="56" spans="1:4" x14ac:dyDescent="0.45">
      <c r="A56">
        <v>21</v>
      </c>
      <c r="B56">
        <v>10617.060714285681</v>
      </c>
      <c r="C56">
        <v>84.93928571431934</v>
      </c>
      <c r="D56">
        <f t="shared" si="0"/>
        <v>7214.6822576587738</v>
      </c>
    </row>
    <row r="57" spans="1:4" x14ac:dyDescent="0.45">
      <c r="A57">
        <v>22</v>
      </c>
      <c r="B57">
        <v>10419.260714285681</v>
      </c>
      <c r="C57">
        <v>67.739285714318612</v>
      </c>
      <c r="D57">
        <f t="shared" si="0"/>
        <v>4588.6108290860893</v>
      </c>
    </row>
    <row r="58" spans="1:4" x14ac:dyDescent="0.45">
      <c r="A58">
        <v>23</v>
      </c>
      <c r="B58">
        <v>10290.994047619011</v>
      </c>
      <c r="C58">
        <v>-95.994047619011326</v>
      </c>
      <c r="D58">
        <f t="shared" si="0"/>
        <v>9214.8571782810141</v>
      </c>
    </row>
    <row r="59" spans="1:4" x14ac:dyDescent="0.45">
      <c r="A59">
        <v>24</v>
      </c>
      <c r="B59">
        <v>11061.527380952346</v>
      </c>
      <c r="C59">
        <v>66.472619047654007</v>
      </c>
      <c r="D59">
        <f t="shared" si="0"/>
        <v>4418.6090830545345</v>
      </c>
    </row>
    <row r="60" spans="1:4" x14ac:dyDescent="0.45">
      <c r="A60">
        <v>25</v>
      </c>
      <c r="B60">
        <v>9606.3839285713821</v>
      </c>
      <c r="C60">
        <v>21.616071428617943</v>
      </c>
      <c r="D60">
        <f t="shared" si="0"/>
        <v>467.25454400711294</v>
      </c>
    </row>
    <row r="61" spans="1:4" x14ac:dyDescent="0.45">
      <c r="A61">
        <v>26</v>
      </c>
      <c r="B61">
        <v>10294.117261904728</v>
      </c>
      <c r="C61">
        <v>130.88273809527163</v>
      </c>
      <c r="D61">
        <f t="shared" si="0"/>
        <v>17130.291131315469</v>
      </c>
    </row>
    <row r="62" spans="1:4" x14ac:dyDescent="0.45">
      <c r="A62">
        <v>27</v>
      </c>
      <c r="B62">
        <v>12433.183928571394</v>
      </c>
      <c r="C62">
        <v>690.81607142860594</v>
      </c>
      <c r="D62">
        <f t="shared" si="0"/>
        <v>477226.84454405279</v>
      </c>
    </row>
    <row r="63" spans="1:4" x14ac:dyDescent="0.45">
      <c r="A63">
        <v>28</v>
      </c>
      <c r="B63">
        <v>16319.983928571397</v>
      </c>
      <c r="C63">
        <v>1412.016071428603</v>
      </c>
      <c r="D63">
        <f t="shared" si="0"/>
        <v>1993789.3859726659</v>
      </c>
    </row>
    <row r="64" spans="1:4" x14ac:dyDescent="0.45">
      <c r="A64">
        <v>29</v>
      </c>
      <c r="B64">
        <v>8868.5172619047244</v>
      </c>
      <c r="C64">
        <v>-212.51726190472436</v>
      </c>
      <c r="D64">
        <f t="shared" si="0"/>
        <v>45163.586607481207</v>
      </c>
    </row>
    <row r="65" spans="1:4" x14ac:dyDescent="0.45">
      <c r="A65">
        <v>30</v>
      </c>
      <c r="B65">
        <v>9100.9839285713861</v>
      </c>
      <c r="C65">
        <v>40.016071428613941</v>
      </c>
      <c r="D65">
        <f t="shared" si="0"/>
        <v>1601.2859725799331</v>
      </c>
    </row>
    <row r="66" spans="1:4" x14ac:dyDescent="0.45">
      <c r="A66">
        <v>31</v>
      </c>
      <c r="B66">
        <v>10163.383928571388</v>
      </c>
      <c r="C66">
        <v>-10.383928571387514</v>
      </c>
      <c r="D66">
        <f t="shared" si="0"/>
        <v>107.82597257567794</v>
      </c>
    </row>
    <row r="67" spans="1:4" x14ac:dyDescent="0.45">
      <c r="A67">
        <v>32</v>
      </c>
      <c r="B67">
        <v>9692.0505952380518</v>
      </c>
      <c r="C67">
        <v>-232.05059523805176</v>
      </c>
      <c r="D67">
        <f t="shared" si="0"/>
        <v>53847.478750334129</v>
      </c>
    </row>
    <row r="68" spans="1:4" x14ac:dyDescent="0.45">
      <c r="A68">
        <v>33</v>
      </c>
      <c r="B68">
        <v>10367.917261904722</v>
      </c>
      <c r="C68">
        <v>276.08273809527782</v>
      </c>
      <c r="D68">
        <f t="shared" si="0"/>
        <v>76221.678274185761</v>
      </c>
    </row>
    <row r="69" spans="1:4" x14ac:dyDescent="0.45">
      <c r="A69">
        <v>34</v>
      </c>
      <c r="B69">
        <v>10170.117261904723</v>
      </c>
      <c r="C69">
        <v>243.88273809527709</v>
      </c>
      <c r="D69">
        <f t="shared" si="0"/>
        <v>59478.789940849521</v>
      </c>
    </row>
    <row r="70" spans="1:4" x14ac:dyDescent="0.45">
      <c r="A70">
        <v>35</v>
      </c>
      <c r="B70">
        <v>10041.850595238053</v>
      </c>
      <c r="C70">
        <v>-68.850595238052847</v>
      </c>
      <c r="D70">
        <f t="shared" si="0"/>
        <v>4740.4044646341854</v>
      </c>
    </row>
    <row r="71" spans="1:4" x14ac:dyDescent="0.45">
      <c r="A71">
        <v>36</v>
      </c>
      <c r="B71">
        <v>10812.383928571388</v>
      </c>
      <c r="C71">
        <v>-56.383928571387514</v>
      </c>
      <c r="D71">
        <f t="shared" si="0"/>
        <v>3179.1474011433293</v>
      </c>
    </row>
    <row r="72" spans="1:4" x14ac:dyDescent="0.45">
      <c r="A72">
        <v>37</v>
      </c>
      <c r="B72">
        <v>9357.2404761904236</v>
      </c>
      <c r="C72">
        <v>-380.24047619042358</v>
      </c>
      <c r="D72">
        <f t="shared" si="0"/>
        <v>144582.81973352007</v>
      </c>
    </row>
    <row r="73" spans="1:4" x14ac:dyDescent="0.45">
      <c r="A73">
        <v>38</v>
      </c>
      <c r="B73">
        <v>10044.97380952377</v>
      </c>
      <c r="C73">
        <v>-34.973809523769887</v>
      </c>
      <c r="D73">
        <f t="shared" si="0"/>
        <v>1223.1673526049372</v>
      </c>
    </row>
    <row r="74" spans="1:4" x14ac:dyDescent="0.45">
      <c r="A74">
        <v>39</v>
      </c>
      <c r="B74">
        <v>12184.040476190436</v>
      </c>
      <c r="C74">
        <v>12.959523809564416</v>
      </c>
      <c r="D74">
        <f t="shared" si="0"/>
        <v>167.949257370667</v>
      </c>
    </row>
    <row r="75" spans="1:4" x14ac:dyDescent="0.45">
      <c r="A75">
        <v>40</v>
      </c>
      <c r="B75">
        <v>16070.840476190438</v>
      </c>
      <c r="C75">
        <v>635.15952380956151</v>
      </c>
      <c r="D75">
        <f t="shared" si="0"/>
        <v>403427.62068598892</v>
      </c>
    </row>
    <row r="76" spans="1:4" x14ac:dyDescent="0.45">
      <c r="A76">
        <v>41</v>
      </c>
      <c r="B76">
        <v>8619.3738095237659</v>
      </c>
      <c r="C76">
        <v>43.626190476234115</v>
      </c>
      <c r="D76">
        <f t="shared" si="0"/>
        <v>1903.2444954686603</v>
      </c>
    </row>
    <row r="77" spans="1:4" x14ac:dyDescent="0.45">
      <c r="A77">
        <v>42</v>
      </c>
      <c r="B77">
        <v>8851.8404761904276</v>
      </c>
      <c r="C77">
        <v>-295.84047619042758</v>
      </c>
      <c r="D77">
        <f t="shared" si="0"/>
        <v>87521.58735257895</v>
      </c>
    </row>
    <row r="78" spans="1:4" x14ac:dyDescent="0.45">
      <c r="A78">
        <v>43</v>
      </c>
      <c r="B78">
        <v>9914.240476190429</v>
      </c>
      <c r="C78">
        <v>-511.24047619042904</v>
      </c>
      <c r="D78">
        <f t="shared" si="0"/>
        <v>261366.82449541663</v>
      </c>
    </row>
    <row r="79" spans="1:4" x14ac:dyDescent="0.45">
      <c r="A79">
        <v>44</v>
      </c>
      <c r="B79">
        <v>9442.9071428570933</v>
      </c>
      <c r="C79">
        <v>156.09285714290672</v>
      </c>
      <c r="D79">
        <f t="shared" si="0"/>
        <v>24364.980051035887</v>
      </c>
    </row>
    <row r="80" spans="1:4" x14ac:dyDescent="0.45">
      <c r="A80">
        <v>45</v>
      </c>
      <c r="B80">
        <v>10118.773809523764</v>
      </c>
      <c r="C80">
        <v>19.226190476236297</v>
      </c>
      <c r="D80">
        <f t="shared" si="0"/>
        <v>369.64640022851933</v>
      </c>
    </row>
    <row r="81" spans="1:4" x14ac:dyDescent="0.45">
      <c r="A81">
        <v>46</v>
      </c>
      <c r="B81">
        <v>9920.9738095237644</v>
      </c>
      <c r="C81">
        <v>-365.97380952376443</v>
      </c>
      <c r="D81">
        <f t="shared" si="0"/>
        <v>133936.82925733662</v>
      </c>
    </row>
    <row r="82" spans="1:4" x14ac:dyDescent="0.45">
      <c r="A82">
        <v>47</v>
      </c>
      <c r="B82">
        <v>9792.7071428570944</v>
      </c>
      <c r="C82">
        <v>-158.70714285709437</v>
      </c>
      <c r="D82">
        <f t="shared" si="0"/>
        <v>25187.957193862159</v>
      </c>
    </row>
    <row r="83" spans="1:4" x14ac:dyDescent="0.45">
      <c r="A83">
        <v>48</v>
      </c>
      <c r="B83">
        <v>10563.240476190429</v>
      </c>
      <c r="C83">
        <v>-219.24047619042904</v>
      </c>
      <c r="D83">
        <f t="shared" si="0"/>
        <v>48066.38640020608</v>
      </c>
    </row>
    <row r="84" spans="1:4" x14ac:dyDescent="0.45">
      <c r="A84">
        <v>49</v>
      </c>
      <c r="B84">
        <v>9108.0970238094651</v>
      </c>
      <c r="C84">
        <v>-230.0970238094651</v>
      </c>
      <c r="D84">
        <f t="shared" si="0"/>
        <v>52944.640365973552</v>
      </c>
    </row>
    <row r="85" spans="1:4" x14ac:dyDescent="0.45">
      <c r="A85">
        <v>50</v>
      </c>
      <c r="B85">
        <v>9795.8303571428114</v>
      </c>
      <c r="C85">
        <v>77.169642857188592</v>
      </c>
      <c r="D85">
        <f t="shared" si="0"/>
        <v>5955.1537787060379</v>
      </c>
    </row>
    <row r="86" spans="1:4" x14ac:dyDescent="0.45">
      <c r="A86">
        <v>51</v>
      </c>
      <c r="B86">
        <v>11934.897023809477</v>
      </c>
      <c r="C86">
        <v>-90.897023809477105</v>
      </c>
      <c r="D86">
        <f t="shared" si="0"/>
        <v>8262.2689374206475</v>
      </c>
    </row>
    <row r="87" spans="1:4" x14ac:dyDescent="0.45">
      <c r="A87">
        <v>52</v>
      </c>
      <c r="B87">
        <v>15821.69702380948</v>
      </c>
      <c r="C87">
        <v>934.30297619051998</v>
      </c>
      <c r="D87">
        <f t="shared" si="0"/>
        <v>872922.0513184634</v>
      </c>
    </row>
    <row r="88" spans="1:4" x14ac:dyDescent="0.45">
      <c r="A88">
        <v>53</v>
      </c>
      <c r="B88">
        <v>8370.2303571428074</v>
      </c>
      <c r="C88">
        <v>17.769642857192594</v>
      </c>
      <c r="D88">
        <f t="shared" si="0"/>
        <v>315.76020727217576</v>
      </c>
    </row>
    <row r="89" spans="1:4" x14ac:dyDescent="0.45">
      <c r="A89">
        <v>54</v>
      </c>
      <c r="B89">
        <v>8602.6970238094691</v>
      </c>
      <c r="C89">
        <v>-181.6970238094691</v>
      </c>
      <c r="D89">
        <f t="shared" si="0"/>
        <v>33013.808461218781</v>
      </c>
    </row>
    <row r="90" spans="1:4" x14ac:dyDescent="0.45">
      <c r="A90">
        <v>55</v>
      </c>
      <c r="B90">
        <v>9665.0970238094706</v>
      </c>
      <c r="C90">
        <v>96.902976190529444</v>
      </c>
      <c r="D90">
        <f t="shared" si="0"/>
        <v>9390.186794582316</v>
      </c>
    </row>
    <row r="91" spans="1:4" x14ac:dyDescent="0.45">
      <c r="A91">
        <v>56</v>
      </c>
      <c r="B91">
        <v>9193.7636904761348</v>
      </c>
      <c r="C91">
        <v>-163.7636904761348</v>
      </c>
      <c r="D91">
        <f t="shared" si="0"/>
        <v>26818.546318363282</v>
      </c>
    </row>
    <row r="92" spans="1:4" x14ac:dyDescent="0.45">
      <c r="A92">
        <v>57</v>
      </c>
      <c r="B92">
        <v>9869.6303571428052</v>
      </c>
      <c r="C92">
        <v>-80.630357142805224</v>
      </c>
      <c r="D92">
        <f t="shared" si="0"/>
        <v>6501.2544929763217</v>
      </c>
    </row>
    <row r="93" spans="1:4" x14ac:dyDescent="0.45">
      <c r="A93">
        <v>58</v>
      </c>
      <c r="B93">
        <v>9671.830357142806</v>
      </c>
      <c r="C93">
        <v>-256.83035714280595</v>
      </c>
      <c r="D93">
        <f t="shared" si="0"/>
        <v>65961.832350101249</v>
      </c>
    </row>
    <row r="94" spans="1:4" x14ac:dyDescent="0.45">
      <c r="A94">
        <v>59</v>
      </c>
      <c r="B94">
        <v>9543.5636904761359</v>
      </c>
      <c r="C94">
        <v>-241.56369047613589</v>
      </c>
      <c r="D94">
        <f t="shared" si="0"/>
        <v>58353.016556450384</v>
      </c>
    </row>
    <row r="95" spans="1:4" x14ac:dyDescent="0.45">
      <c r="A95">
        <v>60</v>
      </c>
      <c r="B95">
        <v>10314.097023809471</v>
      </c>
      <c r="C95">
        <v>-532.09702380947056</v>
      </c>
      <c r="D95">
        <f t="shared" si="0"/>
        <v>283127.24274689629</v>
      </c>
    </row>
    <row r="96" spans="1:4" x14ac:dyDescent="0.45">
      <c r="A96">
        <v>61</v>
      </c>
      <c r="B96">
        <v>8858.9535714285066</v>
      </c>
      <c r="C96">
        <v>-162.95357142850662</v>
      </c>
      <c r="D96">
        <f t="shared" si="0"/>
        <v>26553.86644130541</v>
      </c>
    </row>
    <row r="97" spans="1:4" x14ac:dyDescent="0.45">
      <c r="A97">
        <v>62</v>
      </c>
      <c r="B97">
        <v>9546.6869047618529</v>
      </c>
      <c r="C97">
        <v>-191.68690476185293</v>
      </c>
      <c r="D97">
        <f t="shared" si="0"/>
        <v>36743.869457179673</v>
      </c>
    </row>
    <row r="98" spans="1:4" x14ac:dyDescent="0.45">
      <c r="A98">
        <v>63</v>
      </c>
      <c r="B98">
        <v>11685.753571428519</v>
      </c>
      <c r="C98">
        <v>123.24642857148137</v>
      </c>
      <c r="D98">
        <f t="shared" si="0"/>
        <v>15189.68215562526</v>
      </c>
    </row>
    <row r="99" spans="1:4" x14ac:dyDescent="0.45">
      <c r="A99">
        <v>64</v>
      </c>
      <c r="B99">
        <v>15572.553571428522</v>
      </c>
      <c r="C99">
        <v>532.44642857147846</v>
      </c>
      <c r="D99">
        <f t="shared" si="0"/>
        <v>283499.19929852249</v>
      </c>
    </row>
    <row r="100" spans="1:4" x14ac:dyDescent="0.45">
      <c r="A100">
        <v>65</v>
      </c>
      <c r="B100">
        <v>8121.0869047618489</v>
      </c>
      <c r="C100">
        <v>-185.08690476184893</v>
      </c>
      <c r="D100">
        <f t="shared" si="0"/>
        <v>34257.162314321737</v>
      </c>
    </row>
    <row r="101" spans="1:4" x14ac:dyDescent="0.45">
      <c r="A101">
        <v>66</v>
      </c>
      <c r="B101">
        <v>8353.5535714285106</v>
      </c>
      <c r="C101">
        <v>-3.5535714285106224</v>
      </c>
      <c r="D101">
        <f t="shared" ref="D101:D164" si="1">C101*C101</f>
        <v>12.627869897527026</v>
      </c>
    </row>
    <row r="102" spans="1:4" x14ac:dyDescent="0.45">
      <c r="A102">
        <v>67</v>
      </c>
      <c r="B102">
        <v>9415.9535714285121</v>
      </c>
      <c r="C102">
        <v>-207.95357142851208</v>
      </c>
      <c r="D102">
        <f t="shared" si="1"/>
        <v>43244.687869873276</v>
      </c>
    </row>
    <row r="103" spans="1:4" x14ac:dyDescent="0.45">
      <c r="A103">
        <v>68</v>
      </c>
      <c r="B103">
        <v>8944.6202380951763</v>
      </c>
      <c r="C103">
        <v>335.37976190482368</v>
      </c>
      <c r="D103">
        <f t="shared" si="1"/>
        <v>112479.58469533622</v>
      </c>
    </row>
    <row r="104" spans="1:4" x14ac:dyDescent="0.45">
      <c r="A104">
        <v>69</v>
      </c>
      <c r="B104">
        <v>9620.4869047618467</v>
      </c>
      <c r="C104">
        <v>-298.48690476184674</v>
      </c>
      <c r="D104">
        <f t="shared" si="1"/>
        <v>89094.432314307764</v>
      </c>
    </row>
    <row r="105" spans="1:4" x14ac:dyDescent="0.45">
      <c r="A105">
        <v>70</v>
      </c>
      <c r="B105">
        <v>9422.6869047618475</v>
      </c>
      <c r="C105">
        <v>122.31309523815253</v>
      </c>
      <c r="D105">
        <f t="shared" si="1"/>
        <v>14960.493266737371</v>
      </c>
    </row>
    <row r="106" spans="1:4" x14ac:dyDescent="0.45">
      <c r="A106">
        <v>71</v>
      </c>
      <c r="B106">
        <v>9294.4202380951774</v>
      </c>
      <c r="C106">
        <v>-174.42023809517741</v>
      </c>
      <c r="D106">
        <f t="shared" si="1"/>
        <v>30422.419457178377</v>
      </c>
    </row>
    <row r="107" spans="1:4" x14ac:dyDescent="0.45">
      <c r="A107">
        <v>72</v>
      </c>
      <c r="B107">
        <v>10064.953571428512</v>
      </c>
      <c r="C107">
        <v>-365.95357142851208</v>
      </c>
      <c r="D107">
        <f t="shared" si="1"/>
        <v>133922.01644128308</v>
      </c>
    </row>
    <row r="108" spans="1:4" x14ac:dyDescent="0.45">
      <c r="A108">
        <v>73</v>
      </c>
      <c r="B108">
        <v>8609.8101190475481</v>
      </c>
      <c r="C108">
        <v>93.189880952451858</v>
      </c>
      <c r="D108">
        <f t="shared" si="1"/>
        <v>8684.3539119321504</v>
      </c>
    </row>
    <row r="109" spans="1:4" x14ac:dyDescent="0.45">
      <c r="A109">
        <v>74</v>
      </c>
      <c r="B109">
        <v>9297.5434523808945</v>
      </c>
      <c r="C109">
        <v>-27.54345238089445</v>
      </c>
      <c r="D109">
        <f t="shared" si="1"/>
        <v>758.64176905860018</v>
      </c>
    </row>
    <row r="110" spans="1:4" x14ac:dyDescent="0.45">
      <c r="A110">
        <v>75</v>
      </c>
      <c r="B110">
        <v>11436.61011904756</v>
      </c>
      <c r="C110">
        <v>-31.610119047560147</v>
      </c>
      <c r="D110">
        <f t="shared" si="1"/>
        <v>999.19962620092485</v>
      </c>
    </row>
    <row r="111" spans="1:4" x14ac:dyDescent="0.45">
      <c r="A111">
        <v>76</v>
      </c>
      <c r="B111">
        <v>15323.410119047563</v>
      </c>
      <c r="C111">
        <v>461.58988095243694</v>
      </c>
      <c r="D111">
        <f t="shared" si="1"/>
        <v>213065.21819768491</v>
      </c>
    </row>
    <row r="112" spans="1:4" x14ac:dyDescent="0.45">
      <c r="A112">
        <v>77</v>
      </c>
      <c r="B112">
        <v>7871.9434523808904</v>
      </c>
      <c r="C112">
        <v>-209.94345238089045</v>
      </c>
      <c r="D112">
        <f t="shared" si="1"/>
        <v>44076.253197607213</v>
      </c>
    </row>
    <row r="113" spans="1:4" x14ac:dyDescent="0.45">
      <c r="A113">
        <v>78</v>
      </c>
      <c r="B113">
        <v>8104.4101190475521</v>
      </c>
      <c r="C113">
        <v>513.58988095244786</v>
      </c>
      <c r="D113">
        <f t="shared" si="1"/>
        <v>263774.56581674959</v>
      </c>
    </row>
    <row r="114" spans="1:4" x14ac:dyDescent="0.45">
      <c r="A114">
        <v>79</v>
      </c>
      <c r="B114">
        <v>9166.8101190475536</v>
      </c>
      <c r="C114">
        <v>315.1898809524464</v>
      </c>
      <c r="D114">
        <f t="shared" si="1"/>
        <v>99344.661054817334</v>
      </c>
    </row>
    <row r="115" spans="1:4" x14ac:dyDescent="0.45">
      <c r="A115">
        <v>80</v>
      </c>
      <c r="B115">
        <v>8695.4767857142178</v>
      </c>
      <c r="C115">
        <v>-22.47678571421784</v>
      </c>
      <c r="D115">
        <f t="shared" si="1"/>
        <v>505.20589604286715</v>
      </c>
    </row>
    <row r="116" spans="1:4" x14ac:dyDescent="0.45">
      <c r="A116">
        <v>81</v>
      </c>
      <c r="B116">
        <v>9371.3434523808883</v>
      </c>
      <c r="C116">
        <v>-288.34345238088827</v>
      </c>
      <c r="D116">
        <f t="shared" si="1"/>
        <v>83141.946530929577</v>
      </c>
    </row>
    <row r="117" spans="1:4" x14ac:dyDescent="0.45">
      <c r="A117">
        <v>82</v>
      </c>
      <c r="B117">
        <v>9173.543452380889</v>
      </c>
      <c r="C117">
        <v>-71.543452380888994</v>
      </c>
      <c r="D117">
        <f t="shared" si="1"/>
        <v>5118.4655785765308</v>
      </c>
    </row>
    <row r="118" spans="1:4" x14ac:dyDescent="0.45">
      <c r="A118">
        <v>83</v>
      </c>
      <c r="B118">
        <v>9045.2767857142189</v>
      </c>
      <c r="C118">
        <v>-389.27678571421893</v>
      </c>
      <c r="D118">
        <f t="shared" si="1"/>
        <v>151536.41589599394</v>
      </c>
    </row>
    <row r="119" spans="1:4" x14ac:dyDescent="0.45">
      <c r="A119">
        <v>84</v>
      </c>
      <c r="B119">
        <v>9815.8101190475536</v>
      </c>
      <c r="C119">
        <v>8.1898809524464014</v>
      </c>
      <c r="D119">
        <f t="shared" si="1"/>
        <v>67.074150015244371</v>
      </c>
    </row>
    <row r="120" spans="1:4" x14ac:dyDescent="0.45">
      <c r="A120">
        <v>85</v>
      </c>
      <c r="B120">
        <v>8360.6666666665897</v>
      </c>
      <c r="C120">
        <v>85.333333333410337</v>
      </c>
      <c r="D120">
        <f t="shared" si="1"/>
        <v>7281.7777777909196</v>
      </c>
    </row>
    <row r="121" spans="1:4" x14ac:dyDescent="0.45">
      <c r="A121">
        <v>86</v>
      </c>
      <c r="B121">
        <v>9048.399999999936</v>
      </c>
      <c r="C121">
        <v>-228.39999999993597</v>
      </c>
      <c r="D121">
        <f t="shared" si="1"/>
        <v>52166.559999970748</v>
      </c>
    </row>
    <row r="122" spans="1:4" x14ac:dyDescent="0.45">
      <c r="A122">
        <v>87</v>
      </c>
      <c r="B122">
        <v>11187.466666666602</v>
      </c>
      <c r="C122">
        <v>-93.466666666601668</v>
      </c>
      <c r="D122">
        <f t="shared" si="1"/>
        <v>8736.0177777656281</v>
      </c>
    </row>
    <row r="123" spans="1:4" x14ac:dyDescent="0.45">
      <c r="A123">
        <v>88</v>
      </c>
      <c r="B123">
        <v>15074.266666666605</v>
      </c>
      <c r="C123">
        <v>-182.26666666660458</v>
      </c>
      <c r="D123">
        <f t="shared" si="1"/>
        <v>33221.137777755146</v>
      </c>
    </row>
    <row r="124" spans="1:4" x14ac:dyDescent="0.45">
      <c r="A124">
        <v>89</v>
      </c>
      <c r="B124">
        <v>7622.799999999932</v>
      </c>
      <c r="C124">
        <v>-34.79999999993197</v>
      </c>
      <c r="D124">
        <f t="shared" si="1"/>
        <v>1211.0399999952651</v>
      </c>
    </row>
    <row r="125" spans="1:4" x14ac:dyDescent="0.45">
      <c r="A125">
        <v>90</v>
      </c>
      <c r="B125">
        <v>7855.2666666665937</v>
      </c>
      <c r="C125">
        <v>85.733333333406335</v>
      </c>
      <c r="D125">
        <f t="shared" si="1"/>
        <v>7350.2044444569619</v>
      </c>
    </row>
    <row r="126" spans="1:4" x14ac:dyDescent="0.45">
      <c r="A126">
        <v>91</v>
      </c>
      <c r="B126">
        <v>8917.6666666665951</v>
      </c>
      <c r="C126">
        <v>234.33333333340488</v>
      </c>
      <c r="D126">
        <f t="shared" si="1"/>
        <v>54912.111111144644</v>
      </c>
    </row>
    <row r="127" spans="1:4" x14ac:dyDescent="0.45">
      <c r="A127">
        <v>92</v>
      </c>
      <c r="B127">
        <v>8446.3333333332594</v>
      </c>
      <c r="C127">
        <v>-397.33333333325936</v>
      </c>
      <c r="D127">
        <f t="shared" si="1"/>
        <v>157873.77777771899</v>
      </c>
    </row>
    <row r="128" spans="1:4" x14ac:dyDescent="0.45">
      <c r="A128">
        <v>93</v>
      </c>
      <c r="B128">
        <v>9122.1999999999298</v>
      </c>
      <c r="C128">
        <v>-57.199999999929787</v>
      </c>
      <c r="D128">
        <f t="shared" si="1"/>
        <v>3271.8399999919675</v>
      </c>
    </row>
    <row r="129" spans="1:4" x14ac:dyDescent="0.45">
      <c r="A129">
        <v>94</v>
      </c>
      <c r="B129">
        <v>8924.3999999999305</v>
      </c>
      <c r="C129">
        <v>-105.39999999993051</v>
      </c>
      <c r="D129">
        <f t="shared" si="1"/>
        <v>11109.159999985353</v>
      </c>
    </row>
    <row r="130" spans="1:4" x14ac:dyDescent="0.45">
      <c r="A130">
        <v>95</v>
      </c>
      <c r="B130">
        <v>8796.1333333332605</v>
      </c>
      <c r="C130">
        <v>-267.13333333326045</v>
      </c>
      <c r="D130">
        <f t="shared" si="1"/>
        <v>71360.217777738842</v>
      </c>
    </row>
    <row r="131" spans="1:4" x14ac:dyDescent="0.45">
      <c r="A131">
        <v>96</v>
      </c>
      <c r="B131">
        <v>9566.6666666665951</v>
      </c>
      <c r="C131">
        <v>-48.66666666659512</v>
      </c>
      <c r="D131">
        <f t="shared" si="1"/>
        <v>2368.4444444374803</v>
      </c>
    </row>
    <row r="132" spans="1:4" x14ac:dyDescent="0.45">
      <c r="A132">
        <v>97</v>
      </c>
      <c r="B132">
        <v>8111.5232142856312</v>
      </c>
      <c r="C132">
        <v>8.4767857143688161</v>
      </c>
      <c r="D132">
        <f t="shared" si="1"/>
        <v>71.855896047327235</v>
      </c>
    </row>
    <row r="133" spans="1:4" x14ac:dyDescent="0.45">
      <c r="A133">
        <v>98</v>
      </c>
      <c r="B133">
        <v>8799.2565476189775</v>
      </c>
      <c r="C133">
        <v>-101.25654761897749</v>
      </c>
      <c r="D133">
        <f t="shared" si="1"/>
        <v>10252.888435714256</v>
      </c>
    </row>
    <row r="134" spans="1:4" x14ac:dyDescent="0.45">
      <c r="A134">
        <v>99</v>
      </c>
      <c r="B134">
        <v>10938.323214285643</v>
      </c>
      <c r="C134">
        <v>-211.32321428564319</v>
      </c>
      <c r="D134">
        <f t="shared" si="1"/>
        <v>44657.500896015867</v>
      </c>
    </row>
    <row r="135" spans="1:4" x14ac:dyDescent="0.45">
      <c r="A135">
        <v>100</v>
      </c>
      <c r="B135">
        <v>14825.123214285646</v>
      </c>
      <c r="C135">
        <v>-500.1232142856461</v>
      </c>
      <c r="D135">
        <f t="shared" si="1"/>
        <v>250123.22946740629</v>
      </c>
    </row>
    <row r="136" spans="1:4" x14ac:dyDescent="0.45">
      <c r="A136">
        <v>101</v>
      </c>
      <c r="B136">
        <v>7373.6565476189735</v>
      </c>
      <c r="C136">
        <v>-163.65654761897349</v>
      </c>
      <c r="D136">
        <f t="shared" si="1"/>
        <v>26783.465578561339</v>
      </c>
    </row>
    <row r="137" spans="1:4" x14ac:dyDescent="0.45">
      <c r="A137">
        <v>102</v>
      </c>
      <c r="B137">
        <v>7606.1232142856352</v>
      </c>
      <c r="C137">
        <v>5.8767857143648143</v>
      </c>
      <c r="D137">
        <f t="shared" si="1"/>
        <v>34.536610332562361</v>
      </c>
    </row>
    <row r="138" spans="1:4" x14ac:dyDescent="0.45">
      <c r="A138">
        <v>103</v>
      </c>
      <c r="B138">
        <v>8668.5232142856366</v>
      </c>
      <c r="C138">
        <v>20.476785714363359</v>
      </c>
      <c r="D138">
        <f t="shared" si="1"/>
        <v>419.29875319195537</v>
      </c>
    </row>
    <row r="139" spans="1:4" x14ac:dyDescent="0.45">
      <c r="A139">
        <v>104</v>
      </c>
      <c r="B139">
        <v>8197.1898809523009</v>
      </c>
      <c r="C139">
        <v>326.81011904769912</v>
      </c>
      <c r="D139">
        <f t="shared" si="1"/>
        <v>106804.85391197127</v>
      </c>
    </row>
    <row r="140" spans="1:4" x14ac:dyDescent="0.45">
      <c r="A140">
        <v>105</v>
      </c>
      <c r="B140">
        <v>8873.0565476189713</v>
      </c>
      <c r="C140">
        <v>202.94345238102869</v>
      </c>
      <c r="D140">
        <f t="shared" si="1"/>
        <v>41186.044864330863</v>
      </c>
    </row>
    <row r="141" spans="1:4" x14ac:dyDescent="0.45">
      <c r="A141">
        <v>106</v>
      </c>
      <c r="B141">
        <v>8675.256547618972</v>
      </c>
      <c r="C141">
        <v>-95.256547618972036</v>
      </c>
      <c r="D141">
        <f t="shared" si="1"/>
        <v>9073.8098642854875</v>
      </c>
    </row>
    <row r="142" spans="1:4" x14ac:dyDescent="0.45">
      <c r="A142">
        <v>107</v>
      </c>
      <c r="B142">
        <v>8546.989880952302</v>
      </c>
      <c r="C142">
        <v>34.010119047698026</v>
      </c>
      <c r="D142">
        <f t="shared" si="1"/>
        <v>1156.6881976385921</v>
      </c>
    </row>
    <row r="143" spans="1:4" x14ac:dyDescent="0.45">
      <c r="A143">
        <v>108</v>
      </c>
      <c r="B143">
        <v>9317.5232142856366</v>
      </c>
      <c r="C143">
        <v>236.47678571436336</v>
      </c>
      <c r="D143">
        <f t="shared" si="1"/>
        <v>55921.270181796928</v>
      </c>
    </row>
    <row r="144" spans="1:4" x14ac:dyDescent="0.45">
      <c r="A144">
        <v>109</v>
      </c>
      <c r="B144">
        <v>7862.3797619046727</v>
      </c>
      <c r="C144">
        <v>93.620238095327295</v>
      </c>
      <c r="D144">
        <f t="shared" si="1"/>
        <v>8764.7489810257721</v>
      </c>
    </row>
    <row r="145" spans="1:4" x14ac:dyDescent="0.45">
      <c r="A145">
        <v>110</v>
      </c>
      <c r="B145">
        <v>8550.113095238019</v>
      </c>
      <c r="C145">
        <v>109.88690476198099</v>
      </c>
      <c r="D145">
        <f t="shared" si="1"/>
        <v>12075.13183816868</v>
      </c>
    </row>
    <row r="146" spans="1:4" x14ac:dyDescent="0.45">
      <c r="A146">
        <v>111</v>
      </c>
      <c r="B146">
        <v>10689.179761904685</v>
      </c>
      <c r="C146">
        <v>-80.17976190468471</v>
      </c>
      <c r="D146">
        <f t="shared" si="1"/>
        <v>6428.7942190919293</v>
      </c>
    </row>
    <row r="147" spans="1:4" x14ac:dyDescent="0.45">
      <c r="A147">
        <v>112</v>
      </c>
      <c r="B147">
        <v>14575.979761904688</v>
      </c>
      <c r="C147">
        <v>-267.97976190468762</v>
      </c>
      <c r="D147">
        <f t="shared" si="1"/>
        <v>71813.15279049307</v>
      </c>
    </row>
    <row r="148" spans="1:4" x14ac:dyDescent="0.45">
      <c r="A148">
        <v>113</v>
      </c>
      <c r="B148">
        <v>7124.513095238015</v>
      </c>
      <c r="C148">
        <v>308.48690476198499</v>
      </c>
      <c r="D148">
        <f t="shared" si="1"/>
        <v>95164.170409629995</v>
      </c>
    </row>
    <row r="149" spans="1:4" x14ac:dyDescent="0.45">
      <c r="A149">
        <v>114</v>
      </c>
      <c r="B149">
        <v>7356.9797619046767</v>
      </c>
      <c r="C149">
        <v>69.020238095323293</v>
      </c>
      <c r="D149">
        <f t="shared" si="1"/>
        <v>4763.793266735117</v>
      </c>
    </row>
    <row r="150" spans="1:4" x14ac:dyDescent="0.45">
      <c r="A150">
        <v>115</v>
      </c>
      <c r="B150">
        <v>8419.3797619046782</v>
      </c>
      <c r="C150">
        <v>380.62023809532184</v>
      </c>
      <c r="D150">
        <f t="shared" si="1"/>
        <v>144871.76564773949</v>
      </c>
    </row>
    <row r="151" spans="1:4" x14ac:dyDescent="0.45">
      <c r="A151">
        <v>116</v>
      </c>
      <c r="B151">
        <v>7948.0464285713415</v>
      </c>
      <c r="C151">
        <v>-19.046428571341494</v>
      </c>
      <c r="D151">
        <f t="shared" si="1"/>
        <v>362.7664413232136</v>
      </c>
    </row>
    <row r="152" spans="1:4" x14ac:dyDescent="0.45">
      <c r="A152">
        <v>117</v>
      </c>
      <c r="B152">
        <v>8623.9130952380128</v>
      </c>
      <c r="C152">
        <v>229.08690476198717</v>
      </c>
      <c r="D152">
        <f t="shared" si="1"/>
        <v>52480.809933427779</v>
      </c>
    </row>
    <row r="153" spans="1:4" x14ac:dyDescent="0.45">
      <c r="A153">
        <v>118</v>
      </c>
      <c r="B153">
        <v>8426.1130952380136</v>
      </c>
      <c r="C153">
        <v>8.8869047619864432</v>
      </c>
      <c r="D153">
        <f t="shared" si="1"/>
        <v>78.977076248617323</v>
      </c>
    </row>
    <row r="154" spans="1:4" x14ac:dyDescent="0.45">
      <c r="A154">
        <v>119</v>
      </c>
      <c r="B154">
        <v>8297.8464285713435</v>
      </c>
      <c r="C154">
        <v>278.15357142865651</v>
      </c>
      <c r="D154">
        <f t="shared" si="1"/>
        <v>77369.409298516723</v>
      </c>
    </row>
    <row r="155" spans="1:4" x14ac:dyDescent="0.45">
      <c r="A155">
        <v>120</v>
      </c>
      <c r="B155">
        <v>9068.3797619046782</v>
      </c>
      <c r="C155">
        <v>327.62023809532184</v>
      </c>
      <c r="D155">
        <f t="shared" si="1"/>
        <v>107335.02040963537</v>
      </c>
    </row>
    <row r="156" spans="1:4" x14ac:dyDescent="0.45">
      <c r="A156">
        <v>121</v>
      </c>
      <c r="B156">
        <v>7613.2363095237142</v>
      </c>
      <c r="C156">
        <v>301.76369047628577</v>
      </c>
      <c r="D156">
        <f t="shared" si="1"/>
        <v>91061.32488986761</v>
      </c>
    </row>
    <row r="157" spans="1:4" x14ac:dyDescent="0.45">
      <c r="A157">
        <v>122</v>
      </c>
      <c r="B157">
        <v>8300.9696428570605</v>
      </c>
      <c r="C157">
        <v>323.03035714293947</v>
      </c>
      <c r="D157">
        <f t="shared" si="1"/>
        <v>104348.61163589502</v>
      </c>
    </row>
    <row r="158" spans="1:4" x14ac:dyDescent="0.45">
      <c r="A158">
        <v>123</v>
      </c>
      <c r="B158">
        <v>10440.036309523726</v>
      </c>
      <c r="C158">
        <v>8.9636904762737686</v>
      </c>
      <c r="D158">
        <f t="shared" si="1"/>
        <v>80.347746954441064</v>
      </c>
    </row>
    <row r="159" spans="1:4" x14ac:dyDescent="0.45">
      <c r="A159">
        <v>124</v>
      </c>
      <c r="B159">
        <v>14326.836309523729</v>
      </c>
      <c r="C159">
        <v>-387.83630952372914</v>
      </c>
      <c r="D159">
        <f t="shared" si="1"/>
        <v>150417.00298498583</v>
      </c>
    </row>
    <row r="160" spans="1:4" x14ac:dyDescent="0.45">
      <c r="A160">
        <v>125</v>
      </c>
      <c r="B160">
        <v>6875.3696428571147</v>
      </c>
      <c r="C160">
        <v>161.63035714288526</v>
      </c>
      <c r="D160">
        <f t="shared" si="1"/>
        <v>26124.37235013664</v>
      </c>
    </row>
    <row r="161" spans="1:4" x14ac:dyDescent="0.45">
      <c r="A161">
        <v>126</v>
      </c>
      <c r="B161">
        <v>7107.8363095237764</v>
      </c>
      <c r="C161">
        <v>238.16369047622356</v>
      </c>
      <c r="D161">
        <f t="shared" si="1"/>
        <v>56721.943461254421</v>
      </c>
    </row>
    <row r="162" spans="1:4" x14ac:dyDescent="0.45">
      <c r="A162">
        <v>127</v>
      </c>
      <c r="B162">
        <v>8170.236309523777</v>
      </c>
      <c r="C162">
        <v>107.76369047622302</v>
      </c>
      <c r="D162">
        <f t="shared" si="1"/>
        <v>11613.0129850552</v>
      </c>
    </row>
    <row r="163" spans="1:4" x14ac:dyDescent="0.45">
      <c r="A163">
        <v>128</v>
      </c>
      <c r="B163">
        <v>7698.9029761904412</v>
      </c>
      <c r="C163">
        <v>-127.90297619044122</v>
      </c>
      <c r="D163">
        <f t="shared" si="1"/>
        <v>16359.171318372575</v>
      </c>
    </row>
    <row r="164" spans="1:4" x14ac:dyDescent="0.45">
      <c r="A164">
        <v>129</v>
      </c>
      <c r="B164">
        <v>8374.7696428571126</v>
      </c>
      <c r="C164">
        <v>-364.76964285711256</v>
      </c>
      <c r="D164">
        <f t="shared" si="1"/>
        <v>133056.89235010545</v>
      </c>
    </row>
    <row r="165" spans="1:4" x14ac:dyDescent="0.45">
      <c r="A165">
        <v>130</v>
      </c>
      <c r="B165">
        <v>8176.9696428571133</v>
      </c>
      <c r="C165">
        <v>34.030357142886714</v>
      </c>
      <c r="D165">
        <f t="shared" ref="D165:D215" si="2">C165*C165</f>
        <v>1158.0652072724208</v>
      </c>
    </row>
    <row r="166" spans="1:4" x14ac:dyDescent="0.45">
      <c r="A166">
        <v>131</v>
      </c>
      <c r="B166">
        <v>8048.7029761904432</v>
      </c>
      <c r="C166">
        <v>-49.702976190443223</v>
      </c>
      <c r="D166">
        <f t="shared" si="2"/>
        <v>2470.3858421877658</v>
      </c>
    </row>
    <row r="167" spans="1:4" x14ac:dyDescent="0.45">
      <c r="A167">
        <v>132</v>
      </c>
      <c r="B167">
        <v>8819.2363095237779</v>
      </c>
      <c r="C167">
        <v>-4.2363095237778907</v>
      </c>
      <c r="D167">
        <f t="shared" si="2"/>
        <v>17.94631838125126</v>
      </c>
    </row>
    <row r="168" spans="1:4" x14ac:dyDescent="0.45">
      <c r="A168">
        <v>133</v>
      </c>
      <c r="B168">
        <v>7364.092857142814</v>
      </c>
      <c r="C168">
        <v>142.90714285718605</v>
      </c>
      <c r="D168">
        <f t="shared" si="2"/>
        <v>20422.45147960418</v>
      </c>
    </row>
    <row r="169" spans="1:4" x14ac:dyDescent="0.45">
      <c r="A169">
        <v>134</v>
      </c>
      <c r="B169">
        <v>8051.8261904761603</v>
      </c>
      <c r="C169">
        <v>-38.826190476160264</v>
      </c>
      <c r="D169">
        <f t="shared" si="2"/>
        <v>1507.4730668910779</v>
      </c>
    </row>
    <row r="170" spans="1:4" x14ac:dyDescent="0.45">
      <c r="A170">
        <v>135</v>
      </c>
      <c r="B170">
        <v>10190.892857142826</v>
      </c>
      <c r="C170">
        <v>-511.89285714282596</v>
      </c>
      <c r="D170">
        <f t="shared" si="2"/>
        <v>262034.29719384562</v>
      </c>
    </row>
    <row r="171" spans="1:4" x14ac:dyDescent="0.45">
      <c r="A171">
        <v>136</v>
      </c>
      <c r="B171">
        <v>14077.692857142829</v>
      </c>
      <c r="C171">
        <v>-1254.6928571428289</v>
      </c>
      <c r="D171">
        <f t="shared" si="2"/>
        <v>1574254.1657652352</v>
      </c>
    </row>
    <row r="172" spans="1:4" x14ac:dyDescent="0.45">
      <c r="A172">
        <v>137</v>
      </c>
      <c r="B172">
        <v>6626.2261904761563</v>
      </c>
      <c r="C172">
        <v>-85.226190476156262</v>
      </c>
      <c r="D172">
        <f t="shared" si="2"/>
        <v>7263.5035430780681</v>
      </c>
    </row>
    <row r="173" spans="1:4" x14ac:dyDescent="0.45">
      <c r="A173">
        <v>138</v>
      </c>
      <c r="B173">
        <v>6858.692857142818</v>
      </c>
      <c r="C173">
        <v>-213.69285714281796</v>
      </c>
      <c r="D173">
        <f t="shared" si="2"/>
        <v>45664.637193860806</v>
      </c>
    </row>
    <row r="174" spans="1:4" x14ac:dyDescent="0.45">
      <c r="A174">
        <v>139</v>
      </c>
      <c r="B174">
        <v>7921.0928571428185</v>
      </c>
      <c r="C174">
        <v>-56.092857142818502</v>
      </c>
      <c r="D174">
        <f t="shared" si="2"/>
        <v>3146.4086224446446</v>
      </c>
    </row>
    <row r="175" spans="1:4" x14ac:dyDescent="0.45">
      <c r="A175">
        <v>140</v>
      </c>
      <c r="B175">
        <v>7449.7595238094827</v>
      </c>
      <c r="C175">
        <v>223.24047619051726</v>
      </c>
      <c r="D175">
        <f t="shared" si="2"/>
        <v>49836.310209768904</v>
      </c>
    </row>
    <row r="176" spans="1:4" x14ac:dyDescent="0.45">
      <c r="A176">
        <v>141</v>
      </c>
      <c r="B176">
        <v>8125.6261904761541</v>
      </c>
      <c r="C176">
        <v>-272.62619047615408</v>
      </c>
      <c r="D176">
        <f t="shared" si="2"/>
        <v>74325.039733540252</v>
      </c>
    </row>
    <row r="177" spans="1:4" x14ac:dyDescent="0.45">
      <c r="A177">
        <v>142</v>
      </c>
      <c r="B177">
        <v>7927.8261904761548</v>
      </c>
      <c r="C177">
        <v>-3.8261904761548067</v>
      </c>
      <c r="D177">
        <f t="shared" si="2"/>
        <v>14.639733559817746</v>
      </c>
    </row>
    <row r="178" spans="1:4" x14ac:dyDescent="0.45">
      <c r="A178">
        <v>143</v>
      </c>
      <c r="B178">
        <v>7799.5595238094847</v>
      </c>
      <c r="C178">
        <v>17.440476190515255</v>
      </c>
      <c r="D178">
        <f t="shared" si="2"/>
        <v>304.17020975192952</v>
      </c>
    </row>
    <row r="179" spans="1:4" x14ac:dyDescent="0.45">
      <c r="A179">
        <v>144</v>
      </c>
      <c r="B179">
        <v>8570.0928571428194</v>
      </c>
      <c r="C179">
        <v>-8.0928571428194118</v>
      </c>
      <c r="D179">
        <f t="shared" si="2"/>
        <v>65.494336734083177</v>
      </c>
    </row>
    <row r="180" spans="1:4" x14ac:dyDescent="0.45">
      <c r="A180">
        <v>145</v>
      </c>
      <c r="B180">
        <v>7114.9494047618555</v>
      </c>
      <c r="C180">
        <v>218.05059523814452</v>
      </c>
      <c r="D180">
        <f t="shared" si="2"/>
        <v>47546.062083709134</v>
      </c>
    </row>
    <row r="181" spans="1:4" x14ac:dyDescent="0.45">
      <c r="A181">
        <v>146</v>
      </c>
      <c r="B181">
        <v>7802.6827380952018</v>
      </c>
      <c r="C181">
        <v>-215.68273809520178</v>
      </c>
      <c r="D181">
        <f t="shared" si="2"/>
        <v>46519.043512243406</v>
      </c>
    </row>
    <row r="182" spans="1:4" x14ac:dyDescent="0.45">
      <c r="A182">
        <v>147</v>
      </c>
      <c r="B182">
        <v>9941.7494047618675</v>
      </c>
      <c r="C182">
        <v>43.250595238132519</v>
      </c>
      <c r="D182">
        <f t="shared" si="2"/>
        <v>1870.6139884527713</v>
      </c>
    </row>
    <row r="183" spans="1:4" x14ac:dyDescent="0.45">
      <c r="A183">
        <v>148</v>
      </c>
      <c r="B183">
        <v>13828.54940476187</v>
      </c>
      <c r="C183">
        <v>-1394.5494047618704</v>
      </c>
      <c r="D183">
        <f t="shared" si="2"/>
        <v>1944768.0423216871</v>
      </c>
    </row>
    <row r="184" spans="1:4" x14ac:dyDescent="0.45">
      <c r="A184">
        <v>149</v>
      </c>
      <c r="B184">
        <v>6377.0827380951978</v>
      </c>
      <c r="C184">
        <v>93.917261904802217</v>
      </c>
      <c r="D184">
        <f t="shared" si="2"/>
        <v>8820.4520836952142</v>
      </c>
    </row>
    <row r="185" spans="1:4" x14ac:dyDescent="0.45">
      <c r="A185">
        <v>150</v>
      </c>
      <c r="B185">
        <v>6609.5494047618595</v>
      </c>
      <c r="C185">
        <v>-0.54940476185947773</v>
      </c>
      <c r="D185">
        <f t="shared" si="2"/>
        <v>0.30184559235386943</v>
      </c>
    </row>
    <row r="186" spans="1:4" x14ac:dyDescent="0.45">
      <c r="A186">
        <v>151</v>
      </c>
      <c r="B186">
        <v>7671.94940476186</v>
      </c>
      <c r="C186">
        <v>152.05059523813998</v>
      </c>
      <c r="D186">
        <f t="shared" si="2"/>
        <v>23119.383512272674</v>
      </c>
    </row>
    <row r="187" spans="1:4" x14ac:dyDescent="0.45">
      <c r="A187">
        <v>152</v>
      </c>
      <c r="B187">
        <v>7200.6160714285243</v>
      </c>
      <c r="C187">
        <v>-196.61607142852426</v>
      </c>
      <c r="D187">
        <f t="shared" si="2"/>
        <v>38657.879543986557</v>
      </c>
    </row>
    <row r="188" spans="1:4" x14ac:dyDescent="0.45">
      <c r="A188">
        <v>153</v>
      </c>
      <c r="B188">
        <v>7876.4827380951956</v>
      </c>
      <c r="C188">
        <v>269.5172619048044</v>
      </c>
      <c r="D188">
        <f t="shared" si="2"/>
        <v>72639.554464662928</v>
      </c>
    </row>
    <row r="189" spans="1:4" x14ac:dyDescent="0.45">
      <c r="A189">
        <v>154</v>
      </c>
      <c r="B189">
        <v>7678.6827380951963</v>
      </c>
      <c r="C189">
        <v>56.317261904803672</v>
      </c>
      <c r="D189">
        <f t="shared" si="2"/>
        <v>3171.6339884542508</v>
      </c>
    </row>
    <row r="190" spans="1:4" x14ac:dyDescent="0.45">
      <c r="A190">
        <v>155</v>
      </c>
      <c r="B190">
        <v>7550.4160714285263</v>
      </c>
      <c r="C190">
        <v>148.58392857147373</v>
      </c>
      <c r="D190">
        <f t="shared" si="2"/>
        <v>22077.18382973281</v>
      </c>
    </row>
    <row r="191" spans="1:4" x14ac:dyDescent="0.45">
      <c r="A191">
        <v>156</v>
      </c>
      <c r="B191">
        <v>8320.9494047618609</v>
      </c>
      <c r="C191">
        <v>334.05059523813907</v>
      </c>
      <c r="D191">
        <f t="shared" si="2"/>
        <v>111589.80017895502</v>
      </c>
    </row>
    <row r="192" spans="1:4" x14ac:dyDescent="0.45">
      <c r="A192">
        <v>157</v>
      </c>
      <c r="B192">
        <v>6865.805952380897</v>
      </c>
      <c r="C192">
        <v>306.194047619103</v>
      </c>
      <c r="D192">
        <f t="shared" si="2"/>
        <v>93754.794797369512</v>
      </c>
    </row>
    <row r="193" spans="1:4" x14ac:dyDescent="0.45">
      <c r="A193">
        <v>158</v>
      </c>
      <c r="B193">
        <v>7553.5392857142433</v>
      </c>
      <c r="C193">
        <v>113.46071428575669</v>
      </c>
      <c r="D193">
        <f t="shared" si="2"/>
        <v>12873.333686234113</v>
      </c>
    </row>
    <row r="194" spans="1:4" x14ac:dyDescent="0.45">
      <c r="A194">
        <v>159</v>
      </c>
      <c r="B194">
        <v>9692.605952380909</v>
      </c>
      <c r="C194">
        <v>72.394047619090998</v>
      </c>
      <c r="D194">
        <f t="shared" si="2"/>
        <v>5240.8981306752148</v>
      </c>
    </row>
    <row r="195" spans="1:4" x14ac:dyDescent="0.45">
      <c r="A195">
        <v>160</v>
      </c>
      <c r="B195">
        <v>13579.405952380912</v>
      </c>
      <c r="C195">
        <v>-819.40595238091191</v>
      </c>
      <c r="D195">
        <f t="shared" si="2"/>
        <v>671426.11479726923</v>
      </c>
    </row>
    <row r="196" spans="1:4" x14ac:dyDescent="0.45">
      <c r="A196">
        <v>161</v>
      </c>
      <c r="B196">
        <v>6127.9392857142393</v>
      </c>
      <c r="C196">
        <v>176.0607142857607</v>
      </c>
      <c r="D196">
        <f t="shared" si="2"/>
        <v>30997.375114812261</v>
      </c>
    </row>
    <row r="197" spans="1:4" x14ac:dyDescent="0.45">
      <c r="A197">
        <v>162</v>
      </c>
      <c r="B197">
        <v>6360.405952380901</v>
      </c>
      <c r="C197">
        <v>87.594047619099001</v>
      </c>
      <c r="D197">
        <f t="shared" si="2"/>
        <v>7672.7171782969835</v>
      </c>
    </row>
    <row r="198" spans="1:4" x14ac:dyDescent="0.45">
      <c r="A198">
        <v>163</v>
      </c>
      <c r="B198">
        <v>7422.8059523809015</v>
      </c>
      <c r="C198">
        <v>85.194047619098455</v>
      </c>
      <c r="D198">
        <f t="shared" si="2"/>
        <v>7258.0257497252151</v>
      </c>
    </row>
    <row r="199" spans="1:4" x14ac:dyDescent="0.45">
      <c r="A199">
        <v>164</v>
      </c>
      <c r="B199">
        <v>6951.4726190475658</v>
      </c>
      <c r="C199">
        <v>339.52738095243421</v>
      </c>
      <c r="D199">
        <f t="shared" si="2"/>
        <v>115278.84241641939</v>
      </c>
    </row>
    <row r="200" spans="1:4" x14ac:dyDescent="0.45">
      <c r="A200">
        <v>165</v>
      </c>
      <c r="B200">
        <v>7627.3392857142371</v>
      </c>
      <c r="C200">
        <v>318.66071428576288</v>
      </c>
      <c r="D200">
        <f t="shared" si="2"/>
        <v>101544.65082911261</v>
      </c>
    </row>
    <row r="201" spans="1:4" x14ac:dyDescent="0.45">
      <c r="A201">
        <v>166</v>
      </c>
      <c r="B201">
        <v>7429.5392857142378</v>
      </c>
      <c r="C201">
        <v>121.46071428576215</v>
      </c>
      <c r="D201">
        <f t="shared" si="2"/>
        <v>14752.705114807546</v>
      </c>
    </row>
    <row r="202" spans="1:4" x14ac:dyDescent="0.45">
      <c r="A202">
        <v>167</v>
      </c>
      <c r="B202">
        <v>7301.2726190475678</v>
      </c>
      <c r="C202">
        <v>528.72738095243221</v>
      </c>
      <c r="D202">
        <f t="shared" si="2"/>
        <v>279552.64336881839</v>
      </c>
    </row>
    <row r="203" spans="1:4" x14ac:dyDescent="0.45">
      <c r="A203">
        <v>168</v>
      </c>
      <c r="B203">
        <v>8071.8059523809034</v>
      </c>
      <c r="C203">
        <v>600.19404761909664</v>
      </c>
      <c r="D203">
        <f t="shared" si="2"/>
        <v>360232.89479739446</v>
      </c>
    </row>
    <row r="204" spans="1:4" x14ac:dyDescent="0.45">
      <c r="A204">
        <v>169</v>
      </c>
      <c r="B204">
        <v>6616.6624999999385</v>
      </c>
      <c r="C204">
        <v>211.33750000006148</v>
      </c>
      <c r="D204">
        <f t="shared" si="2"/>
        <v>44663.538906275986</v>
      </c>
    </row>
    <row r="205" spans="1:4" x14ac:dyDescent="0.45">
      <c r="A205">
        <v>170</v>
      </c>
      <c r="B205">
        <v>7304.3958333332848</v>
      </c>
      <c r="C205">
        <v>158.60416666671517</v>
      </c>
      <c r="D205">
        <f t="shared" si="2"/>
        <v>25155.281684043166</v>
      </c>
    </row>
    <row r="206" spans="1:4" x14ac:dyDescent="0.45">
      <c r="A206">
        <v>171</v>
      </c>
      <c r="B206">
        <v>9443.4624999999505</v>
      </c>
      <c r="C206">
        <v>-260.46249999995052</v>
      </c>
      <c r="D206">
        <f t="shared" si="2"/>
        <v>67840.71390622422</v>
      </c>
    </row>
    <row r="207" spans="1:4" x14ac:dyDescent="0.45">
      <c r="A207">
        <v>172</v>
      </c>
      <c r="B207">
        <v>13330.262499999953</v>
      </c>
      <c r="C207">
        <v>-1247.2624999999534</v>
      </c>
      <c r="D207">
        <f t="shared" si="2"/>
        <v>1555663.7439061338</v>
      </c>
    </row>
    <row r="208" spans="1:4" x14ac:dyDescent="0.45">
      <c r="A208">
        <v>173</v>
      </c>
      <c r="B208">
        <v>5878.7958333332808</v>
      </c>
      <c r="C208">
        <v>360.20416666671917</v>
      </c>
      <c r="D208">
        <f t="shared" si="2"/>
        <v>129747.04168406561</v>
      </c>
    </row>
    <row r="209" spans="1:4" x14ac:dyDescent="0.45">
      <c r="A209">
        <v>174</v>
      </c>
      <c r="B209">
        <v>6111.2624999999425</v>
      </c>
      <c r="C209">
        <v>385.73750000005748</v>
      </c>
      <c r="D209">
        <f t="shared" si="2"/>
        <v>148793.41890629433</v>
      </c>
    </row>
    <row r="210" spans="1:4" x14ac:dyDescent="0.45">
      <c r="A210">
        <v>175</v>
      </c>
      <c r="B210">
        <v>7173.6624999999431</v>
      </c>
      <c r="C210">
        <v>-409.66249999994307</v>
      </c>
      <c r="D210">
        <f t="shared" si="2"/>
        <v>167823.36390620336</v>
      </c>
    </row>
    <row r="211" spans="1:4" x14ac:dyDescent="0.45">
      <c r="A211">
        <v>176</v>
      </c>
      <c r="B211">
        <v>6702.3291666666073</v>
      </c>
      <c r="C211">
        <v>-833.32916666660731</v>
      </c>
      <c r="D211">
        <f t="shared" si="2"/>
        <v>694437.50001726218</v>
      </c>
    </row>
    <row r="212" spans="1:4" x14ac:dyDescent="0.45">
      <c r="A212">
        <v>177</v>
      </c>
      <c r="B212">
        <v>7378.1958333332786</v>
      </c>
      <c r="C212">
        <v>259.80416666672136</v>
      </c>
      <c r="D212">
        <f t="shared" si="2"/>
        <v>67498.205017389526</v>
      </c>
    </row>
    <row r="213" spans="1:4" x14ac:dyDescent="0.45">
      <c r="A213">
        <v>178</v>
      </c>
      <c r="B213">
        <v>7180.3958333332794</v>
      </c>
      <c r="C213">
        <v>264.60416666672063</v>
      </c>
      <c r="D213">
        <f t="shared" si="2"/>
        <v>70015.365017389675</v>
      </c>
    </row>
    <row r="214" spans="1:4" x14ac:dyDescent="0.45">
      <c r="A214">
        <v>179</v>
      </c>
      <c r="B214">
        <v>7052.1291666666093</v>
      </c>
      <c r="C214">
        <v>647.87083333339069</v>
      </c>
      <c r="D214">
        <f t="shared" si="2"/>
        <v>419736.6166841021</v>
      </c>
    </row>
    <row r="215" spans="1:4" ht="14.65" thickBot="1" x14ac:dyDescent="0.5">
      <c r="A215" s="15">
        <v>180</v>
      </c>
      <c r="B215" s="15">
        <v>7822.6624999999449</v>
      </c>
      <c r="C215" s="15">
        <v>211.33750000005512</v>
      </c>
      <c r="D215">
        <f t="shared" si="2"/>
        <v>44663.538906273294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D0C8-1925-4CCA-BC60-E42FE1BA8582}">
  <dimension ref="A1:I216"/>
  <sheetViews>
    <sheetView zoomScale="52" workbookViewId="0">
      <selection activeCell="E33" sqref="E33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0.98704770003828468</v>
      </c>
    </row>
    <row r="5" spans="1:9" x14ac:dyDescent="0.45">
      <c r="A5" t="s">
        <v>205</v>
      </c>
      <c r="B5">
        <v>0.97426316215086761</v>
      </c>
    </row>
    <row r="6" spans="1:9" ht="18" x14ac:dyDescent="0.55000000000000004">
      <c r="A6" t="s">
        <v>206</v>
      </c>
      <c r="B6" s="18">
        <v>0.97224762665665843</v>
      </c>
    </row>
    <row r="7" spans="1:9" x14ac:dyDescent="0.45">
      <c r="A7" t="s">
        <v>207</v>
      </c>
      <c r="B7">
        <v>371.76792923761064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13</v>
      </c>
      <c r="C12">
        <v>868506410.30498075</v>
      </c>
      <c r="D12">
        <v>66808185.408075444</v>
      </c>
      <c r="E12">
        <v>483.37683208756511</v>
      </c>
      <c r="F12">
        <v>1.5908007109433638E-124</v>
      </c>
    </row>
    <row r="13" spans="1:9" x14ac:dyDescent="0.45">
      <c r="A13" t="s">
        <v>211</v>
      </c>
      <c r="B13">
        <v>166</v>
      </c>
      <c r="C13">
        <v>22943091.272797097</v>
      </c>
      <c r="D13">
        <v>138211.39320962108</v>
      </c>
    </row>
    <row r="14" spans="1:9" ht="14.65" thickBot="1" x14ac:dyDescent="0.5">
      <c r="A14" s="15" t="s">
        <v>212</v>
      </c>
      <c r="B14" s="15">
        <v>179</v>
      </c>
      <c r="C14" s="15">
        <v>891449501.57777786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9880243.0343913697</v>
      </c>
      <c r="C17">
        <v>6573147.4419079013</v>
      </c>
      <c r="D17">
        <v>1.5031220768605733</v>
      </c>
      <c r="E17">
        <v>0.13470761325850147</v>
      </c>
      <c r="F17">
        <v>-3097501.6492084432</v>
      </c>
      <c r="G17">
        <v>22857987.717991181</v>
      </c>
      <c r="H17">
        <v>-3097501.6492084432</v>
      </c>
      <c r="I17">
        <v>22857987.717991181</v>
      </c>
    </row>
    <row r="18" spans="1:9" x14ac:dyDescent="0.45">
      <c r="A18" t="s">
        <v>190</v>
      </c>
      <c r="B18">
        <v>-9554.1480754230179</v>
      </c>
      <c r="C18">
        <v>6531.8008822181546</v>
      </c>
      <c r="D18">
        <v>-1.4627126955802876</v>
      </c>
      <c r="E18">
        <v>0.14543675222886976</v>
      </c>
      <c r="F18">
        <v>-22450.259857898829</v>
      </c>
      <c r="G18">
        <v>3341.9637070527933</v>
      </c>
      <c r="H18">
        <v>-22450.259857898829</v>
      </c>
      <c r="I18">
        <v>3341.9637070527933</v>
      </c>
    </row>
    <row r="19" spans="1:9" x14ac:dyDescent="0.45">
      <c r="A19" t="s">
        <v>230</v>
      </c>
      <c r="B19">
        <v>2.3116109530578179</v>
      </c>
      <c r="C19">
        <v>1.6226725074798831</v>
      </c>
      <c r="D19">
        <v>1.4245702336128818</v>
      </c>
      <c r="E19">
        <v>0.15615872555179125</v>
      </c>
      <c r="F19">
        <v>-0.89212510995953886</v>
      </c>
      <c r="G19">
        <v>5.5153470160751752</v>
      </c>
      <c r="H19">
        <v>-0.89212510995953886</v>
      </c>
      <c r="I19">
        <v>5.5153470160751752</v>
      </c>
    </row>
    <row r="20" spans="1:9" x14ac:dyDescent="0.45">
      <c r="A20" t="s">
        <v>191</v>
      </c>
      <c r="B20">
        <v>-7201.5526773013707</v>
      </c>
      <c r="C20">
        <v>135.90295312242586</v>
      </c>
      <c r="D20">
        <v>-52.990406108496956</v>
      </c>
      <c r="E20">
        <v>6.1013637017863097E-106</v>
      </c>
      <c r="F20">
        <v>-7469.8737279026864</v>
      </c>
      <c r="G20">
        <v>-6933.2316267000551</v>
      </c>
      <c r="H20">
        <v>-7469.8737279026864</v>
      </c>
      <c r="I20">
        <v>-6933.2316267000551</v>
      </c>
    </row>
    <row r="21" spans="1:9" x14ac:dyDescent="0.45">
      <c r="A21" t="s">
        <v>192</v>
      </c>
      <c r="B21">
        <v>-6969.0860106346845</v>
      </c>
      <c r="C21">
        <v>135.90295312242557</v>
      </c>
      <c r="D21">
        <v>-51.279871779951073</v>
      </c>
      <c r="E21">
        <v>1.0365244990843426E-103</v>
      </c>
      <c r="F21">
        <v>-7237.4070612359992</v>
      </c>
      <c r="G21">
        <v>-6700.7649600333698</v>
      </c>
      <c r="H21">
        <v>-7237.4070612359992</v>
      </c>
      <c r="I21">
        <v>-6700.7649600333698</v>
      </c>
    </row>
    <row r="22" spans="1:9" x14ac:dyDescent="0.45">
      <c r="A22" t="s">
        <v>193</v>
      </c>
      <c r="B22">
        <v>-5906.6860106346967</v>
      </c>
      <c r="C22">
        <v>135.90295312242574</v>
      </c>
      <c r="D22">
        <v>-43.46252877458641</v>
      </c>
      <c r="E22">
        <v>1.3032734575296896E-92</v>
      </c>
      <c r="F22">
        <v>-6175.0070612360123</v>
      </c>
      <c r="G22">
        <v>-5638.3649600333811</v>
      </c>
      <c r="H22">
        <v>-6175.0070612360123</v>
      </c>
      <c r="I22">
        <v>-5638.3649600333811</v>
      </c>
    </row>
    <row r="23" spans="1:9" x14ac:dyDescent="0.45">
      <c r="A23" t="s">
        <v>194</v>
      </c>
      <c r="B23">
        <v>-6378.0193439680306</v>
      </c>
      <c r="C23">
        <v>135.90295312242571</v>
      </c>
      <c r="D23">
        <v>-46.930689859421285</v>
      </c>
      <c r="E23">
        <v>9.8776508894530895E-98</v>
      </c>
      <c r="F23">
        <v>-6646.3403945693453</v>
      </c>
      <c r="G23">
        <v>-6109.6982933667159</v>
      </c>
      <c r="H23">
        <v>-6646.3403945693453</v>
      </c>
      <c r="I23">
        <v>-6109.6982933667159</v>
      </c>
    </row>
    <row r="24" spans="1:9" x14ac:dyDescent="0.45">
      <c r="A24" t="s">
        <v>195</v>
      </c>
      <c r="B24">
        <v>-5702.1526773013657</v>
      </c>
      <c r="C24">
        <v>135.90295312242577</v>
      </c>
      <c r="D24">
        <v>-41.957533271294572</v>
      </c>
      <c r="E24">
        <v>2.7856251143103206E-90</v>
      </c>
      <c r="F24">
        <v>-5970.4737279026813</v>
      </c>
      <c r="G24">
        <v>-5433.83162670005</v>
      </c>
      <c r="H24">
        <v>-5970.4737279026813</v>
      </c>
      <c r="I24">
        <v>-5433.83162670005</v>
      </c>
    </row>
    <row r="25" spans="1:9" x14ac:dyDescent="0.45">
      <c r="A25" t="s">
        <v>196</v>
      </c>
      <c r="B25">
        <v>-5899.9526773013486</v>
      </c>
      <c r="C25">
        <v>135.90295312242549</v>
      </c>
      <c r="D25">
        <v>-43.4129836162316</v>
      </c>
      <c r="E25">
        <v>1.551154196821897E-92</v>
      </c>
      <c r="F25">
        <v>-6168.2737279026633</v>
      </c>
      <c r="G25">
        <v>-5631.6316267000338</v>
      </c>
      <c r="H25">
        <v>-6168.2737279026633</v>
      </c>
      <c r="I25">
        <v>-5631.6316267000338</v>
      </c>
    </row>
    <row r="26" spans="1:9" x14ac:dyDescent="0.45">
      <c r="A26" t="s">
        <v>197</v>
      </c>
      <c r="B26">
        <v>-6028.2193439680304</v>
      </c>
      <c r="C26">
        <v>135.90295312242571</v>
      </c>
      <c r="D26">
        <v>-44.35679435558415</v>
      </c>
      <c r="E26">
        <v>5.7870681950648891E-94</v>
      </c>
      <c r="F26">
        <v>-6296.5403945693452</v>
      </c>
      <c r="G26">
        <v>-5759.8982933667157</v>
      </c>
      <c r="H26">
        <v>-6296.5403945693452</v>
      </c>
      <c r="I26">
        <v>-5759.8982933667157</v>
      </c>
    </row>
    <row r="27" spans="1:9" x14ac:dyDescent="0.45">
      <c r="A27" t="s">
        <v>198</v>
      </c>
      <c r="B27">
        <v>-5257.6860106346967</v>
      </c>
      <c r="C27">
        <v>135.90295312242571</v>
      </c>
      <c r="D27">
        <v>-38.687062273756517</v>
      </c>
      <c r="E27">
        <v>5.6943794434989923E-85</v>
      </c>
      <c r="F27">
        <v>-5526.0070612360114</v>
      </c>
      <c r="G27">
        <v>-4989.364960033382</v>
      </c>
      <c r="H27">
        <v>-5526.0070612360114</v>
      </c>
      <c r="I27">
        <v>-4989.364960033382</v>
      </c>
    </row>
    <row r="28" spans="1:9" x14ac:dyDescent="0.45">
      <c r="A28" t="s">
        <v>200</v>
      </c>
      <c r="B28">
        <v>-6713.5999999999967</v>
      </c>
      <c r="C28">
        <v>135.7504540002825</v>
      </c>
      <c r="D28">
        <v>-49.455451544832592</v>
      </c>
      <c r="E28">
        <v>2.93561265652765E-101</v>
      </c>
      <c r="F28">
        <v>-6981.6199627755577</v>
      </c>
      <c r="G28">
        <v>-6445.5800372244357</v>
      </c>
      <c r="H28">
        <v>-6981.6199627755577</v>
      </c>
      <c r="I28">
        <v>-6445.5800372244357</v>
      </c>
    </row>
    <row r="29" spans="1:9" x14ac:dyDescent="0.45">
      <c r="A29" t="s">
        <v>199</v>
      </c>
      <c r="B29">
        <v>-6025.8666666666932</v>
      </c>
      <c r="C29">
        <v>135.75045400028247</v>
      </c>
      <c r="D29">
        <v>-44.389292920185405</v>
      </c>
      <c r="E29">
        <v>5.1729604346929631E-94</v>
      </c>
      <c r="F29">
        <v>-6293.8866294422533</v>
      </c>
      <c r="G29">
        <v>-5757.8467038911331</v>
      </c>
      <c r="H29">
        <v>-6293.8866294422533</v>
      </c>
      <c r="I29">
        <v>-5757.8467038911331</v>
      </c>
    </row>
    <row r="30" spans="1:9" ht="14.65" thickBot="1" x14ac:dyDescent="0.5">
      <c r="A30" s="15" t="s">
        <v>201</v>
      </c>
      <c r="B30" s="15">
        <v>-3886.8000000000034</v>
      </c>
      <c r="C30" s="15">
        <v>135.75045400028253</v>
      </c>
      <c r="D30" s="15">
        <v>-28.631948442632201</v>
      </c>
      <c r="E30" s="15">
        <v>4.1273597262506447E-66</v>
      </c>
      <c r="F30" s="15">
        <v>-4154.8199627755639</v>
      </c>
      <c r="G30" s="15">
        <v>-3618.7800372244428</v>
      </c>
      <c r="H30" s="15">
        <v>-4154.8199627755639</v>
      </c>
      <c r="I30" s="15">
        <v>-3618.7800372244428</v>
      </c>
    </row>
    <row r="33" spans="1:5" x14ac:dyDescent="0.45">
      <c r="D33" t="s">
        <v>241</v>
      </c>
      <c r="E33">
        <f>SQRT(E34)</f>
        <v>357.01767208670913</v>
      </c>
    </row>
    <row r="34" spans="1:5" x14ac:dyDescent="0.45">
      <c r="A34" t="s">
        <v>226</v>
      </c>
      <c r="D34" t="s">
        <v>259</v>
      </c>
      <c r="E34">
        <f>AVERAGE(D37:D216)</f>
        <v>127461.61818221296</v>
      </c>
    </row>
    <row r="35" spans="1:5" ht="14.65" thickBot="1" x14ac:dyDescent="0.5"/>
    <row r="36" spans="1:5" x14ac:dyDescent="0.45">
      <c r="A36" s="16" t="s">
        <v>227</v>
      </c>
      <c r="B36" s="16" t="s">
        <v>228</v>
      </c>
      <c r="C36" s="16" t="s">
        <v>229</v>
      </c>
      <c r="D36" s="40" t="s">
        <v>261</v>
      </c>
    </row>
    <row r="37" spans="1:5" x14ac:dyDescent="0.45">
      <c r="A37">
        <v>1</v>
      </c>
      <c r="B37">
        <v>10196.364734472338</v>
      </c>
      <c r="C37">
        <v>-808.36473447233766</v>
      </c>
      <c r="D37">
        <f>C37*C37</f>
        <v>653453.54393853294</v>
      </c>
    </row>
    <row r="38" spans="1:5" x14ac:dyDescent="0.45">
      <c r="A38">
        <v>2</v>
      </c>
      <c r="B38">
        <v>10884.09806780564</v>
      </c>
      <c r="C38">
        <v>-140.09806780564031</v>
      </c>
      <c r="D38">
        <f t="shared" ref="D38:D101" si="0">C38*C38</f>
        <v>19627.468602873789</v>
      </c>
    </row>
    <row r="39" spans="1:5" x14ac:dyDescent="0.45">
      <c r="A39">
        <v>3</v>
      </c>
      <c r="B39">
        <v>13023.164734472331</v>
      </c>
      <c r="C39">
        <v>-266.16473447233147</v>
      </c>
      <c r="D39">
        <f t="shared" si="0"/>
        <v>70843.665876726722</v>
      </c>
    </row>
    <row r="40" spans="1:5" x14ac:dyDescent="0.45">
      <c r="A40">
        <v>4</v>
      </c>
      <c r="B40">
        <v>16909.964734472334</v>
      </c>
      <c r="C40">
        <v>540.03526552766562</v>
      </c>
      <c r="D40">
        <f t="shared" si="0"/>
        <v>291638.0880135363</v>
      </c>
    </row>
    <row r="41" spans="1:5" x14ac:dyDescent="0.45">
      <c r="A41">
        <v>5</v>
      </c>
      <c r="B41">
        <v>9426.1355144626868</v>
      </c>
      <c r="C41">
        <v>-441.13551446268684</v>
      </c>
      <c r="D41">
        <f t="shared" si="0"/>
        <v>194600.5421202594</v>
      </c>
    </row>
    <row r="42" spans="1:5" x14ac:dyDescent="0.45">
      <c r="A42">
        <v>6</v>
      </c>
      <c r="B42">
        <v>9658.6021811293722</v>
      </c>
      <c r="C42">
        <v>-575.60218112937218</v>
      </c>
      <c r="D42">
        <f t="shared" si="0"/>
        <v>331317.87092089059</v>
      </c>
    </row>
    <row r="43" spans="1:5" x14ac:dyDescent="0.45">
      <c r="A43">
        <v>7</v>
      </c>
      <c r="B43">
        <v>10721.002181129359</v>
      </c>
      <c r="C43">
        <v>-437.00218112935909</v>
      </c>
      <c r="D43">
        <f t="shared" si="0"/>
        <v>190970.90631181718</v>
      </c>
    </row>
    <row r="44" spans="1:5" x14ac:dyDescent="0.45">
      <c r="A44">
        <v>8</v>
      </c>
      <c r="B44">
        <v>10249.668847796027</v>
      </c>
      <c r="C44">
        <v>367.33115220397303</v>
      </c>
      <c r="D44">
        <f t="shared" si="0"/>
        <v>134932.1753794984</v>
      </c>
    </row>
    <row r="45" spans="1:5" x14ac:dyDescent="0.45">
      <c r="A45">
        <v>9</v>
      </c>
      <c r="B45">
        <v>10925.535514462692</v>
      </c>
      <c r="C45">
        <v>-357.53551446269194</v>
      </c>
      <c r="D45">
        <f t="shared" si="0"/>
        <v>127831.6441021018</v>
      </c>
    </row>
    <row r="46" spans="1:5" x14ac:dyDescent="0.45">
      <c r="A46">
        <v>10</v>
      </c>
      <c r="B46">
        <v>10727.735514462707</v>
      </c>
      <c r="C46">
        <v>-79.735514462707215</v>
      </c>
      <c r="D46">
        <f t="shared" si="0"/>
        <v>6357.7522666325913</v>
      </c>
    </row>
    <row r="47" spans="1:5" x14ac:dyDescent="0.45">
      <c r="A47">
        <v>11</v>
      </c>
      <c r="B47">
        <v>10599.468847796026</v>
      </c>
      <c r="C47">
        <v>-268.46884779602624</v>
      </c>
      <c r="D47">
        <f t="shared" si="0"/>
        <v>72075.522236925899</v>
      </c>
    </row>
    <row r="48" spans="1:5" x14ac:dyDescent="0.45">
      <c r="A48">
        <v>12</v>
      </c>
      <c r="B48">
        <v>11370.002181129359</v>
      </c>
      <c r="C48">
        <v>-609.00218112935909</v>
      </c>
      <c r="D48">
        <f t="shared" si="0"/>
        <v>370883.65662031667</v>
      </c>
    </row>
    <row r="49" spans="1:4" x14ac:dyDescent="0.45">
      <c r="A49">
        <v>13</v>
      </c>
      <c r="B49">
        <v>9914.08819176406</v>
      </c>
      <c r="C49">
        <v>-51.088191764059957</v>
      </c>
      <c r="D49">
        <f t="shared" si="0"/>
        <v>2610.0033377213636</v>
      </c>
    </row>
    <row r="50" spans="1:4" x14ac:dyDescent="0.45">
      <c r="A50">
        <v>14</v>
      </c>
      <c r="B50">
        <v>10601.821525097363</v>
      </c>
      <c r="C50">
        <v>-84.82152509736261</v>
      </c>
      <c r="D50">
        <f t="shared" si="0"/>
        <v>7194.691119842515</v>
      </c>
    </row>
    <row r="51" spans="1:4" x14ac:dyDescent="0.45">
      <c r="A51">
        <v>15</v>
      </c>
      <c r="B51">
        <v>12740.888191764054</v>
      </c>
      <c r="C51">
        <v>444.11180823594623</v>
      </c>
      <c r="D51">
        <f t="shared" si="0"/>
        <v>197235.29821460188</v>
      </c>
    </row>
    <row r="52" spans="1:4" x14ac:dyDescent="0.45">
      <c r="A52">
        <v>16</v>
      </c>
      <c r="B52">
        <v>16627.688191764057</v>
      </c>
      <c r="C52">
        <v>1388.3118082359433</v>
      </c>
      <c r="D52">
        <f t="shared" si="0"/>
        <v>1927409.6768873546</v>
      </c>
    </row>
    <row r="53" spans="1:4" x14ac:dyDescent="0.45">
      <c r="A53">
        <v>17</v>
      </c>
      <c r="B53">
        <v>9148.4821936621738</v>
      </c>
      <c r="C53">
        <v>80.517806337826187</v>
      </c>
      <c r="D53">
        <f t="shared" si="0"/>
        <v>6483.1171374556825</v>
      </c>
    </row>
    <row r="54" spans="1:4" x14ac:dyDescent="0.45">
      <c r="A54">
        <v>18</v>
      </c>
      <c r="B54">
        <v>9380.9488603288592</v>
      </c>
      <c r="C54">
        <v>-244.94886032885915</v>
      </c>
      <c r="D54">
        <f t="shared" si="0"/>
        <v>59999.944176406949</v>
      </c>
    </row>
    <row r="55" spans="1:4" x14ac:dyDescent="0.45">
      <c r="A55">
        <v>19</v>
      </c>
      <c r="B55">
        <v>10443.348860328846</v>
      </c>
      <c r="C55">
        <v>149.65113967115394</v>
      </c>
      <c r="D55">
        <f t="shared" si="0"/>
        <v>22395.463604875225</v>
      </c>
    </row>
    <row r="56" spans="1:4" x14ac:dyDescent="0.45">
      <c r="A56">
        <v>20</v>
      </c>
      <c r="B56">
        <v>9972.0155269955139</v>
      </c>
      <c r="C56">
        <v>153.98447300448606</v>
      </c>
      <c r="D56">
        <f t="shared" si="0"/>
        <v>23711.217926469297</v>
      </c>
    </row>
    <row r="57" spans="1:4" x14ac:dyDescent="0.45">
      <c r="A57">
        <v>21</v>
      </c>
      <c r="B57">
        <v>10647.882193662179</v>
      </c>
      <c r="C57">
        <v>54.117806337821094</v>
      </c>
      <c r="D57">
        <f t="shared" si="0"/>
        <v>2928.736962817909</v>
      </c>
    </row>
    <row r="58" spans="1:4" x14ac:dyDescent="0.45">
      <c r="A58">
        <v>22</v>
      </c>
      <c r="B58">
        <v>10450.082193662194</v>
      </c>
      <c r="C58">
        <v>36.917806337805814</v>
      </c>
      <c r="D58">
        <f t="shared" si="0"/>
        <v>1362.9244247957351</v>
      </c>
    </row>
    <row r="59" spans="1:4" x14ac:dyDescent="0.45">
      <c r="A59">
        <v>23</v>
      </c>
      <c r="B59">
        <v>10321.815526995513</v>
      </c>
      <c r="C59">
        <v>-126.81552699551321</v>
      </c>
      <c r="D59">
        <f t="shared" si="0"/>
        <v>16082.177887149739</v>
      </c>
    </row>
    <row r="60" spans="1:4" x14ac:dyDescent="0.45">
      <c r="A60">
        <v>24</v>
      </c>
      <c r="B60">
        <v>11092.348860328846</v>
      </c>
      <c r="C60">
        <v>35.651139671153942</v>
      </c>
      <c r="D60">
        <f t="shared" si="0"/>
        <v>1271.0037598521264</v>
      </c>
    </row>
    <row r="61" spans="1:4" x14ac:dyDescent="0.45">
      <c r="A61">
        <v>25</v>
      </c>
      <c r="B61">
        <v>9636.4348709635469</v>
      </c>
      <c r="C61">
        <v>-8.4348709635469277</v>
      </c>
      <c r="D61">
        <f t="shared" si="0"/>
        <v>71.147048171687075</v>
      </c>
    </row>
    <row r="62" spans="1:4" x14ac:dyDescent="0.45">
      <c r="A62">
        <v>26</v>
      </c>
      <c r="B62">
        <v>10324.16820429685</v>
      </c>
      <c r="C62">
        <v>100.83179570315042</v>
      </c>
      <c r="D62">
        <f t="shared" si="0"/>
        <v>10167.051024721863</v>
      </c>
    </row>
    <row r="63" spans="1:4" x14ac:dyDescent="0.45">
      <c r="A63">
        <v>27</v>
      </c>
      <c r="B63">
        <v>12463.234870963541</v>
      </c>
      <c r="C63">
        <v>660.76512903645926</v>
      </c>
      <c r="D63">
        <f t="shared" si="0"/>
        <v>436610.55575056863</v>
      </c>
    </row>
    <row r="64" spans="1:4" x14ac:dyDescent="0.45">
      <c r="A64">
        <v>28</v>
      </c>
      <c r="B64">
        <v>16350.034870963544</v>
      </c>
      <c r="C64">
        <v>1381.9651290364563</v>
      </c>
      <c r="D64">
        <f t="shared" si="0"/>
        <v>1909827.6178727495</v>
      </c>
    </row>
    <row r="65" spans="1:4" x14ac:dyDescent="0.45">
      <c r="A65">
        <v>29</v>
      </c>
      <c r="B65">
        <v>8875.4520947657002</v>
      </c>
      <c r="C65">
        <v>-219.45209476570017</v>
      </c>
      <c r="D65">
        <f t="shared" si="0"/>
        <v>48159.221897053845</v>
      </c>
    </row>
    <row r="66" spans="1:4" x14ac:dyDescent="0.45">
      <c r="A66">
        <v>30</v>
      </c>
      <c r="B66">
        <v>9107.9187614323855</v>
      </c>
      <c r="C66">
        <v>33.081238567614491</v>
      </c>
      <c r="D66">
        <f t="shared" si="0"/>
        <v>1094.3683451674244</v>
      </c>
    </row>
    <row r="67" spans="1:4" x14ac:dyDescent="0.45">
      <c r="A67">
        <v>31</v>
      </c>
      <c r="B67">
        <v>10170.318761432372</v>
      </c>
      <c r="C67">
        <v>-17.318761432372412</v>
      </c>
      <c r="D67">
        <f t="shared" si="0"/>
        <v>299.93949755143012</v>
      </c>
    </row>
    <row r="68" spans="1:4" x14ac:dyDescent="0.45">
      <c r="A68">
        <v>32</v>
      </c>
      <c r="B68">
        <v>9698.9854280990403</v>
      </c>
      <c r="C68">
        <v>-238.98542809904029</v>
      </c>
      <c r="D68">
        <f t="shared" si="0"/>
        <v>57114.034843681555</v>
      </c>
    </row>
    <row r="69" spans="1:4" x14ac:dyDescent="0.45">
      <c r="A69">
        <v>33</v>
      </c>
      <c r="B69">
        <v>10374.852094765705</v>
      </c>
      <c r="C69">
        <v>269.14790523429474</v>
      </c>
      <c r="D69">
        <f t="shared" si="0"/>
        <v>72440.594892008899</v>
      </c>
    </row>
    <row r="70" spans="1:4" x14ac:dyDescent="0.45">
      <c r="A70">
        <v>34</v>
      </c>
      <c r="B70">
        <v>10177.052094765721</v>
      </c>
      <c r="C70">
        <v>236.94790523427946</v>
      </c>
      <c r="D70">
        <f t="shared" si="0"/>
        <v>56144.309794913082</v>
      </c>
    </row>
    <row r="71" spans="1:4" x14ac:dyDescent="0.45">
      <c r="A71">
        <v>35</v>
      </c>
      <c r="B71">
        <v>10048.78542809904</v>
      </c>
      <c r="C71">
        <v>-75.785428099039564</v>
      </c>
      <c r="D71">
        <f t="shared" si="0"/>
        <v>5743.4311121546953</v>
      </c>
    </row>
    <row r="72" spans="1:4" x14ac:dyDescent="0.45">
      <c r="A72">
        <v>36</v>
      </c>
      <c r="B72">
        <v>10819.318761432372</v>
      </c>
      <c r="C72">
        <v>-63.318761432372412</v>
      </c>
      <c r="D72">
        <f t="shared" si="0"/>
        <v>4009.265549329692</v>
      </c>
    </row>
    <row r="73" spans="1:4" x14ac:dyDescent="0.45">
      <c r="A73">
        <v>37</v>
      </c>
      <c r="B73">
        <v>9363.4047720670733</v>
      </c>
      <c r="C73">
        <v>-386.40477206707328</v>
      </c>
      <c r="D73">
        <f t="shared" si="0"/>
        <v>149308.64787620684</v>
      </c>
    </row>
    <row r="74" spans="1:4" x14ac:dyDescent="0.45">
      <c r="A74">
        <v>38</v>
      </c>
      <c r="B74">
        <v>10051.138105400376</v>
      </c>
      <c r="C74">
        <v>-41.138105400375935</v>
      </c>
      <c r="D74">
        <f t="shared" si="0"/>
        <v>1692.3437159324396</v>
      </c>
    </row>
    <row r="75" spans="1:4" x14ac:dyDescent="0.45">
      <c r="A75">
        <v>39</v>
      </c>
      <c r="B75">
        <v>12190.204772067067</v>
      </c>
      <c r="C75">
        <v>6.7952279329329031</v>
      </c>
      <c r="D75">
        <f t="shared" si="0"/>
        <v>46.175122660511576</v>
      </c>
    </row>
    <row r="76" spans="1:4" x14ac:dyDescent="0.45">
      <c r="A76">
        <v>40</v>
      </c>
      <c r="B76">
        <v>16077.00477206707</v>
      </c>
      <c r="C76">
        <v>628.99522793292999</v>
      </c>
      <c r="D76">
        <f t="shared" si="0"/>
        <v>395634.99676239857</v>
      </c>
    </row>
    <row r="77" spans="1:4" x14ac:dyDescent="0.45">
      <c r="A77">
        <v>41</v>
      </c>
      <c r="B77">
        <v>8607.0452177751285</v>
      </c>
      <c r="C77">
        <v>55.954782224871451</v>
      </c>
      <c r="D77">
        <f t="shared" si="0"/>
        <v>3130.9376538327901</v>
      </c>
    </row>
    <row r="78" spans="1:4" x14ac:dyDescent="0.45">
      <c r="A78">
        <v>42</v>
      </c>
      <c r="B78">
        <v>8839.5118844418139</v>
      </c>
      <c r="C78">
        <v>-283.51188444181389</v>
      </c>
      <c r="D78">
        <f t="shared" si="0"/>
        <v>80378.98861974843</v>
      </c>
    </row>
    <row r="79" spans="1:4" x14ac:dyDescent="0.45">
      <c r="A79">
        <v>43</v>
      </c>
      <c r="B79">
        <v>9901.9118844418008</v>
      </c>
      <c r="C79">
        <v>-498.91188444180079</v>
      </c>
      <c r="D79">
        <f t="shared" si="0"/>
        <v>248913.06843726878</v>
      </c>
    </row>
    <row r="80" spans="1:4" x14ac:dyDescent="0.45">
      <c r="A80">
        <v>44</v>
      </c>
      <c r="B80">
        <v>9430.5785511084687</v>
      </c>
      <c r="C80">
        <v>168.42144889153133</v>
      </c>
      <c r="D80">
        <f t="shared" si="0"/>
        <v>28365.784446722701</v>
      </c>
    </row>
    <row r="81" spans="1:4" x14ac:dyDescent="0.45">
      <c r="A81">
        <v>45</v>
      </c>
      <c r="B81">
        <v>10106.445217775134</v>
      </c>
      <c r="C81">
        <v>31.554782224866358</v>
      </c>
      <c r="D81">
        <f t="shared" si="0"/>
        <v>995.70428125874184</v>
      </c>
    </row>
    <row r="82" spans="1:4" x14ac:dyDescent="0.45">
      <c r="A82">
        <v>46</v>
      </c>
      <c r="B82">
        <v>9908.6452177751489</v>
      </c>
      <c r="C82">
        <v>-353.64521777514892</v>
      </c>
      <c r="D82">
        <f t="shared" si="0"/>
        <v>125064.94005523251</v>
      </c>
    </row>
    <row r="83" spans="1:4" x14ac:dyDescent="0.45">
      <c r="A83">
        <v>47</v>
      </c>
      <c r="B83">
        <v>9780.3785511084679</v>
      </c>
      <c r="C83">
        <v>-146.37855110846795</v>
      </c>
      <c r="D83">
        <f t="shared" si="0"/>
        <v>21426.680224614363</v>
      </c>
    </row>
    <row r="84" spans="1:4" x14ac:dyDescent="0.45">
      <c r="A84">
        <v>48</v>
      </c>
      <c r="B84">
        <v>10550.911884441801</v>
      </c>
      <c r="C84">
        <v>-206.91188444180079</v>
      </c>
      <c r="D84">
        <f t="shared" si="0"/>
        <v>42812.527923257127</v>
      </c>
    </row>
    <row r="85" spans="1:4" x14ac:dyDescent="0.45">
      <c r="A85">
        <v>49</v>
      </c>
      <c r="B85">
        <v>9094.9978950765017</v>
      </c>
      <c r="C85">
        <v>-216.99789507650166</v>
      </c>
      <c r="D85">
        <f t="shared" si="0"/>
        <v>47088.086467632427</v>
      </c>
    </row>
    <row r="86" spans="1:4" x14ac:dyDescent="0.45">
      <c r="A86">
        <v>50</v>
      </c>
      <c r="B86">
        <v>9782.7312284098043</v>
      </c>
      <c r="C86">
        <v>90.268771590195684</v>
      </c>
      <c r="D86">
        <f t="shared" si="0"/>
        <v>8148.451124402919</v>
      </c>
    </row>
    <row r="87" spans="1:4" x14ac:dyDescent="0.45">
      <c r="A87">
        <v>51</v>
      </c>
      <c r="B87">
        <v>11921.797895076495</v>
      </c>
      <c r="C87">
        <v>-77.797895076495479</v>
      </c>
      <c r="D87">
        <f t="shared" si="0"/>
        <v>6052.5124783333995</v>
      </c>
    </row>
    <row r="88" spans="1:4" x14ac:dyDescent="0.45">
      <c r="A88">
        <v>52</v>
      </c>
      <c r="B88">
        <v>15808.597895076498</v>
      </c>
      <c r="C88">
        <v>947.40210492350161</v>
      </c>
      <c r="D88">
        <f t="shared" si="0"/>
        <v>897570.74841348152</v>
      </c>
    </row>
    <row r="89" spans="1:4" x14ac:dyDescent="0.45">
      <c r="A89">
        <v>53</v>
      </c>
      <c r="B89">
        <v>8343.2615626941842</v>
      </c>
      <c r="C89">
        <v>44.738437305815751</v>
      </c>
      <c r="D89">
        <f t="shared" si="0"/>
        <v>2001.5277725664064</v>
      </c>
    </row>
    <row r="90" spans="1:4" x14ac:dyDescent="0.45">
      <c r="A90">
        <v>54</v>
      </c>
      <c r="B90">
        <v>8575.7282293608696</v>
      </c>
      <c r="C90">
        <v>-154.72822936086959</v>
      </c>
      <c r="D90">
        <f t="shared" si="0"/>
        <v>23940.824961149865</v>
      </c>
    </row>
    <row r="91" spans="1:4" x14ac:dyDescent="0.45">
      <c r="A91">
        <v>55</v>
      </c>
      <c r="B91">
        <v>9638.1282293608565</v>
      </c>
      <c r="C91">
        <v>123.87177063914351</v>
      </c>
      <c r="D91">
        <f t="shared" si="0"/>
        <v>15344.215561276575</v>
      </c>
    </row>
    <row r="92" spans="1:4" x14ac:dyDescent="0.45">
      <c r="A92">
        <v>56</v>
      </c>
      <c r="B92">
        <v>9166.7948960275244</v>
      </c>
      <c r="C92">
        <v>-136.79489602752437</v>
      </c>
      <c r="D92">
        <f t="shared" si="0"/>
        <v>18712.843579181204</v>
      </c>
    </row>
    <row r="93" spans="1:4" x14ac:dyDescent="0.45">
      <c r="A93">
        <v>57</v>
      </c>
      <c r="B93">
        <v>9842.6615626941893</v>
      </c>
      <c r="C93">
        <v>-53.661562694189342</v>
      </c>
      <c r="D93">
        <f t="shared" si="0"/>
        <v>2879.5633107824133</v>
      </c>
    </row>
    <row r="94" spans="1:4" x14ac:dyDescent="0.45">
      <c r="A94">
        <v>58</v>
      </c>
      <c r="B94">
        <v>9644.8615626942046</v>
      </c>
      <c r="C94">
        <v>-229.86156269420462</v>
      </c>
      <c r="D94">
        <f t="shared" si="0"/>
        <v>52836.338004221761</v>
      </c>
    </row>
    <row r="95" spans="1:4" x14ac:dyDescent="0.45">
      <c r="A95">
        <v>59</v>
      </c>
      <c r="B95">
        <v>9516.5948960275236</v>
      </c>
      <c r="C95">
        <v>-214.59489602752365</v>
      </c>
      <c r="D95">
        <f t="shared" si="0"/>
        <v>46050.969401063681</v>
      </c>
    </row>
    <row r="96" spans="1:4" x14ac:dyDescent="0.45">
      <c r="A96">
        <v>60</v>
      </c>
      <c r="B96">
        <v>10287.128229360856</v>
      </c>
      <c r="C96">
        <v>-505.12822936085649</v>
      </c>
      <c r="D96">
        <f t="shared" si="0"/>
        <v>255154.52809723406</v>
      </c>
    </row>
    <row r="97" spans="1:4" x14ac:dyDescent="0.45">
      <c r="A97">
        <v>61</v>
      </c>
      <c r="B97">
        <v>8831.2142399955574</v>
      </c>
      <c r="C97">
        <v>-135.21423999555736</v>
      </c>
      <c r="D97">
        <f t="shared" si="0"/>
        <v>18282.890697576186</v>
      </c>
    </row>
    <row r="98" spans="1:4" x14ac:dyDescent="0.45">
      <c r="A98">
        <v>62</v>
      </c>
      <c r="B98">
        <v>9518.94757332886</v>
      </c>
      <c r="C98">
        <v>-163.94757332886002</v>
      </c>
      <c r="D98">
        <f t="shared" si="0"/>
        <v>26878.806800421931</v>
      </c>
    </row>
    <row r="99" spans="1:4" x14ac:dyDescent="0.45">
      <c r="A99">
        <v>63</v>
      </c>
      <c r="B99">
        <v>11658.014239995551</v>
      </c>
      <c r="C99">
        <v>150.98576000444882</v>
      </c>
      <c r="D99">
        <f t="shared" si="0"/>
        <v>22796.699724121016</v>
      </c>
    </row>
    <row r="100" spans="1:4" x14ac:dyDescent="0.45">
      <c r="A100">
        <v>64</v>
      </c>
      <c r="B100">
        <v>15544.814239995554</v>
      </c>
      <c r="C100">
        <v>560.18576000444591</v>
      </c>
      <c r="D100">
        <f t="shared" si="0"/>
        <v>313808.0857117587</v>
      </c>
    </row>
    <row r="101" spans="1:4" x14ac:dyDescent="0.45">
      <c r="A101">
        <v>65</v>
      </c>
      <c r="B101">
        <v>8084.1011295154158</v>
      </c>
      <c r="C101">
        <v>-148.10112951541578</v>
      </c>
      <c r="D101">
        <f t="shared" si="0"/>
        <v>21933.944563741959</v>
      </c>
    </row>
    <row r="102" spans="1:4" x14ac:dyDescent="0.45">
      <c r="A102">
        <v>66</v>
      </c>
      <c r="B102">
        <v>8316.567796182102</v>
      </c>
      <c r="C102">
        <v>33.432203817897971</v>
      </c>
      <c r="D102">
        <f t="shared" ref="D102:D165" si="1">C102*C102</f>
        <v>1117.7122521214717</v>
      </c>
    </row>
    <row r="103" spans="1:4" x14ac:dyDescent="0.45">
      <c r="A103">
        <v>67</v>
      </c>
      <c r="B103">
        <v>9378.9677961820889</v>
      </c>
      <c r="C103">
        <v>-170.96779618208893</v>
      </c>
      <c r="D103">
        <f t="shared" si="1"/>
        <v>29229.987331360302</v>
      </c>
    </row>
    <row r="104" spans="1:4" x14ac:dyDescent="0.45">
      <c r="A104">
        <v>68</v>
      </c>
      <c r="B104">
        <v>8907.6344628487568</v>
      </c>
      <c r="C104">
        <v>372.36553715124319</v>
      </c>
      <c r="D104">
        <f t="shared" si="1"/>
        <v>138656.09325793388</v>
      </c>
    </row>
    <row r="105" spans="1:4" x14ac:dyDescent="0.45">
      <c r="A105">
        <v>69</v>
      </c>
      <c r="B105">
        <v>9583.5011295154218</v>
      </c>
      <c r="C105">
        <v>-261.50112951542178</v>
      </c>
      <c r="D105">
        <f t="shared" si="1"/>
        <v>68382.840737841398</v>
      </c>
    </row>
    <row r="106" spans="1:4" x14ac:dyDescent="0.45">
      <c r="A106">
        <v>70</v>
      </c>
      <c r="B106">
        <v>9385.7011295154371</v>
      </c>
      <c r="C106">
        <v>159.29887048456294</v>
      </c>
      <c r="D106">
        <f t="shared" si="1"/>
        <v>25376.130137657557</v>
      </c>
    </row>
    <row r="107" spans="1:4" x14ac:dyDescent="0.45">
      <c r="A107">
        <v>71</v>
      </c>
      <c r="B107">
        <v>9257.4344628487561</v>
      </c>
      <c r="C107">
        <v>-137.43446284875608</v>
      </c>
      <c r="D107">
        <f t="shared" si="1"/>
        <v>18888.231578526116</v>
      </c>
    </row>
    <row r="108" spans="1:4" x14ac:dyDescent="0.45">
      <c r="A108">
        <v>72</v>
      </c>
      <c r="B108">
        <v>10027.967796182089</v>
      </c>
      <c r="C108">
        <v>-328.96779618208893</v>
      </c>
      <c r="D108">
        <f t="shared" si="1"/>
        <v>108219.8109249004</v>
      </c>
    </row>
    <row r="109" spans="1:4" x14ac:dyDescent="0.45">
      <c r="A109">
        <v>73</v>
      </c>
      <c r="B109">
        <v>8572.0538068167898</v>
      </c>
      <c r="C109">
        <v>130.9461931832102</v>
      </c>
      <c r="D109">
        <f t="shared" si="1"/>
        <v>17146.905509174605</v>
      </c>
    </row>
    <row r="110" spans="1:4" x14ac:dyDescent="0.45">
      <c r="A110">
        <v>74</v>
      </c>
      <c r="B110">
        <v>9259.7871401500925</v>
      </c>
      <c r="C110">
        <v>10.212859849907545</v>
      </c>
      <c r="D110">
        <f t="shared" si="1"/>
        <v>104.30250631385357</v>
      </c>
    </row>
    <row r="111" spans="1:4" x14ac:dyDescent="0.45">
      <c r="A111">
        <v>75</v>
      </c>
      <c r="B111">
        <v>11398.853806816784</v>
      </c>
      <c r="C111">
        <v>6.1461931832163827</v>
      </c>
      <c r="D111">
        <f t="shared" si="1"/>
        <v>37.77569064541553</v>
      </c>
    </row>
    <row r="112" spans="1:4" x14ac:dyDescent="0.45">
      <c r="A112">
        <v>76</v>
      </c>
      <c r="B112">
        <v>15285.653806816787</v>
      </c>
      <c r="C112">
        <v>499.34619318321347</v>
      </c>
      <c r="D112">
        <f t="shared" si="1"/>
        <v>249346.62064656714</v>
      </c>
    </row>
    <row r="113" spans="1:4" x14ac:dyDescent="0.45">
      <c r="A113">
        <v>77</v>
      </c>
      <c r="B113">
        <v>7829.5639182425502</v>
      </c>
      <c r="C113">
        <v>-167.56391824255024</v>
      </c>
      <c r="D113">
        <f t="shared" si="1"/>
        <v>28077.666696796063</v>
      </c>
    </row>
    <row r="114" spans="1:4" x14ac:dyDescent="0.45">
      <c r="A114">
        <v>78</v>
      </c>
      <c r="B114">
        <v>8062.0305849092365</v>
      </c>
      <c r="C114">
        <v>555.9694150907635</v>
      </c>
      <c r="D114">
        <f t="shared" si="1"/>
        <v>309101.99051636568</v>
      </c>
    </row>
    <row r="115" spans="1:4" x14ac:dyDescent="0.45">
      <c r="A115">
        <v>79</v>
      </c>
      <c r="B115">
        <v>9124.4305849092234</v>
      </c>
      <c r="C115">
        <v>357.5694150907766</v>
      </c>
      <c r="D115">
        <f t="shared" si="1"/>
        <v>127855.8866083601</v>
      </c>
    </row>
    <row r="116" spans="1:4" x14ac:dyDescent="0.45">
      <c r="A116">
        <v>80</v>
      </c>
      <c r="B116">
        <v>8653.0972515758913</v>
      </c>
      <c r="C116">
        <v>19.902748424108722</v>
      </c>
      <c r="D116">
        <f t="shared" si="1"/>
        <v>396.11939483336221</v>
      </c>
    </row>
    <row r="117" spans="1:4" x14ac:dyDescent="0.45">
      <c r="A117">
        <v>81</v>
      </c>
      <c r="B117">
        <v>9328.9639182425562</v>
      </c>
      <c r="C117">
        <v>-245.96391824255625</v>
      </c>
      <c r="D117">
        <f t="shared" si="1"/>
        <v>60498.249077230896</v>
      </c>
    </row>
    <row r="118" spans="1:4" x14ac:dyDescent="0.45">
      <c r="A118">
        <v>82</v>
      </c>
      <c r="B118">
        <v>9131.1639182425715</v>
      </c>
      <c r="C118">
        <v>-29.163918242571526</v>
      </c>
      <c r="D118">
        <f t="shared" si="1"/>
        <v>850.53412725939631</v>
      </c>
    </row>
    <row r="119" spans="1:4" x14ac:dyDescent="0.45">
      <c r="A119">
        <v>83</v>
      </c>
      <c r="B119">
        <v>9002.8972515758906</v>
      </c>
      <c r="C119">
        <v>-346.89725157589055</v>
      </c>
      <c r="D119">
        <f t="shared" si="1"/>
        <v>120337.7031509067</v>
      </c>
    </row>
    <row r="120" spans="1:4" x14ac:dyDescent="0.45">
      <c r="A120">
        <v>84</v>
      </c>
      <c r="B120">
        <v>9773.4305849092234</v>
      </c>
      <c r="C120">
        <v>50.569415090776602</v>
      </c>
      <c r="D120">
        <f t="shared" si="1"/>
        <v>2557.2657426232645</v>
      </c>
    </row>
    <row r="121" spans="1:4" x14ac:dyDescent="0.45">
      <c r="A121">
        <v>85</v>
      </c>
      <c r="B121">
        <v>8317.5165955439243</v>
      </c>
      <c r="C121">
        <v>128.48340445607573</v>
      </c>
      <c r="D121">
        <f t="shared" si="1"/>
        <v>16507.985220623541</v>
      </c>
    </row>
    <row r="122" spans="1:4" x14ac:dyDescent="0.45">
      <c r="A122">
        <v>86</v>
      </c>
      <c r="B122">
        <v>9005.2499288772269</v>
      </c>
      <c r="C122">
        <v>-185.24992887722692</v>
      </c>
      <c r="D122">
        <f t="shared" si="1"/>
        <v>34317.536149017629</v>
      </c>
    </row>
    <row r="123" spans="1:4" x14ac:dyDescent="0.45">
      <c r="A123">
        <v>87</v>
      </c>
      <c r="B123">
        <v>11144.316595543918</v>
      </c>
      <c r="C123">
        <v>-50.316595543918083</v>
      </c>
      <c r="D123">
        <f t="shared" si="1"/>
        <v>2531.7597871302373</v>
      </c>
    </row>
    <row r="124" spans="1:4" x14ac:dyDescent="0.45">
      <c r="A124">
        <v>88</v>
      </c>
      <c r="B124">
        <v>15031.116595543921</v>
      </c>
      <c r="C124">
        <v>-139.11659554392099</v>
      </c>
      <c r="D124">
        <f t="shared" si="1"/>
        <v>19353.4271557309</v>
      </c>
    </row>
    <row r="125" spans="1:4" x14ac:dyDescent="0.45">
      <c r="A125">
        <v>89</v>
      </c>
      <c r="B125">
        <v>7579.649928879312</v>
      </c>
      <c r="C125">
        <v>8.3500711206879714</v>
      </c>
      <c r="D125">
        <f t="shared" si="1"/>
        <v>69.723687720547275</v>
      </c>
    </row>
    <row r="126" spans="1:4" x14ac:dyDescent="0.45">
      <c r="A126">
        <v>90</v>
      </c>
      <c r="B126">
        <v>7812.1165955459983</v>
      </c>
      <c r="C126">
        <v>128.88340445400172</v>
      </c>
      <c r="D126">
        <f t="shared" si="1"/>
        <v>16610.931943653792</v>
      </c>
    </row>
    <row r="127" spans="1:4" x14ac:dyDescent="0.45">
      <c r="A127">
        <v>91</v>
      </c>
      <c r="B127">
        <v>8874.5165955459852</v>
      </c>
      <c r="C127">
        <v>277.48340445401482</v>
      </c>
      <c r="D127">
        <f t="shared" si="1"/>
        <v>76997.039747390372</v>
      </c>
    </row>
    <row r="128" spans="1:4" x14ac:dyDescent="0.45">
      <c r="A128">
        <v>92</v>
      </c>
      <c r="B128">
        <v>8403.1832622126531</v>
      </c>
      <c r="C128">
        <v>-354.18326221265306</v>
      </c>
      <c r="D128">
        <f t="shared" si="1"/>
        <v>125445.78323159696</v>
      </c>
    </row>
    <row r="129" spans="1:4" x14ac:dyDescent="0.45">
      <c r="A129">
        <v>93</v>
      </c>
      <c r="B129">
        <v>9079.049928879318</v>
      </c>
      <c r="C129">
        <v>-14.049928879318031</v>
      </c>
      <c r="D129">
        <f t="shared" si="1"/>
        <v>197.40050151389482</v>
      </c>
    </row>
    <row r="130" spans="1:4" x14ac:dyDescent="0.45">
      <c r="A130">
        <v>94</v>
      </c>
      <c r="B130">
        <v>8881.2499288793333</v>
      </c>
      <c r="C130">
        <v>-62.249928879333311</v>
      </c>
      <c r="D130">
        <f t="shared" si="1"/>
        <v>3875.0536454820553</v>
      </c>
    </row>
    <row r="131" spans="1:4" x14ac:dyDescent="0.45">
      <c r="A131">
        <v>95</v>
      </c>
      <c r="B131">
        <v>8752.9832622126523</v>
      </c>
      <c r="C131">
        <v>-223.98326221265233</v>
      </c>
      <c r="D131">
        <f t="shared" si="1"/>
        <v>50168.501751421769</v>
      </c>
    </row>
    <row r="132" spans="1:4" x14ac:dyDescent="0.45">
      <c r="A132">
        <v>96</v>
      </c>
      <c r="B132">
        <v>9523.5165955459852</v>
      </c>
      <c r="C132">
        <v>-5.516595545985183</v>
      </c>
      <c r="D132">
        <f t="shared" si="1"/>
        <v>30.432826417983559</v>
      </c>
    </row>
    <row r="133" spans="1:4" x14ac:dyDescent="0.45">
      <c r="A133">
        <v>97</v>
      </c>
      <c r="B133">
        <v>8067.6026061806861</v>
      </c>
      <c r="C133">
        <v>52.397393819313947</v>
      </c>
      <c r="D133">
        <f t="shared" si="1"/>
        <v>2745.4868790562796</v>
      </c>
    </row>
    <row r="134" spans="1:4" x14ac:dyDescent="0.45">
      <c r="A134">
        <v>98</v>
      </c>
      <c r="B134">
        <v>8755.3359395139887</v>
      </c>
      <c r="C134">
        <v>-57.335939513988706</v>
      </c>
      <c r="D134">
        <f t="shared" si="1"/>
        <v>3287.4099599517713</v>
      </c>
    </row>
    <row r="135" spans="1:4" x14ac:dyDescent="0.45">
      <c r="A135">
        <v>99</v>
      </c>
      <c r="B135">
        <v>10894.40260618068</v>
      </c>
      <c r="C135">
        <v>-167.40260618067987</v>
      </c>
      <c r="D135">
        <f t="shared" si="1"/>
        <v>28023.632556083798</v>
      </c>
    </row>
    <row r="136" spans="1:4" x14ac:dyDescent="0.45">
      <c r="A136">
        <v>100</v>
      </c>
      <c r="B136">
        <v>14781.202606180683</v>
      </c>
      <c r="C136">
        <v>-456.20260618068278</v>
      </c>
      <c r="D136">
        <f t="shared" si="1"/>
        <v>208120.81788604715</v>
      </c>
    </row>
    <row r="137" spans="1:4" x14ac:dyDescent="0.45">
      <c r="A137">
        <v>101</v>
      </c>
      <c r="B137">
        <v>7334.3591614201132</v>
      </c>
      <c r="C137">
        <v>-124.3591614201132</v>
      </c>
      <c r="D137">
        <f t="shared" si="1"/>
        <v>15465.20102911377</v>
      </c>
    </row>
    <row r="138" spans="1:4" x14ac:dyDescent="0.45">
      <c r="A138">
        <v>102</v>
      </c>
      <c r="B138">
        <v>7566.8258280867994</v>
      </c>
      <c r="C138">
        <v>45.174171913200553</v>
      </c>
      <c r="D138">
        <f t="shared" si="1"/>
        <v>2040.7058080433976</v>
      </c>
    </row>
    <row r="139" spans="1:4" x14ac:dyDescent="0.45">
      <c r="A139">
        <v>103</v>
      </c>
      <c r="B139">
        <v>8629.2258280867864</v>
      </c>
      <c r="C139">
        <v>59.77417191321365</v>
      </c>
      <c r="D139">
        <f t="shared" si="1"/>
        <v>3572.9516279104196</v>
      </c>
    </row>
    <row r="140" spans="1:4" x14ac:dyDescent="0.45">
      <c r="A140">
        <v>104</v>
      </c>
      <c r="B140">
        <v>8157.8924947534533</v>
      </c>
      <c r="C140">
        <v>366.10750524654668</v>
      </c>
      <c r="D140">
        <f t="shared" si="1"/>
        <v>134034.70539785019</v>
      </c>
    </row>
    <row r="141" spans="1:4" x14ac:dyDescent="0.45">
      <c r="A141">
        <v>105</v>
      </c>
      <c r="B141">
        <v>8833.7591614201192</v>
      </c>
      <c r="C141">
        <v>242.2408385798808</v>
      </c>
      <c r="D141">
        <f t="shared" si="1"/>
        <v>58680.623875883866</v>
      </c>
    </row>
    <row r="142" spans="1:4" x14ac:dyDescent="0.45">
      <c r="A142">
        <v>106</v>
      </c>
      <c r="B142">
        <v>8635.9591614201345</v>
      </c>
      <c r="C142">
        <v>-55.959161420134478</v>
      </c>
      <c r="D142">
        <f t="shared" si="1"/>
        <v>3131.4277468446671</v>
      </c>
    </row>
    <row r="143" spans="1:4" x14ac:dyDescent="0.45">
      <c r="A143">
        <v>107</v>
      </c>
      <c r="B143">
        <v>8507.6924947534535</v>
      </c>
      <c r="C143">
        <v>73.307505246546498</v>
      </c>
      <c r="D143">
        <f t="shared" si="1"/>
        <v>5373.9903254724422</v>
      </c>
    </row>
    <row r="144" spans="1:4" x14ac:dyDescent="0.45">
      <c r="A144">
        <v>108</v>
      </c>
      <c r="B144">
        <v>9278.2258280867864</v>
      </c>
      <c r="C144">
        <v>275.77417191321365</v>
      </c>
      <c r="D144">
        <f t="shared" si="1"/>
        <v>76051.39389441871</v>
      </c>
    </row>
    <row r="145" spans="1:4" x14ac:dyDescent="0.45">
      <c r="A145">
        <v>109</v>
      </c>
      <c r="B145">
        <v>7822.3118387214872</v>
      </c>
      <c r="C145">
        <v>133.68816127851278</v>
      </c>
      <c r="D145">
        <f t="shared" si="1"/>
        <v>17872.524466029645</v>
      </c>
    </row>
    <row r="146" spans="1:4" x14ac:dyDescent="0.45">
      <c r="A146">
        <v>110</v>
      </c>
      <c r="B146">
        <v>8510.0451720547899</v>
      </c>
      <c r="C146">
        <v>149.95482794521013</v>
      </c>
      <c r="D146">
        <f t="shared" si="1"/>
        <v>22486.450424077571</v>
      </c>
    </row>
    <row r="147" spans="1:4" x14ac:dyDescent="0.45">
      <c r="A147">
        <v>111</v>
      </c>
      <c r="B147">
        <v>10649.111838721481</v>
      </c>
      <c r="C147">
        <v>-40.111838721481035</v>
      </c>
      <c r="D147">
        <f t="shared" si="1"/>
        <v>1608.9596056181053</v>
      </c>
    </row>
    <row r="148" spans="1:4" x14ac:dyDescent="0.45">
      <c r="A148">
        <v>112</v>
      </c>
      <c r="B148">
        <v>14535.911838721484</v>
      </c>
      <c r="C148">
        <v>-227.91183872148395</v>
      </c>
      <c r="D148">
        <f t="shared" si="1"/>
        <v>51943.80622940771</v>
      </c>
    </row>
    <row r="149" spans="1:4" x14ac:dyDescent="0.45">
      <c r="A149">
        <v>113</v>
      </c>
      <c r="B149">
        <v>7093.6916158649537</v>
      </c>
      <c r="C149">
        <v>339.30838413504625</v>
      </c>
      <c r="D149">
        <f t="shared" si="1"/>
        <v>115130.1795443361</v>
      </c>
    </row>
    <row r="150" spans="1:4" x14ac:dyDescent="0.45">
      <c r="A150">
        <v>114</v>
      </c>
      <c r="B150">
        <v>7326.15828253164</v>
      </c>
      <c r="C150">
        <v>99.841717468360002</v>
      </c>
      <c r="D150">
        <f t="shared" si="1"/>
        <v>9968.3685470318233</v>
      </c>
    </row>
    <row r="151" spans="1:4" x14ac:dyDescent="0.45">
      <c r="A151">
        <v>115</v>
      </c>
      <c r="B151">
        <v>8388.5582825316269</v>
      </c>
      <c r="C151">
        <v>411.4417174683731</v>
      </c>
      <c r="D151">
        <f t="shared" si="1"/>
        <v>169284.28687332454</v>
      </c>
    </row>
    <row r="152" spans="1:4" x14ac:dyDescent="0.45">
      <c r="A152">
        <v>116</v>
      </c>
      <c r="B152">
        <v>7917.2249491982939</v>
      </c>
      <c r="C152">
        <v>11.775050801706129</v>
      </c>
      <c r="D152">
        <f t="shared" si="1"/>
        <v>138.65182138276015</v>
      </c>
    </row>
    <row r="153" spans="1:4" x14ac:dyDescent="0.45">
      <c r="A153">
        <v>117</v>
      </c>
      <c r="B153">
        <v>8593.0916158649597</v>
      </c>
      <c r="C153">
        <v>259.90838413504025</v>
      </c>
      <c r="D153">
        <f t="shared" si="1"/>
        <v>67552.368143687636</v>
      </c>
    </row>
    <row r="154" spans="1:4" x14ac:dyDescent="0.45">
      <c r="A154">
        <v>118</v>
      </c>
      <c r="B154">
        <v>8395.291615864975</v>
      </c>
      <c r="C154">
        <v>39.708384135024971</v>
      </c>
      <c r="D154">
        <f t="shared" si="1"/>
        <v>1576.7557706147029</v>
      </c>
    </row>
    <row r="155" spans="1:4" x14ac:dyDescent="0.45">
      <c r="A155">
        <v>119</v>
      </c>
      <c r="B155">
        <v>8267.0249491982941</v>
      </c>
      <c r="C155">
        <v>308.97505080170595</v>
      </c>
      <c r="D155">
        <f t="shared" si="1"/>
        <v>95465.582017916764</v>
      </c>
    </row>
    <row r="156" spans="1:4" x14ac:dyDescent="0.45">
      <c r="A156">
        <v>120</v>
      </c>
      <c r="B156">
        <v>9037.5582825316269</v>
      </c>
      <c r="C156">
        <v>358.4417174683731</v>
      </c>
      <c r="D156">
        <f t="shared" si="1"/>
        <v>128480.464821677</v>
      </c>
    </row>
    <row r="157" spans="1:4" x14ac:dyDescent="0.45">
      <c r="A157">
        <v>121</v>
      </c>
      <c r="B157">
        <v>7581.6442931663278</v>
      </c>
      <c r="C157">
        <v>333.35570683367223</v>
      </c>
      <c r="D157">
        <f t="shared" si="1"/>
        <v>111126.02727857722</v>
      </c>
    </row>
    <row r="158" spans="1:4" x14ac:dyDescent="0.45">
      <c r="A158">
        <v>122</v>
      </c>
      <c r="B158">
        <v>8269.3776264996304</v>
      </c>
      <c r="C158">
        <v>354.62237350036958</v>
      </c>
      <c r="D158">
        <f t="shared" si="1"/>
        <v>125757.02778703562</v>
      </c>
    </row>
    <row r="159" spans="1:4" x14ac:dyDescent="0.45">
      <c r="A159">
        <v>123</v>
      </c>
      <c r="B159">
        <v>10408.444293166322</v>
      </c>
      <c r="C159">
        <v>40.555706833678414</v>
      </c>
      <c r="D159">
        <f t="shared" si="1"/>
        <v>1644.76535677927</v>
      </c>
    </row>
    <row r="160" spans="1:4" x14ac:dyDescent="0.45">
      <c r="A160">
        <v>124</v>
      </c>
      <c r="B160">
        <v>14295.244293166324</v>
      </c>
      <c r="C160">
        <v>-356.2442931663245</v>
      </c>
      <c r="D160">
        <f t="shared" si="1"/>
        <v>126909.99641357416</v>
      </c>
    </row>
    <row r="161" spans="1:4" x14ac:dyDescent="0.45">
      <c r="A161">
        <v>125</v>
      </c>
      <c r="B161">
        <v>6857.647292217559</v>
      </c>
      <c r="C161">
        <v>179.35270778244103</v>
      </c>
      <c r="D161">
        <f t="shared" si="1"/>
        <v>32167.393788893682</v>
      </c>
    </row>
    <row r="162" spans="1:4" x14ac:dyDescent="0.45">
      <c r="A162">
        <v>126</v>
      </c>
      <c r="B162">
        <v>7090.1139588842452</v>
      </c>
      <c r="C162">
        <v>255.88604111575478</v>
      </c>
      <c r="D162">
        <f t="shared" si="1"/>
        <v>65477.666037893745</v>
      </c>
    </row>
    <row r="163" spans="1:4" x14ac:dyDescent="0.45">
      <c r="A163">
        <v>127</v>
      </c>
      <c r="B163">
        <v>8152.513958884233</v>
      </c>
      <c r="C163">
        <v>125.48604111576697</v>
      </c>
      <c r="D163">
        <f t="shared" si="1"/>
        <v>15746.746514907958</v>
      </c>
    </row>
    <row r="164" spans="1:4" x14ac:dyDescent="0.45">
      <c r="A164">
        <v>128</v>
      </c>
      <c r="B164">
        <v>7681.1806255508991</v>
      </c>
      <c r="C164">
        <v>-110.18062555089909</v>
      </c>
      <c r="D164">
        <f t="shared" si="1"/>
        <v>12139.770246787439</v>
      </c>
    </row>
    <row r="165" spans="1:4" x14ac:dyDescent="0.45">
      <c r="A165">
        <v>129</v>
      </c>
      <c r="B165">
        <v>8357.047292217565</v>
      </c>
      <c r="C165">
        <v>-347.04729221756497</v>
      </c>
      <c r="D165">
        <f t="shared" si="1"/>
        <v>120441.82303554393</v>
      </c>
    </row>
    <row r="166" spans="1:4" x14ac:dyDescent="0.45">
      <c r="A166">
        <v>130</v>
      </c>
      <c r="B166">
        <v>8159.2472922175812</v>
      </c>
      <c r="C166">
        <v>51.752707782418838</v>
      </c>
      <c r="D166">
        <f t="shared" ref="D166:D216" si="2">C166*C166</f>
        <v>2678.3427628124355</v>
      </c>
    </row>
    <row r="167" spans="1:4" x14ac:dyDescent="0.45">
      <c r="A167">
        <v>131</v>
      </c>
      <c r="B167">
        <v>8030.9806255508993</v>
      </c>
      <c r="C167">
        <v>-31.980625550899276</v>
      </c>
      <c r="D167">
        <f t="shared" si="2"/>
        <v>1022.7604106268317</v>
      </c>
    </row>
    <row r="168" spans="1:4" x14ac:dyDescent="0.45">
      <c r="A168">
        <v>132</v>
      </c>
      <c r="B168">
        <v>8801.5139588842321</v>
      </c>
      <c r="C168">
        <v>13.486041115767875</v>
      </c>
      <c r="D168">
        <f t="shared" si="2"/>
        <v>181.87330497618163</v>
      </c>
    </row>
    <row r="169" spans="1:4" x14ac:dyDescent="0.45">
      <c r="A169">
        <v>133</v>
      </c>
      <c r="B169">
        <v>7345.599969518933</v>
      </c>
      <c r="C169">
        <v>161.40003048106701</v>
      </c>
      <c r="D169">
        <f t="shared" si="2"/>
        <v>26049.969839289359</v>
      </c>
    </row>
    <row r="170" spans="1:4" x14ac:dyDescent="0.45">
      <c r="A170">
        <v>134</v>
      </c>
      <c r="B170">
        <v>8033.3333028522366</v>
      </c>
      <c r="C170">
        <v>-20.333302852236557</v>
      </c>
      <c r="D170">
        <f t="shared" si="2"/>
        <v>413.4432048807713</v>
      </c>
    </row>
    <row r="171" spans="1:4" x14ac:dyDescent="0.45">
      <c r="A171">
        <v>135</v>
      </c>
      <c r="B171">
        <v>10172.399969518927</v>
      </c>
      <c r="C171">
        <v>-493.39996951892681</v>
      </c>
      <c r="D171">
        <f t="shared" si="2"/>
        <v>243443.52992127789</v>
      </c>
    </row>
    <row r="172" spans="1:4" x14ac:dyDescent="0.45">
      <c r="A172">
        <v>136</v>
      </c>
      <c r="B172">
        <v>14059.19996951893</v>
      </c>
      <c r="C172">
        <v>-1236.1999695189297</v>
      </c>
      <c r="D172">
        <f t="shared" si="2"/>
        <v>1528190.3646386028</v>
      </c>
    </row>
    <row r="173" spans="1:4" x14ac:dyDescent="0.45">
      <c r="A173">
        <v>137</v>
      </c>
      <c r="B173">
        <v>6626.2261904797915</v>
      </c>
      <c r="C173">
        <v>-85.226190479791512</v>
      </c>
      <c r="D173">
        <f t="shared" si="2"/>
        <v>7263.503543697705</v>
      </c>
    </row>
    <row r="174" spans="1:4" x14ac:dyDescent="0.45">
      <c r="A174">
        <v>138</v>
      </c>
      <c r="B174">
        <v>6858.6928571464778</v>
      </c>
      <c r="C174">
        <v>-213.69285714647776</v>
      </c>
      <c r="D174">
        <f t="shared" si="2"/>
        <v>45664.637195424955</v>
      </c>
    </row>
    <row r="175" spans="1:4" x14ac:dyDescent="0.45">
      <c r="A175">
        <v>139</v>
      </c>
      <c r="B175">
        <v>7921.0928571464656</v>
      </c>
      <c r="C175">
        <v>-56.092857146465576</v>
      </c>
      <c r="D175">
        <f t="shared" si="2"/>
        <v>3146.4086228537944</v>
      </c>
    </row>
    <row r="176" spans="1:4" x14ac:dyDescent="0.45">
      <c r="A176">
        <v>140</v>
      </c>
      <c r="B176">
        <v>7449.7595238131316</v>
      </c>
      <c r="C176">
        <v>223.24047618686836</v>
      </c>
      <c r="D176">
        <f t="shared" si="2"/>
        <v>49836.310208139737</v>
      </c>
    </row>
    <row r="177" spans="1:4" x14ac:dyDescent="0.45">
      <c r="A177">
        <v>141</v>
      </c>
      <c r="B177">
        <v>8125.6261904797966</v>
      </c>
      <c r="C177">
        <v>-272.62619047979661</v>
      </c>
      <c r="D177">
        <f t="shared" si="2"/>
        <v>74325.039735526341</v>
      </c>
    </row>
    <row r="178" spans="1:4" x14ac:dyDescent="0.45">
      <c r="A178">
        <v>142</v>
      </c>
      <c r="B178">
        <v>7927.8261904798137</v>
      </c>
      <c r="C178">
        <v>-3.8261904798137039</v>
      </c>
      <c r="D178">
        <f t="shared" si="2"/>
        <v>14.639733587817021</v>
      </c>
    </row>
    <row r="179" spans="1:4" x14ac:dyDescent="0.45">
      <c r="A179">
        <v>143</v>
      </c>
      <c r="B179">
        <v>7799.5595238131318</v>
      </c>
      <c r="C179">
        <v>17.440476186868182</v>
      </c>
      <c r="D179">
        <f t="shared" si="2"/>
        <v>304.17020962471611</v>
      </c>
    </row>
    <row r="180" spans="1:4" x14ac:dyDescent="0.45">
      <c r="A180">
        <v>144</v>
      </c>
      <c r="B180">
        <v>8570.0928571464647</v>
      </c>
      <c r="C180">
        <v>-8.0928571464646666</v>
      </c>
      <c r="D180">
        <f t="shared" si="2"/>
        <v>65.49433679308423</v>
      </c>
    </row>
    <row r="181" spans="1:4" x14ac:dyDescent="0.45">
      <c r="A181">
        <v>145</v>
      </c>
      <c r="B181">
        <v>7114.1788677811655</v>
      </c>
      <c r="C181">
        <v>218.82113221883446</v>
      </c>
      <c r="D181">
        <f t="shared" si="2"/>
        <v>47882.687905532635</v>
      </c>
    </row>
    <row r="182" spans="1:4" x14ac:dyDescent="0.45">
      <c r="A182">
        <v>146</v>
      </c>
      <c r="B182">
        <v>7801.9122011144691</v>
      </c>
      <c r="C182">
        <v>-214.9122011144691</v>
      </c>
      <c r="D182">
        <f t="shared" si="2"/>
        <v>46187.254187866012</v>
      </c>
    </row>
    <row r="183" spans="1:4" x14ac:dyDescent="0.45">
      <c r="A183">
        <v>147</v>
      </c>
      <c r="B183">
        <v>9940.9788677811594</v>
      </c>
      <c r="C183">
        <v>44.021132218840648</v>
      </c>
      <c r="D183">
        <f t="shared" si="2"/>
        <v>1937.8600818286502</v>
      </c>
    </row>
    <row r="184" spans="1:4" x14ac:dyDescent="0.45">
      <c r="A184">
        <v>148</v>
      </c>
      <c r="B184">
        <v>13827.778867781162</v>
      </c>
      <c r="C184">
        <v>-1393.7788677811623</v>
      </c>
      <c r="D184">
        <f t="shared" si="2"/>
        <v>1942619.5322733386</v>
      </c>
    </row>
    <row r="185" spans="1:4" x14ac:dyDescent="0.45">
      <c r="A185">
        <v>149</v>
      </c>
      <c r="B185">
        <v>6399.4283106442008</v>
      </c>
      <c r="C185">
        <v>71.571689355799208</v>
      </c>
      <c r="D185">
        <f t="shared" si="2"/>
        <v>5122.5067172430217</v>
      </c>
    </row>
    <row r="186" spans="1:4" x14ac:dyDescent="0.45">
      <c r="A186">
        <v>150</v>
      </c>
      <c r="B186">
        <v>6631.894977310887</v>
      </c>
      <c r="C186">
        <v>-22.894977310887043</v>
      </c>
      <c r="D186">
        <f t="shared" si="2"/>
        <v>524.17998606603248</v>
      </c>
    </row>
    <row r="187" spans="1:4" x14ac:dyDescent="0.45">
      <c r="A187">
        <v>151</v>
      </c>
      <c r="B187">
        <v>7694.2949773108749</v>
      </c>
      <c r="C187">
        <v>129.70502268912514</v>
      </c>
      <c r="D187">
        <f t="shared" si="2"/>
        <v>16823.392910786468</v>
      </c>
    </row>
    <row r="188" spans="1:4" x14ac:dyDescent="0.45">
      <c r="A188">
        <v>152</v>
      </c>
      <c r="B188">
        <v>7222.9616439775409</v>
      </c>
      <c r="C188">
        <v>-218.96164397754092</v>
      </c>
      <c r="D188">
        <f t="shared" si="2"/>
        <v>47944.201533347383</v>
      </c>
    </row>
    <row r="189" spans="1:4" x14ac:dyDescent="0.45">
      <c r="A189">
        <v>153</v>
      </c>
      <c r="B189">
        <v>7898.8283106442059</v>
      </c>
      <c r="C189">
        <v>247.17168935579411</v>
      </c>
      <c r="D189">
        <f t="shared" si="2"/>
        <v>61093.844018997188</v>
      </c>
    </row>
    <row r="190" spans="1:4" x14ac:dyDescent="0.45">
      <c r="A190">
        <v>154</v>
      </c>
      <c r="B190">
        <v>7701.028310644223</v>
      </c>
      <c r="C190">
        <v>33.971689355777016</v>
      </c>
      <c r="D190">
        <f t="shared" si="2"/>
        <v>1154.0756776854134</v>
      </c>
    </row>
    <row r="191" spans="1:4" x14ac:dyDescent="0.45">
      <c r="A191">
        <v>155</v>
      </c>
      <c r="B191">
        <v>7572.7616439775411</v>
      </c>
      <c r="C191">
        <v>126.2383560224589</v>
      </c>
      <c r="D191">
        <f t="shared" si="2"/>
        <v>15936.122531253086</v>
      </c>
    </row>
    <row r="192" spans="1:4" x14ac:dyDescent="0.45">
      <c r="A192">
        <v>156</v>
      </c>
      <c r="B192">
        <v>8343.2949773108739</v>
      </c>
      <c r="C192">
        <v>311.70502268912605</v>
      </c>
      <c r="D192">
        <f t="shared" si="2"/>
        <v>97160.021169628584</v>
      </c>
    </row>
    <row r="193" spans="1:4" x14ac:dyDescent="0.45">
      <c r="A193">
        <v>157</v>
      </c>
      <c r="B193">
        <v>6887.3809879455748</v>
      </c>
      <c r="C193">
        <v>284.61901205442518</v>
      </c>
      <c r="D193">
        <f t="shared" si="2"/>
        <v>81007.982022837023</v>
      </c>
    </row>
    <row r="194" spans="1:4" x14ac:dyDescent="0.45">
      <c r="A194">
        <v>158</v>
      </c>
      <c r="B194">
        <v>7575.1143212788784</v>
      </c>
      <c r="C194">
        <v>91.885678721121621</v>
      </c>
      <c r="D194">
        <f t="shared" si="2"/>
        <v>8442.9779540411819</v>
      </c>
    </row>
    <row r="195" spans="1:4" x14ac:dyDescent="0.45">
      <c r="A195">
        <v>159</v>
      </c>
      <c r="B195">
        <v>9714.1809879455686</v>
      </c>
      <c r="C195">
        <v>50.819012054431369</v>
      </c>
      <c r="D195">
        <f t="shared" si="2"/>
        <v>2582.5719861884409</v>
      </c>
    </row>
    <row r="196" spans="1:4" x14ac:dyDescent="0.45">
      <c r="A196">
        <v>160</v>
      </c>
      <c r="B196">
        <v>13600.980987945572</v>
      </c>
      <c r="C196">
        <v>-840.98098794557154</v>
      </c>
      <c r="D196">
        <f t="shared" si="2"/>
        <v>707249.0220859095</v>
      </c>
    </row>
    <row r="197" spans="1:4" x14ac:dyDescent="0.45">
      <c r="A197">
        <v>161</v>
      </c>
      <c r="B197">
        <v>6177.2536527145121</v>
      </c>
      <c r="C197">
        <v>126.7463472854879</v>
      </c>
      <c r="D197">
        <f t="shared" si="2"/>
        <v>16064.636550213507</v>
      </c>
    </row>
    <row r="198" spans="1:4" x14ac:dyDescent="0.45">
      <c r="A198">
        <v>162</v>
      </c>
      <c r="B198">
        <v>6409.7203193811984</v>
      </c>
      <c r="C198">
        <v>38.279680618801649</v>
      </c>
      <c r="D198">
        <f t="shared" si="2"/>
        <v>1465.3339482774586</v>
      </c>
    </row>
    <row r="199" spans="1:4" x14ac:dyDescent="0.45">
      <c r="A199">
        <v>163</v>
      </c>
      <c r="B199">
        <v>7472.1203193811862</v>
      </c>
      <c r="C199">
        <v>35.879680618813836</v>
      </c>
      <c r="D199">
        <f t="shared" si="2"/>
        <v>1287.3514813080853</v>
      </c>
    </row>
    <row r="200" spans="1:4" x14ac:dyDescent="0.45">
      <c r="A200">
        <v>164</v>
      </c>
      <c r="B200">
        <v>7000.7869860478522</v>
      </c>
      <c r="C200">
        <v>290.21301395214778</v>
      </c>
      <c r="D200">
        <f t="shared" si="2"/>
        <v>84223.593467189523</v>
      </c>
    </row>
    <row r="201" spans="1:4" x14ac:dyDescent="0.45">
      <c r="A201">
        <v>165</v>
      </c>
      <c r="B201">
        <v>7676.6536527145172</v>
      </c>
      <c r="C201">
        <v>269.34634728548281</v>
      </c>
      <c r="D201">
        <f t="shared" si="2"/>
        <v>72547.454796031918</v>
      </c>
    </row>
    <row r="202" spans="1:4" x14ac:dyDescent="0.45">
      <c r="A202">
        <v>166</v>
      </c>
      <c r="B202">
        <v>7478.8536527145343</v>
      </c>
      <c r="C202">
        <v>72.146347285465708</v>
      </c>
      <c r="D202">
        <f t="shared" si="2"/>
        <v>5205.0954266350254</v>
      </c>
    </row>
    <row r="203" spans="1:4" x14ac:dyDescent="0.45">
      <c r="A203">
        <v>167</v>
      </c>
      <c r="B203">
        <v>7350.5869860478524</v>
      </c>
      <c r="C203">
        <v>479.41301395214759</v>
      </c>
      <c r="D203">
        <f t="shared" si="2"/>
        <v>229836.83794668206</v>
      </c>
    </row>
    <row r="204" spans="1:4" x14ac:dyDescent="0.45">
      <c r="A204">
        <v>168</v>
      </c>
      <c r="B204">
        <v>8121.1203193811862</v>
      </c>
      <c r="C204">
        <v>550.87968061881384</v>
      </c>
      <c r="D204">
        <f t="shared" si="2"/>
        <v>303468.42251868633</v>
      </c>
    </row>
    <row r="205" spans="1:4" x14ac:dyDescent="0.45">
      <c r="A205">
        <v>169</v>
      </c>
      <c r="B205">
        <v>6665.2063300158861</v>
      </c>
      <c r="C205">
        <v>162.79366998411388</v>
      </c>
      <c r="D205">
        <f t="shared" si="2"/>
        <v>26501.778986896577</v>
      </c>
    </row>
    <row r="206" spans="1:4" x14ac:dyDescent="0.45">
      <c r="A206">
        <v>170</v>
      </c>
      <c r="B206">
        <v>7352.9396633491897</v>
      </c>
      <c r="C206">
        <v>110.06033665081031</v>
      </c>
      <c r="D206">
        <f t="shared" si="2"/>
        <v>12113.277703689701</v>
      </c>
    </row>
    <row r="207" spans="1:4" x14ac:dyDescent="0.45">
      <c r="A207">
        <v>171</v>
      </c>
      <c r="B207">
        <v>9492.0063300158799</v>
      </c>
      <c r="C207">
        <v>-309.00633001587994</v>
      </c>
      <c r="D207">
        <f t="shared" si="2"/>
        <v>95484.911989882909</v>
      </c>
    </row>
    <row r="208" spans="1:4" x14ac:dyDescent="0.45">
      <c r="A208">
        <v>172</v>
      </c>
      <c r="B208">
        <v>13378.806330015883</v>
      </c>
      <c r="C208">
        <v>-1295.8063300158828</v>
      </c>
      <c r="D208">
        <f t="shared" si="2"/>
        <v>1679114.0449092311</v>
      </c>
    </row>
    <row r="209" spans="1:4" x14ac:dyDescent="0.45">
      <c r="A209">
        <v>173</v>
      </c>
      <c r="B209">
        <v>5959.7022166944507</v>
      </c>
      <c r="C209">
        <v>279.29778330554927</v>
      </c>
      <c r="D209">
        <f t="shared" si="2"/>
        <v>78007.251759393563</v>
      </c>
    </row>
    <row r="210" spans="1:4" x14ac:dyDescent="0.45">
      <c r="A210">
        <v>174</v>
      </c>
      <c r="B210">
        <v>6192.168883361137</v>
      </c>
      <c r="C210">
        <v>304.83111663886302</v>
      </c>
      <c r="D210">
        <f t="shared" si="2"/>
        <v>92922.009671296109</v>
      </c>
    </row>
    <row r="211" spans="1:4" x14ac:dyDescent="0.45">
      <c r="A211">
        <v>175</v>
      </c>
      <c r="B211">
        <v>7254.5688833611248</v>
      </c>
      <c r="C211">
        <v>-490.56888336112479</v>
      </c>
      <c r="D211">
        <f t="shared" si="2"/>
        <v>240657.82932218086</v>
      </c>
    </row>
    <row r="212" spans="1:4" x14ac:dyDescent="0.45">
      <c r="A212">
        <v>176</v>
      </c>
      <c r="B212">
        <v>6783.2355500277909</v>
      </c>
      <c r="C212">
        <v>-914.23555002779085</v>
      </c>
      <c r="D212">
        <f t="shared" si="2"/>
        <v>835826.64093461726</v>
      </c>
    </row>
    <row r="213" spans="1:4" x14ac:dyDescent="0.45">
      <c r="A213">
        <v>177</v>
      </c>
      <c r="B213">
        <v>7459.1022166944558</v>
      </c>
      <c r="C213">
        <v>178.89778330554418</v>
      </c>
      <c r="D213">
        <f t="shared" si="2"/>
        <v>32004.416871637441</v>
      </c>
    </row>
    <row r="214" spans="1:4" x14ac:dyDescent="0.45">
      <c r="A214">
        <v>178</v>
      </c>
      <c r="B214">
        <v>7261.3022166944729</v>
      </c>
      <c r="C214">
        <v>183.69778330552708</v>
      </c>
      <c r="D214">
        <f t="shared" si="2"/>
        <v>33744.875591364384</v>
      </c>
    </row>
    <row r="215" spans="1:4" x14ac:dyDescent="0.45">
      <c r="A215">
        <v>179</v>
      </c>
      <c r="B215">
        <v>7133.035550027791</v>
      </c>
      <c r="C215">
        <v>566.96444997220897</v>
      </c>
      <c r="D215">
        <f t="shared" si="2"/>
        <v>321448.68753228942</v>
      </c>
    </row>
    <row r="216" spans="1:4" ht="14.65" thickBot="1" x14ac:dyDescent="0.5">
      <c r="A216" s="15">
        <v>180</v>
      </c>
      <c r="B216" s="15">
        <v>7903.5688833611248</v>
      </c>
      <c r="C216" s="15">
        <v>130.43111663887521</v>
      </c>
      <c r="D216">
        <f t="shared" si="2"/>
        <v>17012.276187663869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8967-0BF1-4E48-9842-DFF03169F9F4}">
  <dimension ref="A1:W215"/>
  <sheetViews>
    <sheetView topLeftCell="G1" zoomScale="59" workbookViewId="0">
      <selection activeCell="J1" sqref="J1:U13"/>
    </sheetView>
  </sheetViews>
  <sheetFormatPr defaultRowHeight="14.25" x14ac:dyDescent="0.45"/>
  <sheetData>
    <row r="1" spans="1:23" x14ac:dyDescent="0.45">
      <c r="A1" t="s">
        <v>202</v>
      </c>
      <c r="H1" s="47" t="s">
        <v>186</v>
      </c>
      <c r="I1" t="s">
        <v>188</v>
      </c>
      <c r="J1" t="s">
        <v>190</v>
      </c>
      <c r="K1" s="12" t="s">
        <v>191</v>
      </c>
      <c r="L1" s="12" t="s">
        <v>192</v>
      </c>
      <c r="M1" s="12" t="s">
        <v>193</v>
      </c>
      <c r="N1" s="12" t="s">
        <v>194</v>
      </c>
      <c r="O1" s="12" t="s">
        <v>195</v>
      </c>
      <c r="P1" s="12" t="s">
        <v>196</v>
      </c>
      <c r="Q1" s="12" t="s">
        <v>197</v>
      </c>
      <c r="R1" s="12" t="s">
        <v>198</v>
      </c>
      <c r="S1" s="12" t="s">
        <v>200</v>
      </c>
      <c r="T1" s="12" t="s">
        <v>199</v>
      </c>
      <c r="U1" s="12" t="s">
        <v>201</v>
      </c>
      <c r="V1" s="48" t="s">
        <v>266</v>
      </c>
      <c r="W1" s="48" t="s">
        <v>267</v>
      </c>
    </row>
    <row r="2" spans="1:23" ht="14.65" thickBot="1" x14ac:dyDescent="0.5">
      <c r="E2" s="46"/>
      <c r="H2" s="47">
        <v>44075</v>
      </c>
      <c r="I2">
        <v>181</v>
      </c>
      <c r="J2">
        <v>2020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1</v>
      </c>
      <c r="T2" s="13">
        <v>0</v>
      </c>
      <c r="U2" s="13">
        <v>0</v>
      </c>
      <c r="V2">
        <f>$B$17+$B$18*J2+SUMPRODUCT(K2:U2,$K$14:$U$14)</f>
        <v>8.8125043040633084</v>
      </c>
      <c r="W2">
        <f>EXP(V2)</f>
        <v>6717.721436455724</v>
      </c>
    </row>
    <row r="3" spans="1:23" x14ac:dyDescent="0.45">
      <c r="A3" s="17" t="s">
        <v>203</v>
      </c>
      <c r="B3" s="17"/>
      <c r="E3" s="47"/>
      <c r="H3" s="47">
        <v>44105</v>
      </c>
      <c r="I3">
        <v>182</v>
      </c>
      <c r="J3">
        <v>2020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1</v>
      </c>
      <c r="U3" s="13">
        <v>0</v>
      </c>
      <c r="V3">
        <f t="shared" ref="V3:V13" si="0">$B$17+$B$18*J3+SUMPRODUCT(K3:U3,$K$14:$U$14)</f>
        <v>8.8903426815589874</v>
      </c>
      <c r="W3">
        <f t="shared" ref="W3:W13" si="1">EXP(V3)</f>
        <v>7261.5071417695726</v>
      </c>
    </row>
    <row r="4" spans="1:23" x14ac:dyDescent="0.45">
      <c r="A4" t="s">
        <v>204</v>
      </c>
      <c r="B4">
        <v>0.99050621107164472</v>
      </c>
      <c r="H4" s="47">
        <v>44136</v>
      </c>
      <c r="I4">
        <v>183</v>
      </c>
      <c r="J4">
        <v>2020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1</v>
      </c>
      <c r="V4">
        <f t="shared" si="0"/>
        <v>9.1033235625037499</v>
      </c>
      <c r="W4">
        <f t="shared" si="1"/>
        <v>8985.1056937471749</v>
      </c>
    </row>
    <row r="5" spans="1:23" x14ac:dyDescent="0.45">
      <c r="A5" t="s">
        <v>205</v>
      </c>
      <c r="B5">
        <v>0.9811025541715056</v>
      </c>
      <c r="H5" s="47">
        <v>44166</v>
      </c>
      <c r="I5">
        <v>184</v>
      </c>
      <c r="J5">
        <v>2020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>
        <f t="shared" si="0"/>
        <v>9.3991041379073152</v>
      </c>
      <c r="W5">
        <f t="shared" si="1"/>
        <v>12077.55605758974</v>
      </c>
    </row>
    <row r="6" spans="1:23" ht="18" x14ac:dyDescent="0.55000000000000004">
      <c r="A6" t="s">
        <v>206</v>
      </c>
      <c r="B6" s="18">
        <v>0.97974465387245224</v>
      </c>
      <c r="H6" s="47">
        <v>44197</v>
      </c>
      <c r="I6">
        <v>185</v>
      </c>
      <c r="J6">
        <v>2021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>
        <f t="shared" si="0"/>
        <v>8.7177350836356844</v>
      </c>
      <c r="W6">
        <f t="shared" si="1"/>
        <v>6110.3240308738059</v>
      </c>
    </row>
    <row r="7" spans="1:23" x14ac:dyDescent="0.45">
      <c r="A7" t="s">
        <v>207</v>
      </c>
      <c r="B7">
        <v>3.008488107100395E-2</v>
      </c>
      <c r="H7" s="47">
        <v>44228</v>
      </c>
      <c r="I7">
        <v>186</v>
      </c>
      <c r="J7">
        <v>2021</v>
      </c>
      <c r="K7" s="13">
        <v>0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>
        <f t="shared" si="0"/>
        <v>8.748195747236883</v>
      </c>
      <c r="W7">
        <f t="shared" si="1"/>
        <v>6299.3122971380044</v>
      </c>
    </row>
    <row r="8" spans="1:23" ht="14.65" thickBot="1" x14ac:dyDescent="0.5">
      <c r="A8" s="15" t="s">
        <v>208</v>
      </c>
      <c r="B8" s="15">
        <v>180</v>
      </c>
      <c r="H8" s="47">
        <v>44256</v>
      </c>
      <c r="I8">
        <v>187</v>
      </c>
      <c r="J8">
        <v>2021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>
        <f t="shared" si="0"/>
        <v>8.8752585731448601</v>
      </c>
      <c r="W8">
        <f t="shared" si="1"/>
        <v>7152.7957492621154</v>
      </c>
    </row>
    <row r="9" spans="1:23" x14ac:dyDescent="0.45">
      <c r="H9" s="47">
        <v>44287</v>
      </c>
      <c r="I9">
        <v>188</v>
      </c>
      <c r="J9">
        <v>2021</v>
      </c>
      <c r="K9" s="13">
        <v>0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>
        <f t="shared" si="0"/>
        <v>8.8172313189067015</v>
      </c>
      <c r="W9">
        <f t="shared" si="1"/>
        <v>6749.5513764298894</v>
      </c>
    </row>
    <row r="10" spans="1:23" ht="14.65" thickBot="1" x14ac:dyDescent="0.5">
      <c r="A10" t="s">
        <v>209</v>
      </c>
      <c r="H10" s="47">
        <v>44317</v>
      </c>
      <c r="I10">
        <v>189</v>
      </c>
      <c r="J10">
        <v>2021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>
        <f t="shared" si="0"/>
        <v>8.8990043468360511</v>
      </c>
      <c r="W10">
        <f t="shared" si="1"/>
        <v>7324.6770694830648</v>
      </c>
    </row>
    <row r="11" spans="1:23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  <c r="H11" s="47">
        <v>44348</v>
      </c>
      <c r="I11">
        <v>190</v>
      </c>
      <c r="J11">
        <v>2021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>
        <f t="shared" si="0"/>
        <v>8.8767578827384153</v>
      </c>
      <c r="W11">
        <f t="shared" si="1"/>
        <v>7163.5280480585434</v>
      </c>
    </row>
    <row r="12" spans="1:23" x14ac:dyDescent="0.45">
      <c r="A12" t="s">
        <v>210</v>
      </c>
      <c r="B12">
        <v>12</v>
      </c>
      <c r="C12">
        <v>7.8473742746891704</v>
      </c>
      <c r="D12">
        <v>0.65394785622409757</v>
      </c>
      <c r="E12">
        <v>722.51442528981875</v>
      </c>
      <c r="F12">
        <v>4.408956255308033E-137</v>
      </c>
      <c r="H12" s="47">
        <v>44378</v>
      </c>
      <c r="I12">
        <v>191</v>
      </c>
      <c r="J12">
        <v>2021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1</v>
      </c>
      <c r="R12" s="13">
        <v>0</v>
      </c>
      <c r="S12" s="13">
        <v>0</v>
      </c>
      <c r="T12" s="13">
        <v>0</v>
      </c>
      <c r="U12" s="13">
        <v>0</v>
      </c>
      <c r="V12">
        <f t="shared" si="0"/>
        <v>8.8639204317423435</v>
      </c>
      <c r="W12">
        <f t="shared" si="1"/>
        <v>7072.1543652333303</v>
      </c>
    </row>
    <row r="13" spans="1:23" x14ac:dyDescent="0.45">
      <c r="A13" t="s">
        <v>211</v>
      </c>
      <c r="B13">
        <v>167</v>
      </c>
      <c r="C13">
        <v>0.15115171153242746</v>
      </c>
      <c r="D13">
        <v>9.0510006905645179E-4</v>
      </c>
      <c r="H13" s="47">
        <v>44409</v>
      </c>
      <c r="I13">
        <v>192</v>
      </c>
      <c r="J13">
        <v>2021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0</v>
      </c>
      <c r="U13" s="13">
        <v>0</v>
      </c>
      <c r="V13">
        <f t="shared" si="0"/>
        <v>8.9487028124543517</v>
      </c>
      <c r="W13">
        <f t="shared" si="1"/>
        <v>7697.8997619974834</v>
      </c>
    </row>
    <row r="14" spans="1:23" ht="14.65" thickBot="1" x14ac:dyDescent="0.5">
      <c r="A14" s="15" t="s">
        <v>212</v>
      </c>
      <c r="B14" s="15">
        <v>179</v>
      </c>
      <c r="C14" s="15">
        <v>7.9985259862215976</v>
      </c>
      <c r="D14" s="15"/>
      <c r="E14" s="15"/>
      <c r="F14" s="15"/>
      <c r="K14">
        <v>-0.65473087128942742</v>
      </c>
      <c r="L14">
        <v>-0.62427020768822772</v>
      </c>
      <c r="M14">
        <v>-0.49720738178025181</v>
      </c>
      <c r="N14">
        <v>-0.55523463601841028</v>
      </c>
      <c r="O14">
        <v>-0.47346160808905974</v>
      </c>
      <c r="P14">
        <v>-0.49570807218669616</v>
      </c>
      <c r="Q14">
        <v>-0.5085455231827688</v>
      </c>
      <c r="R14">
        <v>-0.42376314247076052</v>
      </c>
      <c r="S14">
        <v>-0.58659983384400738</v>
      </c>
      <c r="T14">
        <v>-0.50876145634832837</v>
      </c>
      <c r="U14" s="15">
        <v>-0.2957805754035655</v>
      </c>
    </row>
    <row r="15" spans="1:23" ht="14.65" thickBot="1" x14ac:dyDescent="0.5"/>
    <row r="16" spans="1:23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63.208233761958063</v>
      </c>
      <c r="C17">
        <v>1.0442840672940243</v>
      </c>
      <c r="D17">
        <v>60.527815889928171</v>
      </c>
      <c r="E17">
        <v>1.5609355512324087E-115</v>
      </c>
      <c r="F17">
        <v>61.146534057012339</v>
      </c>
      <c r="G17">
        <v>65.26993346690378</v>
      </c>
      <c r="H17">
        <v>61.146534057012339</v>
      </c>
      <c r="I17">
        <v>65.26993346690378</v>
      </c>
    </row>
    <row r="18" spans="1:9" x14ac:dyDescent="0.45">
      <c r="A18" t="s">
        <v>190</v>
      </c>
      <c r="B18">
        <v>-2.6638182982203339E-2</v>
      </c>
      <c r="C18">
        <v>5.1901350710026382E-4</v>
      </c>
      <c r="D18">
        <v>-51.3246430348822</v>
      </c>
      <c r="E18">
        <v>3.5193486043247026E-104</v>
      </c>
      <c r="F18">
        <v>-2.7662856275576662E-2</v>
      </c>
      <c r="G18">
        <v>-2.5613509688830017E-2</v>
      </c>
      <c r="H18">
        <v>-2.7662856275576662E-2</v>
      </c>
      <c r="I18">
        <v>-2.5613509688830017E-2</v>
      </c>
    </row>
    <row r="19" spans="1:9" x14ac:dyDescent="0.45">
      <c r="A19" t="s">
        <v>191</v>
      </c>
      <c r="B19">
        <v>-0.65473087128942742</v>
      </c>
      <c r="C19">
        <v>1.0997699042439718E-2</v>
      </c>
      <c r="D19">
        <v>-59.53344138286063</v>
      </c>
      <c r="E19">
        <v>2.1972808458124911E-114</v>
      </c>
      <c r="F19">
        <v>-0.67644330910305139</v>
      </c>
      <c r="G19">
        <v>-0.63301843347580344</v>
      </c>
      <c r="H19">
        <v>-0.67644330910305139</v>
      </c>
      <c r="I19">
        <v>-0.63301843347580344</v>
      </c>
    </row>
    <row r="20" spans="1:9" x14ac:dyDescent="0.45">
      <c r="A20" t="s">
        <v>192</v>
      </c>
      <c r="B20">
        <v>-0.62427020768822772</v>
      </c>
      <c r="C20">
        <v>1.0997699042439722E-2</v>
      </c>
      <c r="D20">
        <v>-56.763710779790543</v>
      </c>
      <c r="E20">
        <v>4.318657097198411E-111</v>
      </c>
      <c r="F20">
        <v>-0.64598264550185169</v>
      </c>
      <c r="G20">
        <v>-0.60255776987460374</v>
      </c>
      <c r="H20">
        <v>-0.64598264550185169</v>
      </c>
      <c r="I20">
        <v>-0.60255776987460374</v>
      </c>
    </row>
    <row r="21" spans="1:9" x14ac:dyDescent="0.45">
      <c r="A21" t="s">
        <v>193</v>
      </c>
      <c r="B21">
        <v>-0.49720738178025181</v>
      </c>
      <c r="C21">
        <v>1.0997699042439723E-2</v>
      </c>
      <c r="D21">
        <v>-45.210128033286459</v>
      </c>
      <c r="E21">
        <v>1.3525974480854826E-95</v>
      </c>
      <c r="F21">
        <v>-0.51891981959387579</v>
      </c>
      <c r="G21">
        <v>-0.47549494396662784</v>
      </c>
      <c r="H21">
        <v>-0.51891981959387579</v>
      </c>
      <c r="I21">
        <v>-0.47549494396662784</v>
      </c>
    </row>
    <row r="22" spans="1:9" x14ac:dyDescent="0.45">
      <c r="A22" t="s">
        <v>194</v>
      </c>
      <c r="B22">
        <v>-0.55523463601841028</v>
      </c>
      <c r="C22">
        <v>1.0997699042439723E-2</v>
      </c>
      <c r="D22">
        <v>-50.486436651501364</v>
      </c>
      <c r="E22">
        <v>4.6647935061324302E-103</v>
      </c>
      <c r="F22">
        <v>-0.57694707383203425</v>
      </c>
      <c r="G22">
        <v>-0.5335221982047863</v>
      </c>
      <c r="H22">
        <v>-0.57694707383203425</v>
      </c>
      <c r="I22">
        <v>-0.5335221982047863</v>
      </c>
    </row>
    <row r="23" spans="1:9" x14ac:dyDescent="0.45">
      <c r="A23" t="s">
        <v>195</v>
      </c>
      <c r="B23">
        <v>-0.47346160808905974</v>
      </c>
      <c r="C23">
        <v>1.0997699042439716E-2</v>
      </c>
      <c r="D23">
        <v>-43.050969685748697</v>
      </c>
      <c r="E23">
        <v>2.5205302677376291E-92</v>
      </c>
      <c r="F23">
        <v>-0.49517404590268371</v>
      </c>
      <c r="G23">
        <v>-0.45174917027543576</v>
      </c>
      <c r="H23">
        <v>-0.49517404590268371</v>
      </c>
      <c r="I23">
        <v>-0.45174917027543576</v>
      </c>
    </row>
    <row r="24" spans="1:9" x14ac:dyDescent="0.45">
      <c r="A24" t="s">
        <v>196</v>
      </c>
      <c r="B24">
        <v>-0.49570807218669616</v>
      </c>
      <c r="C24">
        <v>1.0997699042439718E-2</v>
      </c>
      <c r="D24">
        <v>-45.073798644041524</v>
      </c>
      <c r="E24">
        <v>2.1563012993269779E-95</v>
      </c>
      <c r="F24">
        <v>-0.51742051000032008</v>
      </c>
      <c r="G24">
        <v>-0.47399563437307218</v>
      </c>
      <c r="H24">
        <v>-0.51742051000032008</v>
      </c>
      <c r="I24">
        <v>-0.47399563437307218</v>
      </c>
    </row>
    <row r="25" spans="1:9" x14ac:dyDescent="0.45">
      <c r="A25" t="s">
        <v>197</v>
      </c>
      <c r="B25">
        <v>-0.5085455231827688</v>
      </c>
      <c r="C25">
        <v>1.0997699042439722E-2</v>
      </c>
      <c r="D25">
        <v>-46.241083814015106</v>
      </c>
      <c r="E25">
        <v>4.131637998805318E-97</v>
      </c>
      <c r="F25">
        <v>-0.53025796099639277</v>
      </c>
      <c r="G25">
        <v>-0.48683308536914482</v>
      </c>
      <c r="H25">
        <v>-0.53025796099639277</v>
      </c>
      <c r="I25">
        <v>-0.48683308536914482</v>
      </c>
    </row>
    <row r="26" spans="1:9" x14ac:dyDescent="0.45">
      <c r="A26" t="s">
        <v>198</v>
      </c>
      <c r="B26">
        <v>-0.42376314247076052</v>
      </c>
      <c r="C26">
        <v>1.0997699042439718E-2</v>
      </c>
      <c r="D26">
        <v>-38.531982084204529</v>
      </c>
      <c r="E26">
        <v>5.1530261359916775E-85</v>
      </c>
      <c r="F26">
        <v>-0.4454755802843845</v>
      </c>
      <c r="G26">
        <v>-0.40205070465713655</v>
      </c>
      <c r="H26">
        <v>-0.4454755802843845</v>
      </c>
      <c r="I26">
        <v>-0.40205070465713655</v>
      </c>
    </row>
    <row r="27" spans="1:9" x14ac:dyDescent="0.45">
      <c r="A27" t="s">
        <v>200</v>
      </c>
      <c r="B27">
        <v>-0.58659983384400738</v>
      </c>
      <c r="C27">
        <v>1.0985445334966051E-2</v>
      </c>
      <c r="D27">
        <v>-53.397911141289221</v>
      </c>
      <c r="E27">
        <v>6.8922658346725096E-107</v>
      </c>
      <c r="F27">
        <v>-0.60828807951885011</v>
      </c>
      <c r="G27">
        <v>-0.56491158816916465</v>
      </c>
      <c r="H27">
        <v>-0.60828807951885011</v>
      </c>
      <c r="I27">
        <v>-0.56491158816916465</v>
      </c>
    </row>
    <row r="28" spans="1:9" x14ac:dyDescent="0.45">
      <c r="A28" t="s">
        <v>199</v>
      </c>
      <c r="B28">
        <v>-0.50876145634832837</v>
      </c>
      <c r="C28">
        <v>1.0985445334966036E-2</v>
      </c>
      <c r="D28">
        <v>-46.312319695312681</v>
      </c>
      <c r="E28">
        <v>3.2546660680036894E-97</v>
      </c>
      <c r="F28">
        <v>-0.5304497020231711</v>
      </c>
      <c r="G28">
        <v>-0.48707321067348563</v>
      </c>
      <c r="H28">
        <v>-0.5304497020231711</v>
      </c>
      <c r="I28">
        <v>-0.48707321067348563</v>
      </c>
    </row>
    <row r="29" spans="1:9" ht="14.65" thickBot="1" x14ac:dyDescent="0.5">
      <c r="A29" s="15" t="s">
        <v>201</v>
      </c>
      <c r="B29" s="15">
        <v>-0.2957805754035655</v>
      </c>
      <c r="C29" s="15">
        <v>1.0985445334966034E-2</v>
      </c>
      <c r="D29" s="15">
        <v>-26.924768763093574</v>
      </c>
      <c r="E29" s="15">
        <v>1.1968194159267007E-62</v>
      </c>
      <c r="F29" s="15">
        <v>-0.31746882107840824</v>
      </c>
      <c r="G29" s="15">
        <v>-0.27409232972872277</v>
      </c>
      <c r="H29" s="15">
        <v>-0.31746882107840824</v>
      </c>
      <c r="I29" s="15">
        <v>-0.27409232972872277</v>
      </c>
    </row>
    <row r="32" spans="1:9" x14ac:dyDescent="0.45">
      <c r="F32" t="s">
        <v>241</v>
      </c>
      <c r="G32">
        <f>SQRT(G33)</f>
        <v>265.62053903676457</v>
      </c>
    </row>
    <row r="33" spans="1:7" x14ac:dyDescent="0.45">
      <c r="A33" t="s">
        <v>226</v>
      </c>
      <c r="F33" t="s">
        <v>259</v>
      </c>
      <c r="G33">
        <f>AVERAGE(G36:G215)</f>
        <v>70554.270758181359</v>
      </c>
    </row>
    <row r="34" spans="1:7" ht="14.65" thickBot="1" x14ac:dyDescent="0.5"/>
    <row r="35" spans="1:7" x14ac:dyDescent="0.45">
      <c r="A35" s="16" t="s">
        <v>227</v>
      </c>
      <c r="B35" s="16" t="s">
        <v>244</v>
      </c>
      <c r="C35" s="16" t="s">
        <v>229</v>
      </c>
      <c r="D35" s="39" t="s">
        <v>255</v>
      </c>
      <c r="E35" s="39" t="s">
        <v>256</v>
      </c>
      <c r="F35" s="39" t="s">
        <v>257</v>
      </c>
      <c r="G35" s="39" t="s">
        <v>261</v>
      </c>
    </row>
    <row r="36" spans="1:7" x14ac:dyDescent="0.45">
      <c r="A36">
        <v>1</v>
      </c>
      <c r="B36">
        <v>9.2120770487963579</v>
      </c>
      <c r="C36">
        <v>-6.4889491825443457E-2</v>
      </c>
      <c r="D36">
        <f>EXP(B36)</f>
        <v>10017.381857167262</v>
      </c>
      <c r="E36" s="32">
        <v>9388</v>
      </c>
      <c r="F36" s="28">
        <f>E36-D36</f>
        <v>-629.38185716726184</v>
      </c>
      <c r="G36">
        <f>F36*F36</f>
        <v>396121.52213131159</v>
      </c>
    </row>
    <row r="37" spans="1:7" x14ac:dyDescent="0.45">
      <c r="A37">
        <v>2</v>
      </c>
      <c r="B37">
        <v>9.2899154262920369</v>
      </c>
      <c r="C37">
        <v>-7.8126880889630712E-3</v>
      </c>
      <c r="D37">
        <f t="shared" ref="D37:D100" si="2">EXP(B37)</f>
        <v>10828.268273063641</v>
      </c>
      <c r="E37" s="32">
        <v>10744</v>
      </c>
      <c r="F37" s="28">
        <f t="shared" ref="F37:F100" si="3">E37-D37</f>
        <v>-84.268273063640663</v>
      </c>
      <c r="G37">
        <f t="shared" ref="G37:G100" si="4">F37*F37</f>
        <v>7101.1418451283062</v>
      </c>
    </row>
    <row r="38" spans="1:7" x14ac:dyDescent="0.45">
      <c r="A38">
        <v>3</v>
      </c>
      <c r="B38">
        <v>9.5028963072367993</v>
      </c>
      <c r="C38">
        <v>-4.9060887698509248E-2</v>
      </c>
      <c r="D38">
        <f t="shared" si="2"/>
        <v>13398.476791970272</v>
      </c>
      <c r="E38" s="32">
        <v>12757</v>
      </c>
      <c r="F38" s="28">
        <f t="shared" si="3"/>
        <v>-641.47679197027173</v>
      </c>
      <c r="G38">
        <f t="shared" si="4"/>
        <v>411492.47463647131</v>
      </c>
    </row>
    <row r="39" spans="1:7" x14ac:dyDescent="0.45">
      <c r="A39">
        <v>4</v>
      </c>
      <c r="B39">
        <v>9.7986768826403647</v>
      </c>
      <c r="C39">
        <v>-3.1581955009791329E-2</v>
      </c>
      <c r="D39">
        <f t="shared" si="2"/>
        <v>18009.899945189165</v>
      </c>
      <c r="E39" s="32">
        <v>17450</v>
      </c>
      <c r="F39" s="28">
        <f t="shared" si="3"/>
        <v>-559.89994518916501</v>
      </c>
      <c r="G39">
        <f t="shared" si="4"/>
        <v>313487.94862282998</v>
      </c>
    </row>
    <row r="40" spans="1:7" x14ac:dyDescent="0.45">
      <c r="A40">
        <v>5</v>
      </c>
      <c r="B40">
        <v>9.1173078283687339</v>
      </c>
      <c r="C40">
        <v>-1.3996029151075007E-2</v>
      </c>
      <c r="D40">
        <f t="shared" si="2"/>
        <v>9111.6384725506814</v>
      </c>
      <c r="E40" s="32">
        <v>8985</v>
      </c>
      <c r="F40" s="28">
        <f t="shared" si="3"/>
        <v>-126.6384725506814</v>
      </c>
      <c r="G40">
        <f t="shared" si="4"/>
        <v>16037.302729969686</v>
      </c>
    </row>
    <row r="41" spans="1:7" x14ac:dyDescent="0.45">
      <c r="A41">
        <v>6</v>
      </c>
      <c r="B41">
        <v>9.1477684919699325</v>
      </c>
      <c r="C41">
        <v>-3.3608678467718534E-2</v>
      </c>
      <c r="D41">
        <f t="shared" si="2"/>
        <v>9393.4554022344037</v>
      </c>
      <c r="E41" s="32">
        <v>9083</v>
      </c>
      <c r="F41" s="28">
        <f t="shared" si="3"/>
        <v>-310.45540223440366</v>
      </c>
      <c r="G41">
        <f t="shared" si="4"/>
        <v>96382.556776525365</v>
      </c>
    </row>
    <row r="42" spans="1:7" x14ac:dyDescent="0.45">
      <c r="A42">
        <v>7</v>
      </c>
      <c r="B42">
        <v>9.2748313178779096</v>
      </c>
      <c r="C42">
        <v>-3.6486749492128823E-2</v>
      </c>
      <c r="D42">
        <f t="shared" si="2"/>
        <v>10666.159209555619</v>
      </c>
      <c r="E42" s="32">
        <v>10284</v>
      </c>
      <c r="F42" s="28">
        <f t="shared" si="3"/>
        <v>-382.15920955561887</v>
      </c>
      <c r="G42">
        <f t="shared" si="4"/>
        <v>146045.66144817541</v>
      </c>
    </row>
    <row r="43" spans="1:7" x14ac:dyDescent="0.45">
      <c r="A43">
        <v>8</v>
      </c>
      <c r="B43">
        <v>9.216804063639751</v>
      </c>
      <c r="C43">
        <v>5.3407705373821557E-2</v>
      </c>
      <c r="D43">
        <f t="shared" si="2"/>
        <v>10064.84626399449</v>
      </c>
      <c r="E43" s="32">
        <v>10617</v>
      </c>
      <c r="F43" s="28">
        <f t="shared" si="3"/>
        <v>552.15373600550993</v>
      </c>
      <c r="G43">
        <f t="shared" si="4"/>
        <v>304873.74818484235</v>
      </c>
    </row>
    <row r="44" spans="1:7" x14ac:dyDescent="0.45">
      <c r="A44">
        <v>9</v>
      </c>
      <c r="B44">
        <v>9.2985770915691006</v>
      </c>
      <c r="C44">
        <v>-3.2991245366940092E-2</v>
      </c>
      <c r="D44">
        <f t="shared" si="2"/>
        <v>10922.466476097432</v>
      </c>
      <c r="E44" s="32">
        <v>10568</v>
      </c>
      <c r="F44" s="28">
        <f t="shared" si="3"/>
        <v>-354.46647609743195</v>
      </c>
      <c r="G44">
        <f t="shared" si="4"/>
        <v>125646.48267693129</v>
      </c>
    </row>
    <row r="45" spans="1:7" x14ac:dyDescent="0.45">
      <c r="A45">
        <v>10</v>
      </c>
      <c r="B45">
        <v>9.2763306274714648</v>
      </c>
      <c r="C45">
        <v>-3.2032673965165515E-3</v>
      </c>
      <c r="D45">
        <f t="shared" si="2"/>
        <v>10682.163078764248</v>
      </c>
      <c r="E45" s="32">
        <v>10648</v>
      </c>
      <c r="F45" s="28">
        <f t="shared" si="3"/>
        <v>-34.163078764247985</v>
      </c>
      <c r="G45">
        <f t="shared" si="4"/>
        <v>1167.1159506522115</v>
      </c>
    </row>
    <row r="46" spans="1:7" x14ac:dyDescent="0.45">
      <c r="A46">
        <v>11</v>
      </c>
      <c r="B46">
        <v>9.2634931764753929</v>
      </c>
      <c r="C46">
        <v>-2.0588813625947111E-2</v>
      </c>
      <c r="D46">
        <f t="shared" si="2"/>
        <v>10545.9077902391</v>
      </c>
      <c r="E46" s="32">
        <v>10331</v>
      </c>
      <c r="F46" s="28">
        <f t="shared" si="3"/>
        <v>-214.9077902391</v>
      </c>
      <c r="G46">
        <f t="shared" si="4"/>
        <v>46185.358305453003</v>
      </c>
    </row>
    <row r="47" spans="1:7" x14ac:dyDescent="0.45">
      <c r="A47">
        <v>12</v>
      </c>
      <c r="B47">
        <v>9.3482755571874012</v>
      </c>
      <c r="C47">
        <v>-6.459179098700929E-2</v>
      </c>
      <c r="D47">
        <f t="shared" si="2"/>
        <v>11479.01146892607</v>
      </c>
      <c r="E47" s="32">
        <v>10761</v>
      </c>
      <c r="F47" s="28">
        <f t="shared" si="3"/>
        <v>-718.01146892606994</v>
      </c>
      <c r="G47">
        <f t="shared" si="4"/>
        <v>515540.46950937272</v>
      </c>
    </row>
    <row r="48" spans="1:7" x14ac:dyDescent="0.45">
      <c r="A48">
        <v>13</v>
      </c>
      <c r="B48">
        <v>9.1854388658141541</v>
      </c>
      <c r="C48">
        <v>1.1106795139840031E-2</v>
      </c>
      <c r="D48">
        <f t="shared" si="2"/>
        <v>9754.0597877569362</v>
      </c>
      <c r="E48" s="32">
        <v>9863</v>
      </c>
      <c r="F48" s="28">
        <f t="shared" si="3"/>
        <v>108.9402122430638</v>
      </c>
      <c r="G48">
        <f t="shared" si="4"/>
        <v>11867.969843563787</v>
      </c>
    </row>
    <row r="49" spans="1:7" x14ac:dyDescent="0.45">
      <c r="A49">
        <v>14</v>
      </c>
      <c r="B49">
        <v>9.2632772433098332</v>
      </c>
      <c r="C49">
        <v>-2.5289687898055746E-3</v>
      </c>
      <c r="D49">
        <f t="shared" si="2"/>
        <v>10543.630824831274</v>
      </c>
      <c r="E49" s="32">
        <v>10517</v>
      </c>
      <c r="F49" s="28">
        <f t="shared" si="3"/>
        <v>-26.630824831274367</v>
      </c>
      <c r="G49">
        <f t="shared" si="4"/>
        <v>709.20083119401943</v>
      </c>
    </row>
    <row r="50" spans="1:7" x14ac:dyDescent="0.45">
      <c r="A50">
        <v>15</v>
      </c>
      <c r="B50">
        <v>9.4762581242545956</v>
      </c>
      <c r="C50">
        <v>1.0576974532790828E-2</v>
      </c>
      <c r="D50">
        <f t="shared" si="2"/>
        <v>13046.277516140177</v>
      </c>
      <c r="E50" s="32">
        <v>13185</v>
      </c>
      <c r="F50" s="28">
        <f t="shared" si="3"/>
        <v>138.72248385982311</v>
      </c>
      <c r="G50">
        <f t="shared" si="4"/>
        <v>19243.927528238884</v>
      </c>
    </row>
    <row r="51" spans="1:7" x14ac:dyDescent="0.45">
      <c r="A51">
        <v>16</v>
      </c>
      <c r="B51">
        <v>9.772038699658161</v>
      </c>
      <c r="C51">
        <v>2.6976831281256608E-2</v>
      </c>
      <c r="D51">
        <f t="shared" si="2"/>
        <v>17536.482420424745</v>
      </c>
      <c r="E51" s="32">
        <v>18016</v>
      </c>
      <c r="F51" s="28">
        <f t="shared" si="3"/>
        <v>479.51757957525479</v>
      </c>
      <c r="G51">
        <f t="shared" si="4"/>
        <v>229937.10912171082</v>
      </c>
    </row>
    <row r="52" spans="1:7" x14ac:dyDescent="0.45">
      <c r="A52">
        <v>17</v>
      </c>
      <c r="B52">
        <v>9.0906696453865301</v>
      </c>
      <c r="C52">
        <v>3.9436333879047325E-2</v>
      </c>
      <c r="D52">
        <f t="shared" si="2"/>
        <v>8872.1252411973073</v>
      </c>
      <c r="E52" s="32">
        <v>9229</v>
      </c>
      <c r="F52" s="28">
        <f t="shared" si="3"/>
        <v>356.87475880269267</v>
      </c>
      <c r="G52">
        <f t="shared" si="4"/>
        <v>127359.59347048007</v>
      </c>
    </row>
    <row r="53" spans="1:7" x14ac:dyDescent="0.45">
      <c r="A53">
        <v>18</v>
      </c>
      <c r="B53">
        <v>9.1211303089877287</v>
      </c>
      <c r="C53">
        <v>-1.1523770919374954E-3</v>
      </c>
      <c r="D53">
        <f t="shared" si="2"/>
        <v>9146.5341856232772</v>
      </c>
      <c r="E53" s="32">
        <v>9136</v>
      </c>
      <c r="F53" s="28">
        <f t="shared" si="3"/>
        <v>-10.534185623277153</v>
      </c>
      <c r="G53">
        <f t="shared" si="4"/>
        <v>110.96906674565906</v>
      </c>
    </row>
    <row r="54" spans="1:7" x14ac:dyDescent="0.45">
      <c r="A54">
        <v>19</v>
      </c>
      <c r="B54">
        <v>9.2481931348957058</v>
      </c>
      <c r="C54">
        <v>1.9755549700789743E-2</v>
      </c>
      <c r="D54">
        <f t="shared" si="2"/>
        <v>10385.783043830173</v>
      </c>
      <c r="E54" s="32">
        <v>10593</v>
      </c>
      <c r="F54" s="28">
        <f t="shared" si="3"/>
        <v>207.21695616982652</v>
      </c>
      <c r="G54">
        <f t="shared" si="4"/>
        <v>42938.866924287802</v>
      </c>
    </row>
    <row r="55" spans="1:7" x14ac:dyDescent="0.45">
      <c r="A55">
        <v>20</v>
      </c>
      <c r="B55">
        <v>9.1901658806575472</v>
      </c>
      <c r="C55">
        <v>3.2695771872306878E-2</v>
      </c>
      <c r="D55">
        <f t="shared" si="2"/>
        <v>9800.2765206901986</v>
      </c>
      <c r="E55" s="32">
        <v>10126</v>
      </c>
      <c r="F55" s="28">
        <f t="shared" si="3"/>
        <v>325.72347930980141</v>
      </c>
      <c r="G55">
        <f t="shared" si="4"/>
        <v>106095.78497368262</v>
      </c>
    </row>
    <row r="56" spans="1:7" x14ac:dyDescent="0.45">
      <c r="A56">
        <v>21</v>
      </c>
      <c r="B56">
        <v>9.2719389085868968</v>
      </c>
      <c r="C56">
        <v>6.2470102843530384E-3</v>
      </c>
      <c r="D56">
        <f t="shared" si="2"/>
        <v>10635.35288528497</v>
      </c>
      <c r="E56" s="32">
        <v>10702</v>
      </c>
      <c r="F56" s="28">
        <f t="shared" si="3"/>
        <v>66.647114715029602</v>
      </c>
      <c r="G56">
        <f t="shared" si="4"/>
        <v>4441.837899838315</v>
      </c>
    </row>
    <row r="57" spans="1:7" x14ac:dyDescent="0.45">
      <c r="A57">
        <v>22</v>
      </c>
      <c r="B57">
        <v>9.249692444489261</v>
      </c>
      <c r="C57">
        <v>8.1992293451449427E-3</v>
      </c>
      <c r="D57">
        <f t="shared" si="2"/>
        <v>10401.36622707328</v>
      </c>
      <c r="E57" s="32">
        <v>10487</v>
      </c>
      <c r="F57" s="28">
        <f t="shared" si="3"/>
        <v>85.633772926719757</v>
      </c>
      <c r="G57">
        <f t="shared" si="4"/>
        <v>7333.1430656650018</v>
      </c>
    </row>
    <row r="58" spans="1:7" x14ac:dyDescent="0.45">
      <c r="A58">
        <v>23</v>
      </c>
      <c r="B58">
        <v>9.2368549934931892</v>
      </c>
      <c r="C58">
        <v>-7.2023104846330455E-3</v>
      </c>
      <c r="D58">
        <f t="shared" si="2"/>
        <v>10268.692615382872</v>
      </c>
      <c r="E58" s="32">
        <v>10195</v>
      </c>
      <c r="F58" s="28">
        <f t="shared" si="3"/>
        <v>-73.692615382871736</v>
      </c>
      <c r="G58">
        <f t="shared" si="4"/>
        <v>5430.6015619678637</v>
      </c>
    </row>
    <row r="59" spans="1:7" x14ac:dyDescent="0.45">
      <c r="A59">
        <v>24</v>
      </c>
      <c r="B59">
        <v>9.3216373742051974</v>
      </c>
      <c r="C59">
        <v>-4.4176406019182934E-3</v>
      </c>
      <c r="D59">
        <f t="shared" si="2"/>
        <v>11177.268249202465</v>
      </c>
      <c r="E59" s="32">
        <v>11128</v>
      </c>
      <c r="F59" s="28">
        <f t="shared" si="3"/>
        <v>-49.268249202465086</v>
      </c>
      <c r="G59">
        <f t="shared" si="4"/>
        <v>2427.3603794762016</v>
      </c>
    </row>
    <row r="60" spans="1:7" x14ac:dyDescent="0.45">
      <c r="A60">
        <v>25</v>
      </c>
      <c r="B60">
        <v>9.1588006828319504</v>
      </c>
      <c r="C60">
        <v>1.36301160710115E-2</v>
      </c>
      <c r="D60">
        <f t="shared" si="2"/>
        <v>9497.6595381621264</v>
      </c>
      <c r="E60" s="32">
        <v>9628</v>
      </c>
      <c r="F60" s="28">
        <f t="shared" si="3"/>
        <v>130.34046183787359</v>
      </c>
      <c r="G60">
        <f t="shared" si="4"/>
        <v>16988.635992110183</v>
      </c>
    </row>
    <row r="61" spans="1:7" x14ac:dyDescent="0.45">
      <c r="A61">
        <v>26</v>
      </c>
      <c r="B61">
        <v>9.2366390603276294</v>
      </c>
      <c r="C61">
        <v>1.5322986339372235E-2</v>
      </c>
      <c r="D61">
        <f t="shared" si="2"/>
        <v>10266.475503462883</v>
      </c>
      <c r="E61" s="32">
        <v>10425</v>
      </c>
      <c r="F61" s="28">
        <f t="shared" si="3"/>
        <v>158.52449653711665</v>
      </c>
      <c r="G61">
        <f t="shared" si="4"/>
        <v>25130.016002346307</v>
      </c>
    </row>
    <row r="62" spans="1:7" x14ac:dyDescent="0.45">
      <c r="A62">
        <v>27</v>
      </c>
      <c r="B62">
        <v>9.4496199412723918</v>
      </c>
      <c r="C62">
        <v>3.2577952808599875E-2</v>
      </c>
      <c r="D62">
        <f t="shared" si="2"/>
        <v>12703.336332242559</v>
      </c>
      <c r="E62" s="32">
        <v>13124</v>
      </c>
      <c r="F62" s="28">
        <f t="shared" si="3"/>
        <v>420.66366775744063</v>
      </c>
      <c r="G62">
        <f t="shared" si="4"/>
        <v>176957.92137114241</v>
      </c>
    </row>
    <row r="63" spans="1:7" x14ac:dyDescent="0.45">
      <c r="A63">
        <v>28</v>
      </c>
      <c r="B63">
        <v>9.7454005166759572</v>
      </c>
      <c r="C63">
        <v>3.7725679188987726E-2</v>
      </c>
      <c r="D63">
        <f t="shared" si="2"/>
        <v>17075.509393044329</v>
      </c>
      <c r="E63" s="32">
        <v>17732</v>
      </c>
      <c r="F63" s="28">
        <f t="shared" si="3"/>
        <v>656.49060695567096</v>
      </c>
      <c r="G63">
        <f t="shared" si="4"/>
        <v>430979.91702102526</v>
      </c>
    </row>
    <row r="64" spans="1:7" x14ac:dyDescent="0.45">
      <c r="A64">
        <v>29</v>
      </c>
      <c r="B64">
        <v>9.0640314624043334</v>
      </c>
      <c r="C64">
        <v>1.9765386819301511E-3</v>
      </c>
      <c r="D64">
        <f t="shared" si="2"/>
        <v>8638.9079782547433</v>
      </c>
      <c r="E64" s="32">
        <v>8656</v>
      </c>
      <c r="F64" s="28">
        <f t="shared" si="3"/>
        <v>17.092021745256716</v>
      </c>
      <c r="G64">
        <f t="shared" si="4"/>
        <v>292.13720734032842</v>
      </c>
    </row>
    <row r="65" spans="1:7" x14ac:dyDescent="0.45">
      <c r="A65">
        <v>30</v>
      </c>
      <c r="B65">
        <v>9.094492126005532</v>
      </c>
      <c r="C65">
        <v>2.6032941648287178E-2</v>
      </c>
      <c r="D65">
        <f t="shared" si="2"/>
        <v>8906.1036675466639</v>
      </c>
      <c r="E65" s="32">
        <v>9141</v>
      </c>
      <c r="F65" s="28">
        <f t="shared" si="3"/>
        <v>234.89633245333607</v>
      </c>
      <c r="G65">
        <f t="shared" si="4"/>
        <v>55176.287000028184</v>
      </c>
    </row>
    <row r="66" spans="1:7" x14ac:dyDescent="0.45">
      <c r="A66">
        <v>31</v>
      </c>
      <c r="B66">
        <v>9.2215549519135092</v>
      </c>
      <c r="C66">
        <v>3.9695553877141521E-3</v>
      </c>
      <c r="D66">
        <f t="shared" si="2"/>
        <v>10112.776990697577</v>
      </c>
      <c r="E66" s="32">
        <v>10153</v>
      </c>
      <c r="F66" s="28">
        <f t="shared" si="3"/>
        <v>40.223009302422724</v>
      </c>
      <c r="G66">
        <f t="shared" si="4"/>
        <v>1617.8904773427851</v>
      </c>
    </row>
    <row r="67" spans="1:7" x14ac:dyDescent="0.45">
      <c r="A67">
        <v>32</v>
      </c>
      <c r="B67">
        <v>9.1635276976753506</v>
      </c>
      <c r="C67">
        <v>-8.7000356294257841E-3</v>
      </c>
      <c r="D67">
        <f t="shared" si="2"/>
        <v>9542.6613942013846</v>
      </c>
      <c r="E67" s="32">
        <v>9460</v>
      </c>
      <c r="F67" s="28">
        <f t="shared" si="3"/>
        <v>-82.66139420138461</v>
      </c>
      <c r="G67">
        <f t="shared" si="4"/>
        <v>6832.9060913167013</v>
      </c>
    </row>
    <row r="68" spans="1:7" x14ac:dyDescent="0.45">
      <c r="A68">
        <v>33</v>
      </c>
      <c r="B68">
        <v>9.2453007256047002</v>
      </c>
      <c r="C68">
        <v>2.7450906492878957E-2</v>
      </c>
      <c r="D68">
        <f t="shared" si="2"/>
        <v>10355.786510498343</v>
      </c>
      <c r="E68" s="32">
        <v>10644</v>
      </c>
      <c r="F68" s="28">
        <f t="shared" si="3"/>
        <v>288.21348950165702</v>
      </c>
      <c r="G68">
        <f t="shared" si="4"/>
        <v>83067.015530721765</v>
      </c>
    </row>
    <row r="69" spans="1:7" x14ac:dyDescent="0.45">
      <c r="A69">
        <v>34</v>
      </c>
      <c r="B69">
        <v>9.2230542615070643</v>
      </c>
      <c r="C69">
        <v>2.7852072215779344E-2</v>
      </c>
      <c r="D69">
        <f t="shared" si="2"/>
        <v>10127.950546343565</v>
      </c>
      <c r="E69" s="32">
        <v>10414</v>
      </c>
      <c r="F69" s="28">
        <f t="shared" si="3"/>
        <v>286.04945365643471</v>
      </c>
      <c r="G69">
        <f t="shared" si="4"/>
        <v>81824.289937144786</v>
      </c>
    </row>
    <row r="70" spans="1:7" x14ac:dyDescent="0.45">
      <c r="A70">
        <v>35</v>
      </c>
      <c r="B70">
        <v>9.2102168105109925</v>
      </c>
      <c r="C70">
        <v>-2.5800901091237449E-3</v>
      </c>
      <c r="D70">
        <f t="shared" si="2"/>
        <v>9998.7644616821326</v>
      </c>
      <c r="E70" s="32">
        <v>9973</v>
      </c>
      <c r="F70" s="28">
        <f t="shared" si="3"/>
        <v>-25.764461682132605</v>
      </c>
      <c r="G70">
        <f t="shared" si="4"/>
        <v>663.80748577007932</v>
      </c>
    </row>
    <row r="71" spans="1:7" x14ac:dyDescent="0.45">
      <c r="A71">
        <v>36</v>
      </c>
      <c r="B71">
        <v>9.2949991912230008</v>
      </c>
      <c r="C71">
        <v>-1.1780173834244678E-2</v>
      </c>
      <c r="D71">
        <f t="shared" si="2"/>
        <v>10883.456807480521</v>
      </c>
      <c r="E71" s="32">
        <v>10756</v>
      </c>
      <c r="F71" s="28">
        <f t="shared" si="3"/>
        <v>-127.45680748052109</v>
      </c>
      <c r="G71">
        <f t="shared" si="4"/>
        <v>16245.237773126617</v>
      </c>
    </row>
    <row r="72" spans="1:7" x14ac:dyDescent="0.45">
      <c r="A72">
        <v>37</v>
      </c>
      <c r="B72">
        <v>9.1321624998497537</v>
      </c>
      <c r="C72">
        <v>-2.9741470093064493E-2</v>
      </c>
      <c r="D72">
        <f t="shared" si="2"/>
        <v>9247.9991578549161</v>
      </c>
      <c r="E72" s="32">
        <v>8977</v>
      </c>
      <c r="F72" s="28">
        <f t="shared" si="3"/>
        <v>-270.99915785491612</v>
      </c>
      <c r="G72">
        <f t="shared" si="4"/>
        <v>73440.543558073739</v>
      </c>
    </row>
    <row r="73" spans="1:7" x14ac:dyDescent="0.45">
      <c r="A73">
        <v>38</v>
      </c>
      <c r="B73">
        <v>9.2100008773454327</v>
      </c>
      <c r="C73">
        <v>1.3389949638327181E-3</v>
      </c>
      <c r="D73">
        <f t="shared" si="2"/>
        <v>9996.6056299103111</v>
      </c>
      <c r="E73" s="32">
        <v>10010</v>
      </c>
      <c r="F73" s="28">
        <f t="shared" si="3"/>
        <v>13.394370089688891</v>
      </c>
      <c r="G73">
        <f t="shared" si="4"/>
        <v>179.40915009955239</v>
      </c>
    </row>
    <row r="74" spans="1:7" x14ac:dyDescent="0.45">
      <c r="A74">
        <v>39</v>
      </c>
      <c r="B74">
        <v>9.4229817582901951</v>
      </c>
      <c r="C74">
        <v>-1.4036459446955973E-2</v>
      </c>
      <c r="D74">
        <f t="shared" si="2"/>
        <v>12369.409877294926</v>
      </c>
      <c r="E74" s="32">
        <v>12197</v>
      </c>
      <c r="F74" s="28">
        <f t="shared" si="3"/>
        <v>-172.40987729492554</v>
      </c>
      <c r="G74">
        <f t="shared" si="4"/>
        <v>29725.165788851278</v>
      </c>
    </row>
    <row r="75" spans="1:7" x14ac:dyDescent="0.45">
      <c r="A75">
        <v>40</v>
      </c>
      <c r="B75">
        <v>9.7187623336937605</v>
      </c>
      <c r="C75">
        <v>4.7608816220918726E-3</v>
      </c>
      <c r="D75">
        <f t="shared" si="2"/>
        <v>16626.653740567268</v>
      </c>
      <c r="E75" s="32">
        <v>16706</v>
      </c>
      <c r="F75" s="28">
        <f t="shared" si="3"/>
        <v>79.34625943273204</v>
      </c>
      <c r="G75">
        <f t="shared" si="4"/>
        <v>6295.8288859664181</v>
      </c>
    </row>
    <row r="76" spans="1:7" x14ac:dyDescent="0.45">
      <c r="A76">
        <v>41</v>
      </c>
      <c r="B76">
        <v>9.0373932794221297</v>
      </c>
      <c r="C76">
        <v>2.942308246801062E-2</v>
      </c>
      <c r="D76">
        <f t="shared" si="2"/>
        <v>8411.8211846479062</v>
      </c>
      <c r="E76" s="32">
        <v>8663</v>
      </c>
      <c r="F76" s="28">
        <f t="shared" si="3"/>
        <v>251.17881535209381</v>
      </c>
      <c r="G76">
        <f t="shared" si="4"/>
        <v>63090.797281681233</v>
      </c>
    </row>
    <row r="77" spans="1:7" x14ac:dyDescent="0.45">
      <c r="A77">
        <v>42</v>
      </c>
      <c r="B77">
        <v>9.0678539430233283</v>
      </c>
      <c r="C77">
        <v>-1.346587282103151E-2</v>
      </c>
      <c r="D77">
        <f t="shared" si="2"/>
        <v>8671.9932301529498</v>
      </c>
      <c r="E77" s="32">
        <v>8556</v>
      </c>
      <c r="F77" s="28">
        <f t="shared" si="3"/>
        <v>-115.99323015294976</v>
      </c>
      <c r="G77">
        <f t="shared" si="4"/>
        <v>13454.429441315175</v>
      </c>
    </row>
    <row r="78" spans="1:7" x14ac:dyDescent="0.45">
      <c r="A78">
        <v>43</v>
      </c>
      <c r="B78">
        <v>9.1949167689313054</v>
      </c>
      <c r="C78">
        <v>-4.6132702654228197E-2</v>
      </c>
      <c r="D78">
        <f t="shared" si="2"/>
        <v>9846.9473155743963</v>
      </c>
      <c r="E78" s="32">
        <v>9403</v>
      </c>
      <c r="F78" s="28">
        <f t="shared" si="3"/>
        <v>-443.94731557439627</v>
      </c>
      <c r="G78">
        <f t="shared" si="4"/>
        <v>197089.2190057126</v>
      </c>
    </row>
    <row r="79" spans="1:7" x14ac:dyDescent="0.45">
      <c r="A79">
        <v>44</v>
      </c>
      <c r="B79">
        <v>9.1368895146931468</v>
      </c>
      <c r="C79">
        <v>3.2524690670390655E-2</v>
      </c>
      <c r="D79">
        <f t="shared" si="2"/>
        <v>9291.8180718810636</v>
      </c>
      <c r="E79" s="32">
        <v>9599</v>
      </c>
      <c r="F79" s="28">
        <f t="shared" si="3"/>
        <v>307.18192811893641</v>
      </c>
      <c r="G79">
        <f t="shared" si="4"/>
        <v>94360.736962867421</v>
      </c>
    </row>
    <row r="80" spans="1:7" x14ac:dyDescent="0.45">
      <c r="A80">
        <v>45</v>
      </c>
      <c r="B80">
        <v>9.2186625426224964</v>
      </c>
      <c r="C80">
        <v>5.3834764097988597E-3</v>
      </c>
      <c r="D80">
        <f t="shared" si="2"/>
        <v>10083.568961721872</v>
      </c>
      <c r="E80" s="32">
        <v>10138</v>
      </c>
      <c r="F80" s="28">
        <f t="shared" si="3"/>
        <v>54.431038278127744</v>
      </c>
      <c r="G80">
        <f t="shared" si="4"/>
        <v>2962.7379280350078</v>
      </c>
    </row>
    <row r="81" spans="1:7" x14ac:dyDescent="0.45">
      <c r="A81">
        <v>46</v>
      </c>
      <c r="B81">
        <v>9.1964160785248605</v>
      </c>
      <c r="C81">
        <v>-3.1596221850486828E-2</v>
      </c>
      <c r="D81">
        <f t="shared" si="2"/>
        <v>9861.7220113056901</v>
      </c>
      <c r="E81" s="32">
        <v>9555</v>
      </c>
      <c r="F81" s="28">
        <f t="shared" si="3"/>
        <v>-306.7220113056901</v>
      </c>
      <c r="G81">
        <f t="shared" si="4"/>
        <v>94078.392219407891</v>
      </c>
    </row>
    <row r="82" spans="1:7" x14ac:dyDescent="0.45">
      <c r="A82">
        <v>47</v>
      </c>
      <c r="B82">
        <v>9.1835786275287887</v>
      </c>
      <c r="C82">
        <v>-1.0524840338621999E-2</v>
      </c>
      <c r="D82">
        <f t="shared" si="2"/>
        <v>9735.9317787378586</v>
      </c>
      <c r="E82" s="32">
        <v>9634</v>
      </c>
      <c r="F82" s="28">
        <f t="shared" si="3"/>
        <v>-101.93177873785862</v>
      </c>
      <c r="G82">
        <f t="shared" si="4"/>
        <v>10390.087516663767</v>
      </c>
    </row>
    <row r="83" spans="1:7" x14ac:dyDescent="0.45">
      <c r="A83">
        <v>48</v>
      </c>
      <c r="B83">
        <v>9.268361008240797</v>
      </c>
      <c r="C83">
        <v>-2.4199087789103402E-2</v>
      </c>
      <c r="D83">
        <f t="shared" si="2"/>
        <v>10597.368644949989</v>
      </c>
      <c r="E83" s="32">
        <v>10344</v>
      </c>
      <c r="F83" s="28">
        <f t="shared" si="3"/>
        <v>-253.36864494998918</v>
      </c>
      <c r="G83">
        <f t="shared" si="4"/>
        <v>64195.670243793676</v>
      </c>
    </row>
    <row r="84" spans="1:7" x14ac:dyDescent="0.45">
      <c r="A84">
        <v>49</v>
      </c>
      <c r="B84">
        <v>9.1055243168675499</v>
      </c>
      <c r="C84">
        <v>-1.4192731473569253E-2</v>
      </c>
      <c r="D84">
        <f t="shared" si="2"/>
        <v>9004.9014791526752</v>
      </c>
      <c r="E84" s="32">
        <v>8878</v>
      </c>
      <c r="F84" s="28">
        <f t="shared" si="3"/>
        <v>-126.90147915267517</v>
      </c>
      <c r="G84">
        <f t="shared" si="4"/>
        <v>16103.98541113685</v>
      </c>
    </row>
    <row r="85" spans="1:7" x14ac:dyDescent="0.45">
      <c r="A85">
        <v>50</v>
      </c>
      <c r="B85">
        <v>9.1833626943632289</v>
      </c>
      <c r="C85">
        <v>1.4196343248221055E-2</v>
      </c>
      <c r="D85">
        <f t="shared" si="2"/>
        <v>9733.8296951321518</v>
      </c>
      <c r="E85" s="32">
        <v>9873</v>
      </c>
      <c r="F85" s="28">
        <f t="shared" si="3"/>
        <v>139.17030486784824</v>
      </c>
      <c r="G85">
        <f t="shared" si="4"/>
        <v>19368.373757009824</v>
      </c>
    </row>
    <row r="86" spans="1:7" x14ac:dyDescent="0.45">
      <c r="A86">
        <v>51</v>
      </c>
      <c r="B86">
        <v>9.3963435753079914</v>
      </c>
      <c r="C86">
        <v>-1.6766886086509558E-2</v>
      </c>
      <c r="D86">
        <f t="shared" si="2"/>
        <v>12044.261185479469</v>
      </c>
      <c r="E86" s="32">
        <v>11844</v>
      </c>
      <c r="F86" s="28">
        <f t="shared" si="3"/>
        <v>-200.26118547946862</v>
      </c>
      <c r="G86">
        <f t="shared" si="4"/>
        <v>40104.542409642134</v>
      </c>
    </row>
    <row r="87" spans="1:7" x14ac:dyDescent="0.45">
      <c r="A87">
        <v>52</v>
      </c>
      <c r="B87">
        <v>9.6921241507115568</v>
      </c>
      <c r="C87">
        <v>3.4387531355369205E-2</v>
      </c>
      <c r="D87">
        <f t="shared" si="2"/>
        <v>16189.596939422901</v>
      </c>
      <c r="E87" s="32">
        <v>16756</v>
      </c>
      <c r="F87" s="28">
        <f t="shared" si="3"/>
        <v>566.40306057709859</v>
      </c>
      <c r="G87">
        <f t="shared" si="4"/>
        <v>320812.42703110439</v>
      </c>
    </row>
    <row r="88" spans="1:7" x14ac:dyDescent="0.45">
      <c r="A88">
        <v>53</v>
      </c>
      <c r="B88">
        <v>9.0107550964399259</v>
      </c>
      <c r="C88">
        <v>2.3802295581884181E-2</v>
      </c>
      <c r="D88">
        <f t="shared" si="2"/>
        <v>8190.7037116959982</v>
      </c>
      <c r="E88" s="33">
        <v>8388</v>
      </c>
      <c r="F88" s="28">
        <f t="shared" si="3"/>
        <v>197.29628830400179</v>
      </c>
      <c r="G88">
        <f t="shared" si="4"/>
        <v>38925.825378535796</v>
      </c>
    </row>
    <row r="89" spans="1:7" x14ac:dyDescent="0.45">
      <c r="A89">
        <v>54</v>
      </c>
      <c r="B89">
        <v>9.0412157600411245</v>
      </c>
      <c r="C89">
        <v>-2.731895011132579E-3</v>
      </c>
      <c r="D89">
        <f t="shared" si="2"/>
        <v>8444.03674053961</v>
      </c>
      <c r="E89" s="33">
        <v>8421</v>
      </c>
      <c r="F89" s="28">
        <f t="shared" si="3"/>
        <v>-23.036740539610037</v>
      </c>
      <c r="G89">
        <f t="shared" si="4"/>
        <v>530.69141468931252</v>
      </c>
    </row>
    <row r="90" spans="1:7" x14ac:dyDescent="0.45">
      <c r="A90">
        <v>55</v>
      </c>
      <c r="B90">
        <v>9.1682785859491016</v>
      </c>
      <c r="C90">
        <v>1.7973990497990755E-2</v>
      </c>
      <c r="D90">
        <f t="shared" si="2"/>
        <v>9588.105376484662</v>
      </c>
      <c r="E90" s="33">
        <v>9762</v>
      </c>
      <c r="F90" s="28">
        <f t="shared" si="3"/>
        <v>173.89462351533803</v>
      </c>
      <c r="G90">
        <f t="shared" si="4"/>
        <v>30239.340087541153</v>
      </c>
    </row>
    <row r="91" spans="1:7" x14ac:dyDescent="0.45">
      <c r="A91">
        <v>56</v>
      </c>
      <c r="B91">
        <v>9.110251331710943</v>
      </c>
      <c r="C91">
        <v>-1.9436852999117349E-3</v>
      </c>
      <c r="D91">
        <f t="shared" si="2"/>
        <v>9047.5685465900424</v>
      </c>
      <c r="E91" s="33">
        <v>9030</v>
      </c>
      <c r="F91" s="28">
        <f t="shared" si="3"/>
        <v>-17.568546590042388</v>
      </c>
      <c r="G91">
        <f t="shared" si="4"/>
        <v>308.65382928649001</v>
      </c>
    </row>
    <row r="92" spans="1:7" x14ac:dyDescent="0.45">
      <c r="A92">
        <v>57</v>
      </c>
      <c r="B92">
        <v>9.1920243596402926</v>
      </c>
      <c r="C92">
        <v>-3.0097743788619624E-3</v>
      </c>
      <c r="D92">
        <f t="shared" si="2"/>
        <v>9818.5070639224414</v>
      </c>
      <c r="E92" s="33">
        <v>9789</v>
      </c>
      <c r="F92" s="28">
        <f t="shared" si="3"/>
        <v>-29.507063922441375</v>
      </c>
      <c r="G92">
        <f t="shared" si="4"/>
        <v>870.6668213230414</v>
      </c>
    </row>
    <row r="93" spans="1:7" x14ac:dyDescent="0.45">
      <c r="A93">
        <v>58</v>
      </c>
      <c r="B93">
        <v>9.1697778955426568</v>
      </c>
      <c r="C93">
        <v>-1.9718454451403744E-2</v>
      </c>
      <c r="D93">
        <f t="shared" si="2"/>
        <v>9602.4916969388269</v>
      </c>
      <c r="E93" s="33">
        <v>9415</v>
      </c>
      <c r="F93" s="28">
        <f t="shared" si="3"/>
        <v>-187.49169693882686</v>
      </c>
      <c r="G93">
        <f t="shared" si="4"/>
        <v>35153.136421000898</v>
      </c>
    </row>
    <row r="94" spans="1:7" x14ac:dyDescent="0.45">
      <c r="A94">
        <v>59</v>
      </c>
      <c r="B94">
        <v>9.156940444546585</v>
      </c>
      <c r="C94">
        <v>-1.895573476254242E-2</v>
      </c>
      <c r="D94">
        <f t="shared" si="2"/>
        <v>9480.0080513438843</v>
      </c>
      <c r="E94" s="33">
        <v>9302</v>
      </c>
      <c r="F94" s="28">
        <f t="shared" si="3"/>
        <v>-178.00805134388429</v>
      </c>
      <c r="G94">
        <f t="shared" si="4"/>
        <v>31686.866343246944</v>
      </c>
    </row>
    <row r="95" spans="1:7" x14ac:dyDescent="0.45">
      <c r="A95">
        <v>60</v>
      </c>
      <c r="B95">
        <v>9.2417228252585932</v>
      </c>
      <c r="C95">
        <v>-5.3423584159290272E-2</v>
      </c>
      <c r="D95">
        <f t="shared" si="2"/>
        <v>10318.80074350818</v>
      </c>
      <c r="E95" s="33">
        <v>9782</v>
      </c>
      <c r="F95" s="28">
        <f t="shared" si="3"/>
        <v>-536.80074350817995</v>
      </c>
      <c r="G95">
        <f t="shared" si="4"/>
        <v>288155.03823093482</v>
      </c>
    </row>
    <row r="96" spans="1:7" x14ac:dyDescent="0.45">
      <c r="A96">
        <v>61</v>
      </c>
      <c r="B96">
        <v>9.0788861338853462</v>
      </c>
      <c r="C96">
        <v>-8.267705084300303E-3</v>
      </c>
      <c r="D96">
        <f t="shared" si="2"/>
        <v>8768.1939914941067</v>
      </c>
      <c r="E96" s="33">
        <v>8696</v>
      </c>
      <c r="F96" s="28">
        <f t="shared" si="3"/>
        <v>-72.19399149410674</v>
      </c>
      <c r="G96">
        <f t="shared" si="4"/>
        <v>5211.9724078511563</v>
      </c>
    </row>
    <row r="97" spans="1:7" x14ac:dyDescent="0.45">
      <c r="A97">
        <v>62</v>
      </c>
      <c r="B97">
        <v>9.1567245113810252</v>
      </c>
      <c r="C97">
        <v>-1.3058272672834548E-2</v>
      </c>
      <c r="D97">
        <f t="shared" si="2"/>
        <v>9477.9612241927116</v>
      </c>
      <c r="E97" s="33">
        <v>9355</v>
      </c>
      <c r="F97" s="28">
        <f t="shared" si="3"/>
        <v>-122.9612241927116</v>
      </c>
      <c r="G97">
        <f t="shared" si="4"/>
        <v>15119.462654970284</v>
      </c>
    </row>
    <row r="98" spans="1:7" x14ac:dyDescent="0.45">
      <c r="A98">
        <v>63</v>
      </c>
      <c r="B98">
        <v>9.3697053923257876</v>
      </c>
      <c r="C98">
        <v>6.9118392754941027E-3</v>
      </c>
      <c r="D98">
        <f t="shared" si="2"/>
        <v>11727.659519984432</v>
      </c>
      <c r="E98" s="33">
        <v>11809</v>
      </c>
      <c r="F98" s="28">
        <f t="shared" si="3"/>
        <v>81.340480015567664</v>
      </c>
      <c r="G98">
        <f t="shared" si="4"/>
        <v>6616.2736891629629</v>
      </c>
    </row>
    <row r="99" spans="1:7" x14ac:dyDescent="0.45">
      <c r="A99">
        <v>64</v>
      </c>
      <c r="B99">
        <v>9.665485967729353</v>
      </c>
      <c r="C99">
        <v>2.1399094035945865E-2</v>
      </c>
      <c r="D99">
        <f t="shared" si="2"/>
        <v>15764.028838915905</v>
      </c>
      <c r="E99" s="33">
        <v>16105</v>
      </c>
      <c r="F99" s="28">
        <f t="shared" si="3"/>
        <v>340.971161084095</v>
      </c>
      <c r="G99">
        <f t="shared" si="4"/>
        <v>116261.33269103586</v>
      </c>
    </row>
    <row r="100" spans="1:7" x14ac:dyDescent="0.45">
      <c r="A100">
        <v>65</v>
      </c>
      <c r="B100">
        <v>8.9841169134577221</v>
      </c>
      <c r="C100">
        <v>-4.9522644930135584E-3</v>
      </c>
      <c r="D100">
        <f t="shared" si="2"/>
        <v>7975.3986467555542</v>
      </c>
      <c r="E100" s="33">
        <v>7936</v>
      </c>
      <c r="F100" s="28">
        <f t="shared" si="3"/>
        <v>-39.398646755554182</v>
      </c>
      <c r="G100">
        <f t="shared" si="4"/>
        <v>1552.2533661689401</v>
      </c>
    </row>
    <row r="101" spans="1:7" x14ac:dyDescent="0.45">
      <c r="A101">
        <v>66</v>
      </c>
      <c r="B101">
        <v>9.0145775770589207</v>
      </c>
      <c r="C101">
        <v>1.5439240785980246E-2</v>
      </c>
      <c r="D101">
        <f t="shared" ref="D101:D164" si="5">EXP(B101)</f>
        <v>8222.0724328592714</v>
      </c>
      <c r="E101" s="33">
        <v>8350</v>
      </c>
      <c r="F101" s="28">
        <f t="shared" ref="F101:F164" si="6">E101-D101</f>
        <v>127.92756714072857</v>
      </c>
      <c r="G101">
        <f t="shared" ref="G101:G164" si="7">F101*F101</f>
        <v>16365.462434545616</v>
      </c>
    </row>
    <row r="102" spans="1:7" x14ac:dyDescent="0.45">
      <c r="A102">
        <v>67</v>
      </c>
      <c r="B102">
        <v>9.1416404029668978</v>
      </c>
      <c r="C102">
        <v>-1.3812452565179711E-2</v>
      </c>
      <c r="D102">
        <f t="shared" si="5"/>
        <v>9336.0674901926668</v>
      </c>
      <c r="E102" s="33">
        <v>9208</v>
      </c>
      <c r="F102" s="28">
        <f t="shared" si="6"/>
        <v>-128.06749019266681</v>
      </c>
      <c r="G102">
        <f t="shared" si="7"/>
        <v>16401.282044248808</v>
      </c>
    </row>
    <row r="103" spans="1:7" x14ac:dyDescent="0.45">
      <c r="A103">
        <v>68</v>
      </c>
      <c r="B103">
        <v>9.0836131487287393</v>
      </c>
      <c r="C103">
        <v>5.2003677051507324E-2</v>
      </c>
      <c r="D103">
        <f t="shared" si="5"/>
        <v>8809.7394903765889</v>
      </c>
      <c r="E103" s="33">
        <v>9280</v>
      </c>
      <c r="F103" s="28">
        <f t="shared" si="6"/>
        <v>470.26050962341105</v>
      </c>
      <c r="G103">
        <f t="shared" si="7"/>
        <v>221144.94691127029</v>
      </c>
    </row>
    <row r="104" spans="1:7" x14ac:dyDescent="0.45">
      <c r="A104">
        <v>69</v>
      </c>
      <c r="B104">
        <v>9.1653861766580889</v>
      </c>
      <c r="C104">
        <v>-2.5253699725402257E-2</v>
      </c>
      <c r="D104">
        <f t="shared" si="5"/>
        <v>9560.4127199654795</v>
      </c>
      <c r="E104" s="33">
        <v>9322</v>
      </c>
      <c r="F104" s="28">
        <f t="shared" si="6"/>
        <v>-238.41271996547948</v>
      </c>
      <c r="G104">
        <f t="shared" si="7"/>
        <v>56840.625041338142</v>
      </c>
    </row>
    <row r="105" spans="1:7" x14ac:dyDescent="0.45">
      <c r="A105">
        <v>70</v>
      </c>
      <c r="B105">
        <v>9.143139712560453</v>
      </c>
      <c r="C105">
        <v>2.0633023599394562E-2</v>
      </c>
      <c r="D105">
        <f t="shared" si="5"/>
        <v>9350.0756444026774</v>
      </c>
      <c r="E105" s="33">
        <v>9545</v>
      </c>
      <c r="F105" s="28">
        <f t="shared" si="6"/>
        <v>194.92435559732257</v>
      </c>
      <c r="G105">
        <f t="shared" si="7"/>
        <v>37995.504405031461</v>
      </c>
    </row>
    <row r="106" spans="1:7" x14ac:dyDescent="0.45">
      <c r="A106">
        <v>71</v>
      </c>
      <c r="B106">
        <v>9.1303022615643812</v>
      </c>
      <c r="C106">
        <v>-1.2077178496003427E-2</v>
      </c>
      <c r="D106">
        <f t="shared" si="5"/>
        <v>9230.8116671289445</v>
      </c>
      <c r="E106" s="33">
        <v>9120</v>
      </c>
      <c r="F106" s="28">
        <f t="shared" si="6"/>
        <v>-110.81166712894446</v>
      </c>
      <c r="G106">
        <f t="shared" si="7"/>
        <v>12279.225571895991</v>
      </c>
    </row>
    <row r="107" spans="1:7" x14ac:dyDescent="0.45">
      <c r="A107">
        <v>72</v>
      </c>
      <c r="B107">
        <v>9.2150846422763895</v>
      </c>
      <c r="C107">
        <v>-3.5306575882847469E-2</v>
      </c>
      <c r="D107">
        <f t="shared" si="5"/>
        <v>10047.555421690953</v>
      </c>
      <c r="E107" s="33">
        <v>9699</v>
      </c>
      <c r="F107" s="28">
        <f t="shared" si="6"/>
        <v>-348.55542169095315</v>
      </c>
      <c r="G107">
        <f t="shared" si="7"/>
        <v>121490.88199015817</v>
      </c>
    </row>
    <row r="108" spans="1:7" x14ac:dyDescent="0.45">
      <c r="A108">
        <v>73</v>
      </c>
      <c r="B108">
        <v>9.0522479509031424</v>
      </c>
      <c r="C108">
        <v>1.9175121886371826E-2</v>
      </c>
      <c r="D108">
        <f t="shared" si="5"/>
        <v>8537.7087190194961</v>
      </c>
      <c r="E108" s="33">
        <v>8703</v>
      </c>
      <c r="F108" s="28">
        <f t="shared" si="6"/>
        <v>165.29128098050387</v>
      </c>
      <c r="G108">
        <f t="shared" si="7"/>
        <v>27321.20756817588</v>
      </c>
    </row>
    <row r="109" spans="1:7" x14ac:dyDescent="0.45">
      <c r="A109">
        <v>74</v>
      </c>
      <c r="B109">
        <v>9.1300863283988214</v>
      </c>
      <c r="C109">
        <v>4.4523301610794874E-3</v>
      </c>
      <c r="D109">
        <f t="shared" si="5"/>
        <v>9228.8186439326237</v>
      </c>
      <c r="E109" s="33">
        <v>9270</v>
      </c>
      <c r="F109" s="28">
        <f t="shared" si="6"/>
        <v>41.181356067376328</v>
      </c>
      <c r="G109">
        <f t="shared" si="7"/>
        <v>1695.904087548033</v>
      </c>
    </row>
    <row r="110" spans="1:7" x14ac:dyDescent="0.45">
      <c r="A110">
        <v>75</v>
      </c>
      <c r="B110">
        <v>9.3430672093435838</v>
      </c>
      <c r="C110">
        <v>-1.2600746250956973E-3</v>
      </c>
      <c r="D110">
        <f t="shared" si="5"/>
        <v>11419.380209264886</v>
      </c>
      <c r="E110" s="33">
        <v>11405</v>
      </c>
      <c r="F110" s="28">
        <f t="shared" si="6"/>
        <v>-14.380209264885707</v>
      </c>
      <c r="G110">
        <f t="shared" si="7"/>
        <v>206.79041850190472</v>
      </c>
    </row>
    <row r="111" spans="1:7" x14ac:dyDescent="0.45">
      <c r="A111">
        <v>76</v>
      </c>
      <c r="B111">
        <v>9.6388477847471492</v>
      </c>
      <c r="C111">
        <v>2.7967616244943372E-2</v>
      </c>
      <c r="D111">
        <f t="shared" si="5"/>
        <v>15349.647441132071</v>
      </c>
      <c r="E111" s="33">
        <v>15785</v>
      </c>
      <c r="F111" s="28">
        <f t="shared" si="6"/>
        <v>435.35255886792947</v>
      </c>
      <c r="G111">
        <f t="shared" si="7"/>
        <v>189531.850512854</v>
      </c>
    </row>
    <row r="112" spans="1:7" x14ac:dyDescent="0.45">
      <c r="A112">
        <v>77</v>
      </c>
      <c r="B112">
        <v>8.9574787304755183</v>
      </c>
      <c r="C112">
        <v>-1.3450405214923578E-2</v>
      </c>
      <c r="D112">
        <f t="shared" si="5"/>
        <v>7765.7532018698321</v>
      </c>
      <c r="E112" s="33">
        <v>7662</v>
      </c>
      <c r="F112" s="28">
        <f t="shared" si="6"/>
        <v>-103.75320186983208</v>
      </c>
      <c r="G112">
        <f t="shared" si="7"/>
        <v>10764.726898242128</v>
      </c>
    </row>
    <row r="113" spans="1:7" x14ac:dyDescent="0.45">
      <c r="A113">
        <v>78</v>
      </c>
      <c r="B113">
        <v>8.9879393940767169</v>
      </c>
      <c r="C113">
        <v>7.3668924099067112E-2</v>
      </c>
      <c r="D113">
        <f t="shared" si="5"/>
        <v>8005.9427935251133</v>
      </c>
      <c r="E113" s="33">
        <v>8618</v>
      </c>
      <c r="F113" s="28">
        <f t="shared" si="6"/>
        <v>612.0572064748867</v>
      </c>
      <c r="G113">
        <f t="shared" si="7"/>
        <v>374614.0239978421</v>
      </c>
    </row>
    <row r="114" spans="1:7" x14ac:dyDescent="0.45">
      <c r="A114">
        <v>79</v>
      </c>
      <c r="B114">
        <v>9.1150022199846941</v>
      </c>
      <c r="C114">
        <v>4.2148323477370297E-2</v>
      </c>
      <c r="D114">
        <f t="shared" si="5"/>
        <v>9090.6548018550384</v>
      </c>
      <c r="E114" s="33">
        <v>9482</v>
      </c>
      <c r="F114" s="28">
        <f t="shared" si="6"/>
        <v>391.34519814496161</v>
      </c>
      <c r="G114">
        <f t="shared" si="7"/>
        <v>153151.06411111928</v>
      </c>
    </row>
    <row r="115" spans="1:7" x14ac:dyDescent="0.45">
      <c r="A115">
        <v>80</v>
      </c>
      <c r="B115">
        <v>9.0569749657465355</v>
      </c>
      <c r="C115">
        <v>1.0995064937921128E-2</v>
      </c>
      <c r="D115">
        <f t="shared" si="5"/>
        <v>8578.1621314769618</v>
      </c>
      <c r="E115" s="33">
        <v>8673</v>
      </c>
      <c r="F115" s="28">
        <f t="shared" si="6"/>
        <v>94.837868523038196</v>
      </c>
      <c r="G115">
        <f t="shared" si="7"/>
        <v>8994.2213059930782</v>
      </c>
    </row>
    <row r="116" spans="1:7" x14ac:dyDescent="0.45">
      <c r="A116">
        <v>81</v>
      </c>
      <c r="B116">
        <v>9.1387479936758851</v>
      </c>
      <c r="C116">
        <v>-2.4588180173671148E-2</v>
      </c>
      <c r="D116">
        <f t="shared" si="5"/>
        <v>9309.1027771347672</v>
      </c>
      <c r="E116" s="33">
        <v>9083</v>
      </c>
      <c r="F116" s="28">
        <f t="shared" si="6"/>
        <v>-226.10277713476717</v>
      </c>
      <c r="G116">
        <f t="shared" si="7"/>
        <v>51122.465828054192</v>
      </c>
    </row>
    <row r="117" spans="1:7" x14ac:dyDescent="0.45">
      <c r="A117">
        <v>82</v>
      </c>
      <c r="B117">
        <v>9.1165015295782492</v>
      </c>
      <c r="C117">
        <v>-2.5208100166196346E-4</v>
      </c>
      <c r="D117">
        <f t="shared" si="5"/>
        <v>9104.2947304939571</v>
      </c>
      <c r="E117" s="33">
        <v>9102</v>
      </c>
      <c r="F117" s="28">
        <f t="shared" si="6"/>
        <v>-2.294730493957104</v>
      </c>
      <c r="G117">
        <f t="shared" si="7"/>
        <v>5.2657880398966146</v>
      </c>
    </row>
    <row r="118" spans="1:7" x14ac:dyDescent="0.45">
      <c r="A118">
        <v>83</v>
      </c>
      <c r="B118">
        <v>9.1036640785821774</v>
      </c>
      <c r="C118">
        <v>-3.765607749591382E-2</v>
      </c>
      <c r="D118">
        <f t="shared" si="5"/>
        <v>8988.1657876782901</v>
      </c>
      <c r="E118" s="33">
        <v>8656</v>
      </c>
      <c r="F118" s="28">
        <f t="shared" si="6"/>
        <v>-332.16578767829014</v>
      </c>
      <c r="G118">
        <f t="shared" si="7"/>
        <v>110334.11050393892</v>
      </c>
    </row>
    <row r="119" spans="1:7" x14ac:dyDescent="0.45">
      <c r="A119">
        <v>84</v>
      </c>
      <c r="B119">
        <v>9.1884464592941857</v>
      </c>
      <c r="C119">
        <v>4.137191092738135E-3</v>
      </c>
      <c r="D119">
        <f t="shared" si="5"/>
        <v>9783.4401943911562</v>
      </c>
      <c r="E119" s="33">
        <v>9824</v>
      </c>
      <c r="F119" s="28">
        <f t="shared" si="6"/>
        <v>40.559805608843817</v>
      </c>
      <c r="G119">
        <f t="shared" si="7"/>
        <v>1645.0978310271983</v>
      </c>
    </row>
    <row r="120" spans="1:7" x14ac:dyDescent="0.45">
      <c r="A120">
        <v>85</v>
      </c>
      <c r="B120">
        <v>9.0256097679209386</v>
      </c>
      <c r="C120">
        <v>1.583846757294971E-2</v>
      </c>
      <c r="D120">
        <f t="shared" si="5"/>
        <v>8313.2821013692683</v>
      </c>
      <c r="E120" s="33">
        <v>8446</v>
      </c>
      <c r="F120" s="28">
        <f t="shared" si="6"/>
        <v>132.71789863073172</v>
      </c>
      <c r="G120">
        <f t="shared" si="7"/>
        <v>17614.040616957183</v>
      </c>
    </row>
    <row r="121" spans="1:7" x14ac:dyDescent="0.45">
      <c r="A121">
        <v>86</v>
      </c>
      <c r="B121">
        <v>9.1034481454166176</v>
      </c>
      <c r="C121">
        <v>-1.8670996415780294E-2</v>
      </c>
      <c r="D121">
        <f t="shared" si="5"/>
        <v>8986.2251541182959</v>
      </c>
      <c r="E121" s="33">
        <v>8820</v>
      </c>
      <c r="F121" s="28">
        <f t="shared" si="6"/>
        <v>-166.2251541182959</v>
      </c>
      <c r="G121">
        <f t="shared" si="7"/>
        <v>27630.801861651227</v>
      </c>
    </row>
    <row r="122" spans="1:7" x14ac:dyDescent="0.45">
      <c r="A122">
        <v>87</v>
      </c>
      <c r="B122">
        <v>9.31642902636138</v>
      </c>
      <c r="C122">
        <v>-2.2693257461998684E-3</v>
      </c>
      <c r="D122">
        <f t="shared" si="5"/>
        <v>11119.204487608082</v>
      </c>
      <c r="E122" s="33">
        <v>11094</v>
      </c>
      <c r="F122" s="28">
        <f t="shared" si="6"/>
        <v>-25.204487608081763</v>
      </c>
      <c r="G122">
        <f t="shared" si="7"/>
        <v>635.26619558594712</v>
      </c>
    </row>
    <row r="123" spans="1:7" x14ac:dyDescent="0.45">
      <c r="A123">
        <v>88</v>
      </c>
      <c r="B123">
        <v>9.6122096017649454</v>
      </c>
      <c r="C123">
        <v>-3.6301667723375175E-3</v>
      </c>
      <c r="D123">
        <f t="shared" si="5"/>
        <v>14946.158686630224</v>
      </c>
      <c r="E123" s="33">
        <v>14892</v>
      </c>
      <c r="F123" s="28">
        <f t="shared" si="6"/>
        <v>-54.158686630224111</v>
      </c>
      <c r="G123">
        <f t="shared" si="7"/>
        <v>2933.1633375108158</v>
      </c>
    </row>
    <row r="124" spans="1:7" x14ac:dyDescent="0.45">
      <c r="A124">
        <v>89</v>
      </c>
      <c r="B124">
        <v>8.9308405474933146</v>
      </c>
      <c r="C124">
        <v>3.4827835615907077E-3</v>
      </c>
      <c r="D124">
        <f t="shared" si="5"/>
        <v>7561.6186053451784</v>
      </c>
      <c r="E124" s="34">
        <v>7588</v>
      </c>
      <c r="F124" s="28">
        <f t="shared" si="6"/>
        <v>26.381394654821634</v>
      </c>
      <c r="G124">
        <f t="shared" si="7"/>
        <v>695.97798393345147</v>
      </c>
    </row>
    <row r="125" spans="1:7" x14ac:dyDescent="0.45">
      <c r="A125">
        <v>90</v>
      </c>
      <c r="B125">
        <v>8.9613012110945132</v>
      </c>
      <c r="C125">
        <v>1.8493279800697593E-2</v>
      </c>
      <c r="D125">
        <f t="shared" si="5"/>
        <v>7795.4944494337497</v>
      </c>
      <c r="E125" s="34">
        <v>7941</v>
      </c>
      <c r="F125" s="28">
        <f t="shared" si="6"/>
        <v>145.50555056625035</v>
      </c>
      <c r="G125">
        <f t="shared" si="7"/>
        <v>21171.865245587636</v>
      </c>
    </row>
    <row r="126" spans="1:7" x14ac:dyDescent="0.45">
      <c r="A126">
        <v>91</v>
      </c>
      <c r="B126">
        <v>9.0883640370024903</v>
      </c>
      <c r="C126">
        <v>3.3363676617089055E-2</v>
      </c>
      <c r="D126">
        <f t="shared" si="5"/>
        <v>8851.6931580991204</v>
      </c>
      <c r="E126" s="34">
        <v>9152</v>
      </c>
      <c r="F126" s="28">
        <f t="shared" si="6"/>
        <v>300.30684190087959</v>
      </c>
      <c r="G126">
        <f t="shared" si="7"/>
        <v>90184.199292479883</v>
      </c>
    </row>
    <row r="127" spans="1:7" x14ac:dyDescent="0.45">
      <c r="A127">
        <v>92</v>
      </c>
      <c r="B127">
        <v>9.0303367827643317</v>
      </c>
      <c r="C127">
        <v>-3.7033643670598693E-2</v>
      </c>
      <c r="D127">
        <f t="shared" si="5"/>
        <v>8352.672134549106</v>
      </c>
      <c r="E127" s="34">
        <v>8049</v>
      </c>
      <c r="F127" s="28">
        <f t="shared" si="6"/>
        <v>-303.67213454910598</v>
      </c>
      <c r="G127">
        <f t="shared" si="7"/>
        <v>92216.765301610329</v>
      </c>
    </row>
    <row r="128" spans="1:7" x14ac:dyDescent="0.45">
      <c r="A128">
        <v>93</v>
      </c>
      <c r="B128">
        <v>9.1121098106936813</v>
      </c>
      <c r="C128">
        <v>6.6312495270892668E-5</v>
      </c>
      <c r="D128">
        <f t="shared" si="5"/>
        <v>9064.3988971609106</v>
      </c>
      <c r="E128" s="34">
        <v>9065</v>
      </c>
      <c r="F128" s="28">
        <f t="shared" si="6"/>
        <v>0.60110283908943529</v>
      </c>
      <c r="G128">
        <f t="shared" si="7"/>
        <v>0.36132462316137953</v>
      </c>
    </row>
    <row r="129" spans="1:7" x14ac:dyDescent="0.45">
      <c r="A129">
        <v>94</v>
      </c>
      <c r="B129">
        <v>9.0898633465960454</v>
      </c>
      <c r="C129">
        <v>-5.1995827078652468E-3</v>
      </c>
      <c r="D129">
        <f t="shared" si="5"/>
        <v>8864.9745405343492</v>
      </c>
      <c r="E129" s="34">
        <v>8819</v>
      </c>
      <c r="F129" s="28">
        <f t="shared" si="6"/>
        <v>-45.974540534349217</v>
      </c>
      <c r="G129">
        <f t="shared" si="7"/>
        <v>2113.6583773445191</v>
      </c>
    </row>
    <row r="130" spans="1:7" x14ac:dyDescent="0.45">
      <c r="A130">
        <v>95</v>
      </c>
      <c r="B130">
        <v>9.0770258955999736</v>
      </c>
      <c r="C130">
        <v>-2.579849528086342E-2</v>
      </c>
      <c r="D130">
        <f t="shared" si="5"/>
        <v>8751.8982230430101</v>
      </c>
      <c r="E130" s="34">
        <v>8529</v>
      </c>
      <c r="F130" s="28">
        <f t="shared" si="6"/>
        <v>-222.89822304301015</v>
      </c>
      <c r="G130">
        <f t="shared" si="7"/>
        <v>49683.6178357315</v>
      </c>
    </row>
    <row r="131" spans="1:7" x14ac:dyDescent="0.45">
      <c r="A131">
        <v>96</v>
      </c>
      <c r="B131">
        <v>9.1618082763119819</v>
      </c>
      <c r="C131">
        <v>-8.68254630926657E-4</v>
      </c>
      <c r="D131">
        <f t="shared" si="5"/>
        <v>9526.2676362645016</v>
      </c>
      <c r="E131" s="34">
        <v>9518</v>
      </c>
      <c r="F131" s="28">
        <f t="shared" si="6"/>
        <v>-8.2676362645015615</v>
      </c>
      <c r="G131">
        <f t="shared" si="7"/>
        <v>68.353809402101334</v>
      </c>
    </row>
    <row r="132" spans="1:7" x14ac:dyDescent="0.45">
      <c r="A132">
        <v>97</v>
      </c>
      <c r="B132">
        <v>8.9989715849387348</v>
      </c>
      <c r="C132">
        <v>3.1138482169890125E-3</v>
      </c>
      <c r="D132">
        <f t="shared" si="5"/>
        <v>8094.7548776158746</v>
      </c>
      <c r="E132" s="34">
        <v>8120</v>
      </c>
      <c r="F132" s="28">
        <f t="shared" si="6"/>
        <v>25.245122384125352</v>
      </c>
      <c r="G132">
        <f t="shared" si="7"/>
        <v>637.31620418946693</v>
      </c>
    </row>
    <row r="133" spans="1:7" x14ac:dyDescent="0.45">
      <c r="A133">
        <v>98</v>
      </c>
      <c r="B133">
        <v>9.0768099624344138</v>
      </c>
      <c r="C133">
        <v>-5.9615692768293371E-3</v>
      </c>
      <c r="D133">
        <f t="shared" si="5"/>
        <v>8750.008601978323</v>
      </c>
      <c r="E133" s="34">
        <v>8698</v>
      </c>
      <c r="F133" s="28">
        <f t="shared" si="6"/>
        <v>-52.008601978322986</v>
      </c>
      <c r="G133">
        <f t="shared" si="7"/>
        <v>2704.8946797396216</v>
      </c>
    </row>
    <row r="134" spans="1:7" x14ac:dyDescent="0.45">
      <c r="A134">
        <v>99</v>
      </c>
      <c r="B134">
        <v>9.2897908433791763</v>
      </c>
      <c r="C134">
        <v>-9.2716367817473611E-3</v>
      </c>
      <c r="D134">
        <f t="shared" si="5"/>
        <v>10826.919339889702</v>
      </c>
      <c r="E134" s="34">
        <v>10727</v>
      </c>
      <c r="F134" s="28">
        <f t="shared" si="6"/>
        <v>-99.919339889702314</v>
      </c>
      <c r="G134">
        <f t="shared" si="7"/>
        <v>9983.8744839938554</v>
      </c>
    </row>
    <row r="135" spans="1:7" x14ac:dyDescent="0.45">
      <c r="A135">
        <v>100</v>
      </c>
      <c r="B135">
        <v>9.5855714187827417</v>
      </c>
      <c r="C135">
        <v>-1.5809877199801647E-2</v>
      </c>
      <c r="D135">
        <f t="shared" si="5"/>
        <v>14553.276245767425</v>
      </c>
      <c r="E135" s="34">
        <v>14325</v>
      </c>
      <c r="F135" s="28">
        <f t="shared" si="6"/>
        <v>-228.27624576742528</v>
      </c>
      <c r="G135">
        <f t="shared" si="7"/>
        <v>52110.044381669948</v>
      </c>
    </row>
    <row r="136" spans="1:7" x14ac:dyDescent="0.45">
      <c r="A136">
        <v>101</v>
      </c>
      <c r="B136">
        <v>8.9042023645111108</v>
      </c>
      <c r="C136">
        <v>-2.0978134232116474E-2</v>
      </c>
      <c r="D136">
        <f t="shared" si="5"/>
        <v>7362.8499961774551</v>
      </c>
      <c r="E136" s="34">
        <v>7210</v>
      </c>
      <c r="F136" s="28">
        <f t="shared" si="6"/>
        <v>-152.84999617745507</v>
      </c>
      <c r="G136">
        <f t="shared" si="7"/>
        <v>23363.12133144803</v>
      </c>
    </row>
    <row r="137" spans="1:7" x14ac:dyDescent="0.45">
      <c r="A137">
        <v>102</v>
      </c>
      <c r="B137">
        <v>8.9346630281123094</v>
      </c>
      <c r="C137">
        <v>2.8182003037304781E-3</v>
      </c>
      <c r="D137">
        <f t="shared" si="5"/>
        <v>7590.5780591263447</v>
      </c>
      <c r="E137" s="34">
        <v>7612</v>
      </c>
      <c r="F137" s="28">
        <f t="shared" si="6"/>
        <v>21.421940873655331</v>
      </c>
      <c r="G137">
        <f t="shared" si="7"/>
        <v>458.89955079438488</v>
      </c>
    </row>
    <row r="138" spans="1:7" x14ac:dyDescent="0.45">
      <c r="A138">
        <v>103</v>
      </c>
      <c r="B138">
        <v>9.0617258540202865</v>
      </c>
      <c r="C138">
        <v>8.0872828189200163E-3</v>
      </c>
      <c r="D138">
        <f t="shared" si="5"/>
        <v>8619.0129834376949</v>
      </c>
      <c r="E138" s="34">
        <v>8689</v>
      </c>
      <c r="F138" s="28">
        <f t="shared" si="6"/>
        <v>69.987016562305143</v>
      </c>
      <c r="G138">
        <f t="shared" si="7"/>
        <v>4898.1824872923744</v>
      </c>
    </row>
    <row r="139" spans="1:7" x14ac:dyDescent="0.45">
      <c r="A139">
        <v>104</v>
      </c>
      <c r="B139">
        <v>9.0036985997821279</v>
      </c>
      <c r="C139">
        <v>4.6942393436379959E-2</v>
      </c>
      <c r="D139">
        <f t="shared" si="5"/>
        <v>8133.1094840545784</v>
      </c>
      <c r="E139" s="34">
        <v>8524</v>
      </c>
      <c r="F139" s="28">
        <f t="shared" si="6"/>
        <v>390.89051594542161</v>
      </c>
      <c r="G139">
        <f t="shared" si="7"/>
        <v>152795.39545607791</v>
      </c>
    </row>
    <row r="140" spans="1:7" x14ac:dyDescent="0.45">
      <c r="A140">
        <v>105</v>
      </c>
      <c r="B140">
        <v>9.0854716277114775</v>
      </c>
      <c r="C140">
        <v>2.7917218188255433E-2</v>
      </c>
      <c r="D140">
        <f t="shared" si="5"/>
        <v>8826.127429666305</v>
      </c>
      <c r="E140" s="34">
        <v>9076</v>
      </c>
      <c r="F140" s="28">
        <f t="shared" si="6"/>
        <v>249.87257033369497</v>
      </c>
      <c r="G140">
        <f t="shared" si="7"/>
        <v>62436.301405167338</v>
      </c>
    </row>
    <row r="141" spans="1:7" x14ac:dyDescent="0.45">
      <c r="A141">
        <v>106</v>
      </c>
      <c r="B141">
        <v>9.0632251636138417</v>
      </c>
      <c r="C141">
        <v>-6.0359711318334064E-3</v>
      </c>
      <c r="D141">
        <f t="shared" si="5"/>
        <v>8631.9452445997849</v>
      </c>
      <c r="E141" s="34">
        <v>8580</v>
      </c>
      <c r="F141" s="28">
        <f t="shared" si="6"/>
        <v>-51.945244599784928</v>
      </c>
      <c r="G141">
        <f t="shared" si="7"/>
        <v>2698.3084365314853</v>
      </c>
    </row>
    <row r="142" spans="1:7" x14ac:dyDescent="0.45">
      <c r="A142">
        <v>107</v>
      </c>
      <c r="B142">
        <v>9.0503877126177699</v>
      </c>
      <c r="C142">
        <v>6.9180231893515298E-3</v>
      </c>
      <c r="D142">
        <f t="shared" si="5"/>
        <v>8521.8413095480573</v>
      </c>
      <c r="E142" s="34">
        <v>8581</v>
      </c>
      <c r="F142" s="28">
        <f t="shared" si="6"/>
        <v>59.158690451942675</v>
      </c>
      <c r="G142">
        <f t="shared" si="7"/>
        <v>3499.7506559887734</v>
      </c>
    </row>
    <row r="143" spans="1:7" x14ac:dyDescent="0.45">
      <c r="A143">
        <v>108</v>
      </c>
      <c r="B143">
        <v>9.1351700933297781</v>
      </c>
      <c r="C143">
        <v>2.9545100620129716E-2</v>
      </c>
      <c r="D143">
        <f t="shared" si="5"/>
        <v>9275.8552487260331</v>
      </c>
      <c r="E143" s="34">
        <v>9554</v>
      </c>
      <c r="F143" s="28">
        <f t="shared" si="6"/>
        <v>278.1447512739669</v>
      </c>
      <c r="G143">
        <f t="shared" si="7"/>
        <v>77364.50266125692</v>
      </c>
    </row>
    <row r="144" spans="1:7" x14ac:dyDescent="0.45">
      <c r="A144">
        <v>109</v>
      </c>
      <c r="B144">
        <v>8.9723334019565311</v>
      </c>
      <c r="C144">
        <v>9.3482380173313118E-3</v>
      </c>
      <c r="D144">
        <f t="shared" si="5"/>
        <v>7881.9719732466983</v>
      </c>
      <c r="E144" s="34">
        <v>7956</v>
      </c>
      <c r="F144" s="28">
        <f t="shared" si="6"/>
        <v>74.028026753301674</v>
      </c>
      <c r="G144">
        <f t="shared" si="7"/>
        <v>5480.1487449875485</v>
      </c>
    </row>
    <row r="145" spans="1:7" x14ac:dyDescent="0.45">
      <c r="A145">
        <v>110</v>
      </c>
      <c r="B145">
        <v>9.0501717794522101</v>
      </c>
      <c r="C145">
        <v>1.629822210427001E-2</v>
      </c>
      <c r="D145">
        <f t="shared" si="5"/>
        <v>8520.0013600378988</v>
      </c>
      <c r="E145" s="34">
        <v>8660</v>
      </c>
      <c r="F145" s="28">
        <f t="shared" si="6"/>
        <v>139.99863996210115</v>
      </c>
      <c r="G145">
        <f t="shared" si="7"/>
        <v>19599.619191238027</v>
      </c>
    </row>
    <row r="146" spans="1:7" x14ac:dyDescent="0.45">
      <c r="A146">
        <v>111</v>
      </c>
      <c r="B146">
        <v>9.2631526603969725</v>
      </c>
      <c r="C146">
        <v>6.3053160622992266E-3</v>
      </c>
      <c r="D146">
        <f t="shared" si="5"/>
        <v>10542.317350410922</v>
      </c>
      <c r="E146" s="34">
        <v>10609</v>
      </c>
      <c r="F146" s="28">
        <f t="shared" si="6"/>
        <v>66.68264958907821</v>
      </c>
      <c r="G146">
        <f t="shared" si="7"/>
        <v>4446.5757562197923</v>
      </c>
    </row>
    <row r="147" spans="1:7" x14ac:dyDescent="0.45">
      <c r="A147">
        <v>112</v>
      </c>
      <c r="B147">
        <v>9.5589332358005379</v>
      </c>
      <c r="C147">
        <v>9.6408645783707669E-3</v>
      </c>
      <c r="D147">
        <f t="shared" si="5"/>
        <v>14170.7213155095</v>
      </c>
      <c r="E147" s="34">
        <v>14308</v>
      </c>
      <c r="F147" s="28">
        <f t="shared" si="6"/>
        <v>137.27868449050038</v>
      </c>
      <c r="G147">
        <f t="shared" si="7"/>
        <v>18845.437215442351</v>
      </c>
    </row>
    <row r="148" spans="1:7" x14ac:dyDescent="0.45">
      <c r="A148">
        <v>113</v>
      </c>
      <c r="B148">
        <v>8.877564181528907</v>
      </c>
      <c r="C148">
        <v>3.6120643196387192E-2</v>
      </c>
      <c r="D148">
        <f t="shared" si="5"/>
        <v>7169.3063212536445</v>
      </c>
      <c r="E148" s="34">
        <v>7433</v>
      </c>
      <c r="F148" s="28">
        <f t="shared" si="6"/>
        <v>263.69367874635554</v>
      </c>
      <c r="G148">
        <f t="shared" si="7"/>
        <v>69534.356210786165</v>
      </c>
    </row>
    <row r="149" spans="1:7" x14ac:dyDescent="0.45">
      <c r="A149">
        <v>114</v>
      </c>
      <c r="B149">
        <v>8.9080248451301056</v>
      </c>
      <c r="C149">
        <v>4.7177896069197089E-3</v>
      </c>
      <c r="D149">
        <f t="shared" si="5"/>
        <v>7391.0482068107231</v>
      </c>
      <c r="E149" s="34">
        <v>7426</v>
      </c>
      <c r="F149" s="28">
        <f t="shared" si="6"/>
        <v>34.951793189276941</v>
      </c>
      <c r="G149">
        <f t="shared" si="7"/>
        <v>1221.6278471459859</v>
      </c>
    </row>
    <row r="150" spans="1:7" x14ac:dyDescent="0.45">
      <c r="A150">
        <v>115</v>
      </c>
      <c r="B150">
        <v>9.0350876710380827</v>
      </c>
      <c r="C150">
        <v>4.7419329428215917E-2</v>
      </c>
      <c r="D150">
        <f t="shared" si="5"/>
        <v>8392.4491599323101</v>
      </c>
      <c r="E150" s="34">
        <v>8800</v>
      </c>
      <c r="F150" s="28">
        <f t="shared" si="6"/>
        <v>407.55084006768993</v>
      </c>
      <c r="G150">
        <f t="shared" si="7"/>
        <v>166097.68723987977</v>
      </c>
    </row>
    <row r="151" spans="1:7" x14ac:dyDescent="0.45">
      <c r="A151">
        <v>116</v>
      </c>
      <c r="B151">
        <v>8.9770604167999242</v>
      </c>
      <c r="C151">
        <v>1.2217864724739513E-3</v>
      </c>
      <c r="D151">
        <f t="shared" si="5"/>
        <v>7919.3183707059634</v>
      </c>
      <c r="E151" s="34">
        <v>7929</v>
      </c>
      <c r="F151" s="28">
        <f t="shared" si="6"/>
        <v>9.6816292940366111</v>
      </c>
      <c r="G151">
        <f t="shared" si="7"/>
        <v>93.733945787147846</v>
      </c>
    </row>
    <row r="152" spans="1:7" x14ac:dyDescent="0.45">
      <c r="A152">
        <v>117</v>
      </c>
      <c r="B152">
        <v>9.0588334447292738</v>
      </c>
      <c r="C152">
        <v>2.9678218881775464E-2</v>
      </c>
      <c r="D152">
        <f t="shared" si="5"/>
        <v>8594.1192889367885</v>
      </c>
      <c r="E152" s="34">
        <v>8853</v>
      </c>
      <c r="F152" s="28">
        <f t="shared" si="6"/>
        <v>258.88071106321149</v>
      </c>
      <c r="G152">
        <f t="shared" si="7"/>
        <v>67019.222560593989</v>
      </c>
    </row>
    <row r="153" spans="1:7" x14ac:dyDescent="0.45">
      <c r="A153">
        <v>118</v>
      </c>
      <c r="B153">
        <v>9.0365869806316379</v>
      </c>
      <c r="C153">
        <v>3.5580143484299498E-3</v>
      </c>
      <c r="D153">
        <f t="shared" si="5"/>
        <v>8405.0414770032294</v>
      </c>
      <c r="E153" s="34">
        <v>8435</v>
      </c>
      <c r="F153" s="28">
        <f t="shared" si="6"/>
        <v>29.958522996770625</v>
      </c>
      <c r="G153">
        <f t="shared" si="7"/>
        <v>897.51310014803437</v>
      </c>
    </row>
    <row r="154" spans="1:7" x14ac:dyDescent="0.45">
      <c r="A154">
        <v>119</v>
      </c>
      <c r="B154">
        <v>9.0237495296355661</v>
      </c>
      <c r="C154">
        <v>3.2973353675016526E-2</v>
      </c>
      <c r="D154">
        <f t="shared" si="5"/>
        <v>8297.8317908122754</v>
      </c>
      <c r="E154" s="34">
        <v>8576</v>
      </c>
      <c r="F154" s="28">
        <f t="shared" si="6"/>
        <v>278.16820918772464</v>
      </c>
      <c r="G154">
        <f t="shared" si="7"/>
        <v>77377.552602705735</v>
      </c>
    </row>
    <row r="155" spans="1:7" x14ac:dyDescent="0.45">
      <c r="A155">
        <v>120</v>
      </c>
      <c r="B155">
        <v>9.1085319103475744</v>
      </c>
      <c r="C155">
        <v>3.9507435431229254E-2</v>
      </c>
      <c r="D155">
        <f t="shared" si="5"/>
        <v>9032.0253304427861</v>
      </c>
      <c r="E155" s="34">
        <v>9396</v>
      </c>
      <c r="F155" s="28">
        <f t="shared" si="6"/>
        <v>363.97466955721393</v>
      </c>
      <c r="G155">
        <f t="shared" si="7"/>
        <v>132477.56007928308</v>
      </c>
    </row>
    <row r="156" spans="1:7" x14ac:dyDescent="0.45">
      <c r="A156">
        <v>121</v>
      </c>
      <c r="B156">
        <v>8.9456952189743273</v>
      </c>
      <c r="C156">
        <v>3.0819753340784573E-2</v>
      </c>
      <c r="D156">
        <f t="shared" si="5"/>
        <v>7674.7823901177962</v>
      </c>
      <c r="E156" s="34">
        <v>7915</v>
      </c>
      <c r="F156" s="28">
        <f t="shared" si="6"/>
        <v>240.21760988220376</v>
      </c>
      <c r="G156">
        <f t="shared" si="7"/>
        <v>57704.500097518641</v>
      </c>
    </row>
    <row r="157" spans="1:7" x14ac:dyDescent="0.45">
      <c r="A157">
        <v>122</v>
      </c>
      <c r="B157">
        <v>9.0235335964700063</v>
      </c>
      <c r="C157">
        <v>3.8770696678772865E-2</v>
      </c>
      <c r="D157">
        <f t="shared" si="5"/>
        <v>8296.0402071645276</v>
      </c>
      <c r="E157" s="34">
        <v>8624</v>
      </c>
      <c r="F157" s="28">
        <f t="shared" si="6"/>
        <v>327.9597928354724</v>
      </c>
      <c r="G157">
        <f t="shared" si="7"/>
        <v>107557.62571668597</v>
      </c>
    </row>
    <row r="158" spans="1:7" x14ac:dyDescent="0.45">
      <c r="A158">
        <v>123</v>
      </c>
      <c r="B158">
        <v>9.2365144774147687</v>
      </c>
      <c r="C158">
        <v>1.7747081619342353E-2</v>
      </c>
      <c r="D158">
        <f t="shared" si="5"/>
        <v>10265.196555709023</v>
      </c>
      <c r="E158" s="34">
        <v>10449</v>
      </c>
      <c r="F158" s="28">
        <f t="shared" si="6"/>
        <v>183.8034442909775</v>
      </c>
      <c r="G158">
        <f t="shared" si="7"/>
        <v>33783.706133226471</v>
      </c>
    </row>
    <row r="159" spans="1:7" x14ac:dyDescent="0.45">
      <c r="A159">
        <v>124</v>
      </c>
      <c r="B159">
        <v>9.5322950528183341</v>
      </c>
      <c r="C159">
        <v>1.0150892911552134E-2</v>
      </c>
      <c r="D159">
        <f t="shared" si="5"/>
        <v>13798.222421582723</v>
      </c>
      <c r="E159" s="34">
        <v>13939</v>
      </c>
      <c r="F159" s="28">
        <f t="shared" si="6"/>
        <v>140.77757841727725</v>
      </c>
      <c r="G159">
        <f t="shared" si="7"/>
        <v>19818.326585032646</v>
      </c>
    </row>
    <row r="160" spans="1:7" x14ac:dyDescent="0.45">
      <c r="A160">
        <v>125</v>
      </c>
      <c r="B160">
        <v>8.8509259985467033</v>
      </c>
      <c r="C160">
        <v>8.0112234198459475E-3</v>
      </c>
      <c r="D160">
        <f t="shared" si="5"/>
        <v>6980.8502352556525</v>
      </c>
      <c r="E160" s="34">
        <v>7037</v>
      </c>
      <c r="F160" s="28">
        <f t="shared" si="6"/>
        <v>56.149764744347522</v>
      </c>
      <c r="G160">
        <f t="shared" si="7"/>
        <v>3152.7960808455719</v>
      </c>
    </row>
    <row r="161" spans="1:7" x14ac:dyDescent="0.45">
      <c r="A161">
        <v>126</v>
      </c>
      <c r="B161">
        <v>8.8813866621479018</v>
      </c>
      <c r="C161">
        <v>2.0524564231710229E-2</v>
      </c>
      <c r="D161">
        <f t="shared" si="5"/>
        <v>7196.7632991692726</v>
      </c>
      <c r="E161" s="34">
        <v>7346</v>
      </c>
      <c r="F161" s="28">
        <f t="shared" si="6"/>
        <v>149.23670083072739</v>
      </c>
      <c r="G161">
        <f t="shared" si="7"/>
        <v>22271.592874840029</v>
      </c>
    </row>
    <row r="162" spans="1:7" x14ac:dyDescent="0.45">
      <c r="A162">
        <v>127</v>
      </c>
      <c r="B162">
        <v>9.008449488055879</v>
      </c>
      <c r="C162">
        <v>1.2907184252798132E-2</v>
      </c>
      <c r="D162">
        <f t="shared" si="5"/>
        <v>8171.8409100198669</v>
      </c>
      <c r="E162" s="34">
        <v>8278</v>
      </c>
      <c r="F162" s="28">
        <f t="shared" si="6"/>
        <v>106.1590899801331</v>
      </c>
      <c r="G162">
        <f t="shared" si="7"/>
        <v>11269.752385409996</v>
      </c>
    </row>
    <row r="163" spans="1:7" x14ac:dyDescent="0.45">
      <c r="A163">
        <v>128</v>
      </c>
      <c r="B163">
        <v>8.9504222338177204</v>
      </c>
      <c r="C163">
        <v>-1.8341795714412967E-2</v>
      </c>
      <c r="D163">
        <f t="shared" si="5"/>
        <v>7711.1470808991871</v>
      </c>
      <c r="E163" s="34">
        <v>7571</v>
      </c>
      <c r="F163" s="28">
        <f t="shared" si="6"/>
        <v>-140.14708089918713</v>
      </c>
      <c r="G163">
        <f t="shared" si="7"/>
        <v>19641.204284563304</v>
      </c>
    </row>
    <row r="164" spans="1:7" x14ac:dyDescent="0.45">
      <c r="A164">
        <v>129</v>
      </c>
      <c r="B164">
        <v>9.03219526174707</v>
      </c>
      <c r="C164">
        <v>-4.3749221684665329E-2</v>
      </c>
      <c r="D164">
        <f t="shared" si="5"/>
        <v>8368.2098339325457</v>
      </c>
      <c r="E164" s="34">
        <v>8010</v>
      </c>
      <c r="F164" s="28">
        <f t="shared" si="6"/>
        <v>-358.20983393254573</v>
      </c>
      <c r="G164">
        <f t="shared" si="7"/>
        <v>128314.28512598199</v>
      </c>
    </row>
    <row r="165" spans="1:7" x14ac:dyDescent="0.45">
      <c r="A165">
        <v>130</v>
      </c>
      <c r="B165">
        <v>9.0099487976494341</v>
      </c>
      <c r="C165">
        <v>3.2812000593551716E-3</v>
      </c>
      <c r="D165">
        <f t="shared" ref="D165:D215" si="8">EXP(B165)</f>
        <v>8184.102218945437</v>
      </c>
      <c r="E165" s="34">
        <v>8211</v>
      </c>
      <c r="F165" s="28">
        <f t="shared" ref="F165:F215" si="9">E165-D165</f>
        <v>26.897781054562984</v>
      </c>
      <c r="G165">
        <f t="shared" ref="G165:G215" si="10">F165*F165</f>
        <v>723.49062565920735</v>
      </c>
    </row>
    <row r="166" spans="1:7" x14ac:dyDescent="0.45">
      <c r="A166">
        <v>131</v>
      </c>
      <c r="B166">
        <v>8.9971113466533623</v>
      </c>
      <c r="C166">
        <v>-1.0039533804540923E-2</v>
      </c>
      <c r="D166">
        <f t="shared" si="8"/>
        <v>8079.7107018959978</v>
      </c>
      <c r="E166" s="34">
        <v>7999</v>
      </c>
      <c r="F166" s="28">
        <f t="shared" si="9"/>
        <v>-80.710701895997772</v>
      </c>
      <c r="G166">
        <f t="shared" si="10"/>
        <v>6514.2174005446186</v>
      </c>
    </row>
    <row r="167" spans="1:7" x14ac:dyDescent="0.45">
      <c r="A167">
        <v>132</v>
      </c>
      <c r="B167">
        <v>9.0818937273653706</v>
      </c>
      <c r="C167">
        <v>2.3163674665998002E-3</v>
      </c>
      <c r="D167">
        <f t="shared" si="8"/>
        <v>8794.6048512307425</v>
      </c>
      <c r="E167" s="34">
        <v>8815</v>
      </c>
      <c r="F167" s="28">
        <f t="shared" si="9"/>
        <v>20.395148769257503</v>
      </c>
      <c r="G167">
        <f t="shared" si="10"/>
        <v>415.96209332014581</v>
      </c>
    </row>
    <row r="168" spans="1:7" x14ac:dyDescent="0.45">
      <c r="A168">
        <v>133</v>
      </c>
      <c r="B168">
        <v>8.9190570359921235</v>
      </c>
      <c r="C168">
        <v>4.5341615808780489E-3</v>
      </c>
      <c r="D168">
        <f t="shared" si="8"/>
        <v>7473.0390993003657</v>
      </c>
      <c r="E168" s="34">
        <v>7507</v>
      </c>
      <c r="F168" s="28">
        <f t="shared" si="9"/>
        <v>33.960900699634294</v>
      </c>
      <c r="G168">
        <f t="shared" si="10"/>
        <v>1153.3427763304212</v>
      </c>
    </row>
    <row r="169" spans="1:7" x14ac:dyDescent="0.45">
      <c r="A169">
        <v>134</v>
      </c>
      <c r="B169">
        <v>8.9968954134878025</v>
      </c>
      <c r="C169">
        <v>-8.0749117097322909E-3</v>
      </c>
      <c r="D169">
        <f t="shared" si="8"/>
        <v>8077.9662127406418</v>
      </c>
      <c r="E169" s="34">
        <v>8013</v>
      </c>
      <c r="F169" s="28">
        <f t="shared" si="9"/>
        <v>-64.966212740641822</v>
      </c>
      <c r="G169">
        <f t="shared" si="10"/>
        <v>4220.6087978623318</v>
      </c>
    </row>
    <row r="170" spans="1:7" x14ac:dyDescent="0.45">
      <c r="A170">
        <v>135</v>
      </c>
      <c r="B170">
        <v>9.2098762944325649</v>
      </c>
      <c r="C170">
        <v>-3.2162425283475571E-2</v>
      </c>
      <c r="D170">
        <f t="shared" si="8"/>
        <v>9995.360301237095</v>
      </c>
      <c r="E170" s="34">
        <v>9679</v>
      </c>
      <c r="F170" s="28">
        <f t="shared" si="9"/>
        <v>-316.36030123709497</v>
      </c>
      <c r="G170">
        <f t="shared" si="10"/>
        <v>100083.84019882548</v>
      </c>
    </row>
    <row r="171" spans="1:7" x14ac:dyDescent="0.45">
      <c r="A171">
        <v>136</v>
      </c>
      <c r="B171">
        <v>9.5056568698361303</v>
      </c>
      <c r="C171">
        <v>-4.6661157377014817E-2</v>
      </c>
      <c r="D171">
        <f t="shared" si="8"/>
        <v>13435.515225826228</v>
      </c>
      <c r="E171" s="34">
        <v>12823</v>
      </c>
      <c r="F171" s="28">
        <f t="shared" si="9"/>
        <v>-612.51522582622783</v>
      </c>
      <c r="G171">
        <f t="shared" si="10"/>
        <v>375174.90186895488</v>
      </c>
    </row>
    <row r="172" spans="1:7" x14ac:dyDescent="0.45">
      <c r="A172">
        <v>137</v>
      </c>
      <c r="B172">
        <v>8.8242878155644995</v>
      </c>
      <c r="C172">
        <v>-3.8442477603286562E-2</v>
      </c>
      <c r="D172">
        <f t="shared" si="8"/>
        <v>6797.3480031952986</v>
      </c>
      <c r="E172" s="34">
        <v>6541</v>
      </c>
      <c r="F172" s="28">
        <f t="shared" si="9"/>
        <v>-256.34800319529859</v>
      </c>
      <c r="G172">
        <f t="shared" si="10"/>
        <v>65714.298742216808</v>
      </c>
    </row>
    <row r="173" spans="1:7" x14ac:dyDescent="0.45">
      <c r="A173">
        <v>138</v>
      </c>
      <c r="B173">
        <v>8.8547484791656981</v>
      </c>
      <c r="C173">
        <v>-5.3128508018351894E-2</v>
      </c>
      <c r="D173">
        <f t="shared" si="8"/>
        <v>7007.5854648794029</v>
      </c>
      <c r="E173" s="34">
        <v>6645</v>
      </c>
      <c r="F173" s="28">
        <f t="shared" si="9"/>
        <v>-362.58546487940293</v>
      </c>
      <c r="G173">
        <f t="shared" si="10"/>
        <v>131468.21934181274</v>
      </c>
    </row>
    <row r="174" spans="1:7" x14ac:dyDescent="0.45">
      <c r="A174">
        <v>139</v>
      </c>
      <c r="B174">
        <v>8.9818113050736752</v>
      </c>
      <c r="C174">
        <v>-1.1633489581296175E-2</v>
      </c>
      <c r="D174">
        <f t="shared" si="8"/>
        <v>7957.0316824192641</v>
      </c>
      <c r="E174" s="34">
        <v>7865</v>
      </c>
      <c r="F174" s="28">
        <f t="shared" si="9"/>
        <v>-92.031682419264143</v>
      </c>
      <c r="G174">
        <f t="shared" si="10"/>
        <v>8469.8305689202934</v>
      </c>
    </row>
    <row r="175" spans="1:7" x14ac:dyDescent="0.45">
      <c r="A175">
        <v>140</v>
      </c>
      <c r="B175">
        <v>8.9237840508355166</v>
      </c>
      <c r="C175">
        <v>2.1678901342149004E-2</v>
      </c>
      <c r="D175">
        <f t="shared" si="8"/>
        <v>7508.4478890522705</v>
      </c>
      <c r="E175" s="34">
        <v>7673</v>
      </c>
      <c r="F175" s="28">
        <f t="shared" si="9"/>
        <v>164.55211094772949</v>
      </c>
      <c r="G175">
        <f t="shared" si="10"/>
        <v>27077.397217353875</v>
      </c>
    </row>
    <row r="176" spans="1:7" x14ac:dyDescent="0.45">
      <c r="A176">
        <v>141</v>
      </c>
      <c r="B176">
        <v>9.0055570787648662</v>
      </c>
      <c r="C176">
        <v>-3.6906175389992413E-2</v>
      </c>
      <c r="D176">
        <f t="shared" si="8"/>
        <v>8148.2387514531083</v>
      </c>
      <c r="E176" s="34">
        <v>7853</v>
      </c>
      <c r="F176" s="28">
        <f t="shared" si="9"/>
        <v>-295.23875145310831</v>
      </c>
      <c r="G176">
        <f t="shared" si="10"/>
        <v>87165.920359590265</v>
      </c>
    </row>
    <row r="177" spans="1:7" x14ac:dyDescent="0.45">
      <c r="A177">
        <v>142</v>
      </c>
      <c r="B177">
        <v>8.9833106146672304</v>
      </c>
      <c r="C177">
        <v>-5.6592068487884006E-3</v>
      </c>
      <c r="D177">
        <f t="shared" si="8"/>
        <v>7968.9706842504265</v>
      </c>
      <c r="E177" s="34">
        <v>7924</v>
      </c>
      <c r="F177" s="28">
        <f t="shared" si="9"/>
        <v>-44.97068425042653</v>
      </c>
      <c r="G177">
        <f t="shared" si="10"/>
        <v>2022.3624419515606</v>
      </c>
    </row>
    <row r="178" spans="1:7" x14ac:dyDescent="0.45">
      <c r="A178">
        <v>143</v>
      </c>
      <c r="B178">
        <v>8.9704731636711585</v>
      </c>
      <c r="C178">
        <v>-6.4170354508288341E-3</v>
      </c>
      <c r="D178">
        <f t="shared" si="8"/>
        <v>7867.3232564940063</v>
      </c>
      <c r="E178" s="34">
        <v>7817</v>
      </c>
      <c r="F178" s="28">
        <f t="shared" si="9"/>
        <v>-50.323256494006273</v>
      </c>
      <c r="G178">
        <f t="shared" si="10"/>
        <v>2532.4301441615444</v>
      </c>
    </row>
    <row r="179" spans="1:7" x14ac:dyDescent="0.45">
      <c r="A179">
        <v>144</v>
      </c>
      <c r="B179">
        <v>9.0552555443831668</v>
      </c>
      <c r="C179">
        <v>-1.6645767827583313E-4</v>
      </c>
      <c r="D179">
        <f t="shared" si="8"/>
        <v>8563.4253292666035</v>
      </c>
      <c r="E179" s="34">
        <v>8562</v>
      </c>
      <c r="F179" s="28">
        <f t="shared" si="9"/>
        <v>-1.4253292666035122</v>
      </c>
      <c r="G179">
        <f t="shared" si="10"/>
        <v>2.0315635182365059</v>
      </c>
    </row>
    <row r="180" spans="1:7" x14ac:dyDescent="0.45">
      <c r="A180">
        <v>145</v>
      </c>
      <c r="B180">
        <v>8.8924188530099197</v>
      </c>
      <c r="C180">
        <v>7.7211350838801707E-3</v>
      </c>
      <c r="D180">
        <f t="shared" si="8"/>
        <v>7276.5989367439079</v>
      </c>
      <c r="E180" s="34">
        <v>7333</v>
      </c>
      <c r="F180" s="28">
        <f t="shared" si="9"/>
        <v>56.401063256092129</v>
      </c>
      <c r="G180">
        <f t="shared" si="10"/>
        <v>3181.0799364177055</v>
      </c>
    </row>
    <row r="181" spans="1:7" x14ac:dyDescent="0.45">
      <c r="A181">
        <v>146</v>
      </c>
      <c r="B181">
        <v>8.9702572305055988</v>
      </c>
      <c r="C181">
        <v>-3.6065695167524225E-2</v>
      </c>
      <c r="D181">
        <f t="shared" si="8"/>
        <v>7865.6246238809081</v>
      </c>
      <c r="E181" s="34">
        <v>7587</v>
      </c>
      <c r="F181" s="28">
        <f t="shared" si="9"/>
        <v>-278.62462388090808</v>
      </c>
      <c r="G181">
        <f t="shared" si="10"/>
        <v>77631.681032777487</v>
      </c>
    </row>
    <row r="182" spans="1:7" x14ac:dyDescent="0.45">
      <c r="A182">
        <v>147</v>
      </c>
      <c r="B182">
        <v>9.1832381114503612</v>
      </c>
      <c r="C182">
        <v>2.5601134399554581E-2</v>
      </c>
      <c r="D182">
        <f t="shared" si="8"/>
        <v>9732.6171018111472</v>
      </c>
      <c r="E182" s="34">
        <v>9985</v>
      </c>
      <c r="F182" s="28">
        <f t="shared" si="9"/>
        <v>252.38289818885278</v>
      </c>
      <c r="G182">
        <f t="shared" si="10"/>
        <v>63697.127298204825</v>
      </c>
    </row>
    <row r="183" spans="1:7" x14ac:dyDescent="0.45">
      <c r="A183">
        <v>148</v>
      </c>
      <c r="B183">
        <v>9.4790186868539266</v>
      </c>
      <c r="C183">
        <v>-5.082875202464443E-2</v>
      </c>
      <c r="D183">
        <f t="shared" si="8"/>
        <v>13082.342338608474</v>
      </c>
      <c r="E183" s="34">
        <v>12434</v>
      </c>
      <c r="F183" s="28">
        <f t="shared" si="9"/>
        <v>-648.34233860847417</v>
      </c>
      <c r="G183">
        <f t="shared" si="10"/>
        <v>420347.78803230537</v>
      </c>
    </row>
    <row r="184" spans="1:7" x14ac:dyDescent="0.45">
      <c r="A184">
        <v>149</v>
      </c>
      <c r="B184">
        <v>8.7976496325822957</v>
      </c>
      <c r="C184">
        <v>-2.2563697525029625E-2</v>
      </c>
      <c r="D184">
        <f t="shared" si="8"/>
        <v>6618.6694055113239</v>
      </c>
      <c r="E184" s="34">
        <v>6471</v>
      </c>
      <c r="F184" s="28">
        <f t="shared" si="9"/>
        <v>-147.66940551132393</v>
      </c>
      <c r="G184">
        <f t="shared" si="10"/>
        <v>21806.253324067828</v>
      </c>
    </row>
    <row r="185" spans="1:7" x14ac:dyDescent="0.45">
      <c r="A185">
        <v>150</v>
      </c>
      <c r="B185">
        <v>8.8281102961834943</v>
      </c>
      <c r="C185">
        <v>-3.1922660713041395E-2</v>
      </c>
      <c r="D185">
        <f t="shared" si="8"/>
        <v>6823.3804567752622</v>
      </c>
      <c r="E185" s="34">
        <v>6609</v>
      </c>
      <c r="F185" s="28">
        <f t="shared" si="9"/>
        <v>-214.38045677526225</v>
      </c>
      <c r="G185">
        <f t="shared" si="10"/>
        <v>45958.980247170082</v>
      </c>
    </row>
    <row r="186" spans="1:7" x14ac:dyDescent="0.45">
      <c r="A186">
        <v>151</v>
      </c>
      <c r="B186">
        <v>8.9551731220914714</v>
      </c>
      <c r="C186">
        <v>9.7780896231824954E-3</v>
      </c>
      <c r="D186">
        <f t="shared" si="8"/>
        <v>7747.8690410371701</v>
      </c>
      <c r="E186" s="34">
        <v>7824</v>
      </c>
      <c r="F186" s="28">
        <f t="shared" si="9"/>
        <v>76.130958962829936</v>
      </c>
      <c r="G186">
        <f t="shared" si="10"/>
        <v>5795.9229126000955</v>
      </c>
    </row>
    <row r="187" spans="1:7" x14ac:dyDescent="0.45">
      <c r="A187">
        <v>152</v>
      </c>
      <c r="B187">
        <v>8.8971458678533129</v>
      </c>
      <c r="C187">
        <v>-4.2909174447570919E-2</v>
      </c>
      <c r="D187">
        <f t="shared" si="8"/>
        <v>7311.0769527741222</v>
      </c>
      <c r="E187" s="34">
        <v>7004</v>
      </c>
      <c r="F187" s="28">
        <f t="shared" si="9"/>
        <v>-307.07695277412222</v>
      </c>
      <c r="G187">
        <f t="shared" si="10"/>
        <v>94296.254925040485</v>
      </c>
    </row>
    <row r="188" spans="1:7" x14ac:dyDescent="0.45">
      <c r="A188">
        <v>153</v>
      </c>
      <c r="B188">
        <v>8.9789188957826624</v>
      </c>
      <c r="C188">
        <v>2.6363392425695409E-2</v>
      </c>
      <c r="D188">
        <f t="shared" si="8"/>
        <v>7934.0499423735282</v>
      </c>
      <c r="E188" s="34">
        <v>8146</v>
      </c>
      <c r="F188" s="28">
        <f t="shared" si="9"/>
        <v>211.95005762647179</v>
      </c>
      <c r="G188">
        <f t="shared" si="10"/>
        <v>44922.826927864713</v>
      </c>
    </row>
    <row r="189" spans="1:7" x14ac:dyDescent="0.45">
      <c r="A189">
        <v>154</v>
      </c>
      <c r="B189">
        <v>8.9566724316850266</v>
      </c>
      <c r="C189">
        <v>-3.1616686778601633E-3</v>
      </c>
      <c r="D189">
        <f t="shared" si="8"/>
        <v>7759.4942081045483</v>
      </c>
      <c r="E189" s="34">
        <v>7735</v>
      </c>
      <c r="F189" s="28">
        <f t="shared" si="9"/>
        <v>-24.494208104548306</v>
      </c>
      <c r="G189">
        <f t="shared" si="10"/>
        <v>599.96623066891993</v>
      </c>
    </row>
    <row r="190" spans="1:7" x14ac:dyDescent="0.45">
      <c r="A190">
        <v>155</v>
      </c>
      <c r="B190">
        <v>8.9438349806889548</v>
      </c>
      <c r="C190">
        <v>5.0107485890951153E-3</v>
      </c>
      <c r="D190">
        <f t="shared" si="8"/>
        <v>7660.5187370937838</v>
      </c>
      <c r="E190" s="34">
        <v>7699</v>
      </c>
      <c r="F190" s="28">
        <f t="shared" si="9"/>
        <v>38.481262906216216</v>
      </c>
      <c r="G190">
        <f t="shared" si="10"/>
        <v>1480.8075948573321</v>
      </c>
    </row>
    <row r="191" spans="1:7" x14ac:dyDescent="0.45">
      <c r="A191">
        <v>156</v>
      </c>
      <c r="B191">
        <v>9.028617361400963</v>
      </c>
      <c r="C191">
        <v>3.7275106209346376E-2</v>
      </c>
      <c r="D191">
        <f t="shared" si="8"/>
        <v>8338.3227115272275</v>
      </c>
      <c r="E191" s="34">
        <v>8655</v>
      </c>
      <c r="F191" s="28">
        <f t="shared" si="9"/>
        <v>316.67728847277249</v>
      </c>
      <c r="G191">
        <f t="shared" si="10"/>
        <v>100284.50503446757</v>
      </c>
    </row>
    <row r="192" spans="1:7" x14ac:dyDescent="0.45">
      <c r="A192">
        <v>157</v>
      </c>
      <c r="B192">
        <v>8.865780670027716</v>
      </c>
      <c r="C192">
        <v>1.2159164697306934E-2</v>
      </c>
      <c r="D192">
        <f t="shared" si="8"/>
        <v>7085.3225016820397</v>
      </c>
      <c r="E192" s="34">
        <v>7172</v>
      </c>
      <c r="F192" s="28">
        <f t="shared" si="9"/>
        <v>86.677498317960271</v>
      </c>
      <c r="G192">
        <f t="shared" si="10"/>
        <v>7512.9887146600058</v>
      </c>
    </row>
    <row r="193" spans="1:7" x14ac:dyDescent="0.45">
      <c r="A193">
        <v>158</v>
      </c>
      <c r="B193">
        <v>8.943619047523395</v>
      </c>
      <c r="C193">
        <v>1.0616360354998022E-3</v>
      </c>
      <c r="D193">
        <f t="shared" si="8"/>
        <v>7658.8647556142078</v>
      </c>
      <c r="E193" s="34">
        <v>7667</v>
      </c>
      <c r="F193" s="28">
        <f t="shared" si="9"/>
        <v>8.1352443857922481</v>
      </c>
      <c r="G193">
        <f t="shared" si="10"/>
        <v>66.182201216564295</v>
      </c>
    </row>
    <row r="194" spans="1:7" x14ac:dyDescent="0.45">
      <c r="A194">
        <v>159</v>
      </c>
      <c r="B194">
        <v>9.1565999284681574</v>
      </c>
      <c r="C194">
        <v>2.995991484262106E-2</v>
      </c>
      <c r="D194">
        <f t="shared" si="8"/>
        <v>9476.7805057255537</v>
      </c>
      <c r="E194" s="34">
        <v>9765</v>
      </c>
      <c r="F194" s="28">
        <f t="shared" si="9"/>
        <v>288.21949427444633</v>
      </c>
      <c r="G194">
        <f t="shared" si="10"/>
        <v>83070.476879817608</v>
      </c>
    </row>
    <row r="195" spans="1:7" x14ac:dyDescent="0.45">
      <c r="A195">
        <v>160</v>
      </c>
      <c r="B195">
        <v>9.4523805038717228</v>
      </c>
      <c r="C195">
        <v>1.6900530270582692E-3</v>
      </c>
      <c r="D195">
        <f t="shared" si="8"/>
        <v>12738.45313617461</v>
      </c>
      <c r="E195" s="34">
        <v>12760</v>
      </c>
      <c r="F195" s="28">
        <f t="shared" si="9"/>
        <v>21.546863825389664</v>
      </c>
      <c r="G195">
        <f t="shared" si="10"/>
        <v>464.26734070988573</v>
      </c>
    </row>
    <row r="196" spans="1:7" x14ac:dyDescent="0.45">
      <c r="A196">
        <v>161</v>
      </c>
      <c r="B196">
        <v>8.7710114496000919</v>
      </c>
      <c r="C196">
        <v>-2.2071818062377346E-2</v>
      </c>
      <c r="D196">
        <f t="shared" si="8"/>
        <v>6444.6876456610617</v>
      </c>
      <c r="E196" s="34">
        <v>6304</v>
      </c>
      <c r="F196" s="28">
        <f t="shared" si="9"/>
        <v>-140.68764566106165</v>
      </c>
      <c r="G196">
        <f t="shared" si="10"/>
        <v>19793.01364165244</v>
      </c>
    </row>
    <row r="197" spans="1:7" x14ac:dyDescent="0.45">
      <c r="A197">
        <v>162</v>
      </c>
      <c r="B197">
        <v>8.8014721132012905</v>
      </c>
      <c r="C197">
        <v>-2.9946829014825482E-2</v>
      </c>
      <c r="D197">
        <f t="shared" si="8"/>
        <v>6644.017556581286</v>
      </c>
      <c r="E197" s="34">
        <v>6448</v>
      </c>
      <c r="F197" s="28">
        <f t="shared" si="9"/>
        <v>-196.01755658128604</v>
      </c>
      <c r="G197">
        <f t="shared" si="10"/>
        <v>38422.882488097675</v>
      </c>
    </row>
    <row r="198" spans="1:7" x14ac:dyDescent="0.45">
      <c r="A198">
        <v>163</v>
      </c>
      <c r="B198">
        <v>8.9285349391092677</v>
      </c>
      <c r="C198">
        <v>-4.8105414028682958E-3</v>
      </c>
      <c r="D198">
        <f t="shared" si="8"/>
        <v>7544.204556794075</v>
      </c>
      <c r="E198" s="34">
        <v>7508</v>
      </c>
      <c r="F198" s="28">
        <f t="shared" si="9"/>
        <v>-36.204556794074961</v>
      </c>
      <c r="G198">
        <f t="shared" si="10"/>
        <v>1310.7699326553993</v>
      </c>
    </row>
    <row r="199" spans="1:7" x14ac:dyDescent="0.45">
      <c r="A199">
        <v>164</v>
      </c>
      <c r="B199">
        <v>8.8705076848711091</v>
      </c>
      <c r="C199">
        <v>2.3888304935320903E-2</v>
      </c>
      <c r="D199">
        <f t="shared" si="8"/>
        <v>7118.8942107889798</v>
      </c>
      <c r="E199" s="34">
        <v>7291</v>
      </c>
      <c r="F199" s="28">
        <f t="shared" si="9"/>
        <v>172.10578921102024</v>
      </c>
      <c r="G199">
        <f t="shared" si="10"/>
        <v>29620.402679948129</v>
      </c>
    </row>
    <row r="200" spans="1:7" x14ac:dyDescent="0.45">
      <c r="A200">
        <v>165</v>
      </c>
      <c r="B200">
        <v>8.9522807128004587</v>
      </c>
      <c r="C200">
        <v>2.8143223574085496E-2</v>
      </c>
      <c r="D200">
        <f t="shared" si="8"/>
        <v>7725.49141087102</v>
      </c>
      <c r="E200" s="34">
        <v>7946</v>
      </c>
      <c r="F200" s="28">
        <f t="shared" si="9"/>
        <v>220.50858912898002</v>
      </c>
      <c r="G200">
        <f t="shared" si="10"/>
        <v>48624.037879653326</v>
      </c>
    </row>
    <row r="201" spans="1:7" x14ac:dyDescent="0.45">
      <c r="A201">
        <v>166</v>
      </c>
      <c r="B201">
        <v>8.9300342487028228</v>
      </c>
      <c r="C201">
        <v>-5.9896489939781361E-4</v>
      </c>
      <c r="D201">
        <f t="shared" si="8"/>
        <v>7555.5241387202386</v>
      </c>
      <c r="E201" s="34">
        <v>7551</v>
      </c>
      <c r="F201" s="28">
        <f t="shared" si="9"/>
        <v>-4.524138720238625</v>
      </c>
      <c r="G201">
        <f t="shared" si="10"/>
        <v>20.467831159962383</v>
      </c>
    </row>
    <row r="202" spans="1:7" x14ac:dyDescent="0.45">
      <c r="A202">
        <v>167</v>
      </c>
      <c r="B202">
        <v>8.917196797706751</v>
      </c>
      <c r="C202">
        <v>4.8520991278097725E-2</v>
      </c>
      <c r="D202">
        <f t="shared" si="8"/>
        <v>7459.1503880211312</v>
      </c>
      <c r="E202" s="34">
        <v>7830</v>
      </c>
      <c r="F202" s="28">
        <f t="shared" si="9"/>
        <v>370.84961197886878</v>
      </c>
      <c r="G202">
        <f t="shared" si="10"/>
        <v>137529.43470487752</v>
      </c>
    </row>
    <row r="203" spans="1:7" x14ac:dyDescent="0.45">
      <c r="A203">
        <v>168</v>
      </c>
      <c r="B203">
        <v>9.0019791784187593</v>
      </c>
      <c r="C203">
        <v>6.5875545260668744E-2</v>
      </c>
      <c r="D203">
        <f t="shared" si="8"/>
        <v>8119.1372573719063</v>
      </c>
      <c r="E203" s="34">
        <v>8672</v>
      </c>
      <c r="F203" s="28">
        <f t="shared" si="9"/>
        <v>552.86274262809366</v>
      </c>
      <c r="G203">
        <f t="shared" si="10"/>
        <v>305657.2121862577</v>
      </c>
    </row>
    <row r="204" spans="1:7" x14ac:dyDescent="0.45">
      <c r="A204">
        <v>169</v>
      </c>
      <c r="B204">
        <v>8.8391424870455122</v>
      </c>
      <c r="C204">
        <v>-1.0355403131180552E-2</v>
      </c>
      <c r="D204">
        <f t="shared" si="8"/>
        <v>6899.07405770887</v>
      </c>
      <c r="E204" s="34">
        <v>6828</v>
      </c>
      <c r="F204" s="28">
        <f t="shared" si="9"/>
        <v>-71.074057708869987</v>
      </c>
      <c r="G204">
        <f t="shared" si="10"/>
        <v>5051.5216792037809</v>
      </c>
    </row>
    <row r="205" spans="1:7" x14ac:dyDescent="0.45">
      <c r="A205">
        <v>170</v>
      </c>
      <c r="B205">
        <v>8.9169808645411912</v>
      </c>
      <c r="C205">
        <v>7.3189259019557085E-4</v>
      </c>
      <c r="D205">
        <f t="shared" si="8"/>
        <v>7457.5398839523377</v>
      </c>
      <c r="E205" s="34">
        <v>7463</v>
      </c>
      <c r="F205" s="28">
        <f t="shared" si="9"/>
        <v>5.4601160476622681</v>
      </c>
      <c r="G205">
        <f t="shared" si="10"/>
        <v>29.812867253939029</v>
      </c>
    </row>
    <row r="206" spans="1:7" x14ac:dyDescent="0.45">
      <c r="A206">
        <v>171</v>
      </c>
      <c r="B206">
        <v>9.1299617454859536</v>
      </c>
      <c r="C206">
        <v>-4.8525178724307949E-3</v>
      </c>
      <c r="D206">
        <f t="shared" si="8"/>
        <v>9227.6689624404553</v>
      </c>
      <c r="E206" s="34">
        <v>9183</v>
      </c>
      <c r="F206" s="28">
        <f t="shared" si="9"/>
        <v>-44.668962440455289</v>
      </c>
      <c r="G206">
        <f t="shared" si="10"/>
        <v>1995.3162055068053</v>
      </c>
    </row>
    <row r="207" spans="1:7" x14ac:dyDescent="0.45">
      <c r="A207">
        <v>172</v>
      </c>
      <c r="B207">
        <v>9.425742320889519</v>
      </c>
      <c r="C207">
        <v>-2.6187535862211675E-2</v>
      </c>
      <c r="D207">
        <f t="shared" si="8"/>
        <v>12403.603582795151</v>
      </c>
      <c r="E207" s="34">
        <v>12083</v>
      </c>
      <c r="F207" s="28">
        <f t="shared" si="9"/>
        <v>-320.60358279515094</v>
      </c>
      <c r="G207">
        <f t="shared" si="10"/>
        <v>102786.65730108721</v>
      </c>
    </row>
    <row r="208" spans="1:7" x14ac:dyDescent="0.45">
      <c r="A208">
        <v>173</v>
      </c>
      <c r="B208">
        <v>8.7443732666178882</v>
      </c>
      <c r="C208">
        <v>-5.7980745071013473E-3</v>
      </c>
      <c r="D208">
        <f t="shared" si="8"/>
        <v>6275.279260141202</v>
      </c>
      <c r="E208" s="34">
        <v>6239</v>
      </c>
      <c r="F208" s="28">
        <f t="shared" si="9"/>
        <v>-36.27926014120203</v>
      </c>
      <c r="G208">
        <f t="shared" si="10"/>
        <v>1316.1847163930104</v>
      </c>
    </row>
    <row r="209" spans="1:7" x14ac:dyDescent="0.45">
      <c r="A209">
        <v>174</v>
      </c>
      <c r="B209">
        <v>8.7748339302190868</v>
      </c>
      <c r="C209">
        <v>4.2618806614438398E-3</v>
      </c>
      <c r="D209">
        <f t="shared" si="8"/>
        <v>6469.3694821499639</v>
      </c>
      <c r="E209" s="34">
        <v>6497</v>
      </c>
      <c r="F209" s="28">
        <f t="shared" si="9"/>
        <v>27.630517850036085</v>
      </c>
      <c r="G209">
        <f t="shared" si="10"/>
        <v>763.44551666116274</v>
      </c>
    </row>
    <row r="210" spans="1:7" x14ac:dyDescent="0.45">
      <c r="A210">
        <v>175</v>
      </c>
      <c r="B210">
        <v>8.9018967561270639</v>
      </c>
      <c r="C210">
        <v>-8.2527046108593183E-2</v>
      </c>
      <c r="D210">
        <f t="shared" si="8"/>
        <v>7345.8937022938562</v>
      </c>
      <c r="E210" s="34">
        <v>6764</v>
      </c>
      <c r="F210" s="28">
        <f t="shared" si="9"/>
        <v>-581.89370229385622</v>
      </c>
      <c r="G210">
        <f t="shared" si="10"/>
        <v>338600.280769251</v>
      </c>
    </row>
    <row r="211" spans="1:7" x14ac:dyDescent="0.45">
      <c r="A211">
        <v>176</v>
      </c>
      <c r="B211">
        <v>8.8438695018889053</v>
      </c>
      <c r="C211">
        <v>-0.16642996133057153</v>
      </c>
      <c r="D211">
        <f t="shared" si="8"/>
        <v>6931.76328354406</v>
      </c>
      <c r="E211" s="34">
        <v>5869</v>
      </c>
      <c r="F211" s="28">
        <f t="shared" si="9"/>
        <v>-1062.76328354406</v>
      </c>
      <c r="G211">
        <f t="shared" si="10"/>
        <v>1129465.7968493521</v>
      </c>
    </row>
    <row r="212" spans="1:7" x14ac:dyDescent="0.45">
      <c r="A212">
        <v>177</v>
      </c>
      <c r="B212">
        <v>8.9256425298182549</v>
      </c>
      <c r="C212">
        <v>1.5248537967206488E-2</v>
      </c>
      <c r="D212">
        <f t="shared" si="8"/>
        <v>7522.4151565634384</v>
      </c>
      <c r="E212" s="34">
        <v>7638</v>
      </c>
      <c r="F212" s="28">
        <f t="shared" si="9"/>
        <v>115.58484343656164</v>
      </c>
      <c r="G212">
        <f t="shared" si="10"/>
        <v>13359.856032254467</v>
      </c>
    </row>
    <row r="213" spans="1:7" x14ac:dyDescent="0.45">
      <c r="A213">
        <v>178</v>
      </c>
      <c r="B213">
        <v>8.903396065720619</v>
      </c>
      <c r="C213">
        <v>1.1901879397489878E-2</v>
      </c>
      <c r="D213">
        <f t="shared" si="8"/>
        <v>7356.9157318475382</v>
      </c>
      <c r="E213" s="34">
        <v>7445</v>
      </c>
      <c r="F213" s="28">
        <f t="shared" si="9"/>
        <v>88.084268152461846</v>
      </c>
      <c r="G213">
        <f t="shared" si="10"/>
        <v>7758.8382959548044</v>
      </c>
    </row>
    <row r="214" spans="1:7" x14ac:dyDescent="0.45">
      <c r="A214">
        <v>179</v>
      </c>
      <c r="B214">
        <v>8.8905586147245472</v>
      </c>
      <c r="C214">
        <v>5.8416993117228699E-2</v>
      </c>
      <c r="D214">
        <f t="shared" si="8"/>
        <v>7263.0753112972425</v>
      </c>
      <c r="E214" s="34">
        <v>7700</v>
      </c>
      <c r="F214" s="28">
        <f t="shared" si="9"/>
        <v>436.92468870275752</v>
      </c>
      <c r="G214">
        <f t="shared" si="10"/>
        <v>190903.18359800157</v>
      </c>
    </row>
    <row r="215" spans="1:7" ht="14.65" thickBot="1" x14ac:dyDescent="0.5">
      <c r="A215" s="15">
        <v>180</v>
      </c>
      <c r="B215" s="15">
        <v>8.9753409954365555</v>
      </c>
      <c r="C215" s="15">
        <v>1.6096819482671165E-2</v>
      </c>
      <c r="D215">
        <f t="shared" si="8"/>
        <v>7905.7134251848584</v>
      </c>
      <c r="E215" s="35">
        <v>8034</v>
      </c>
      <c r="F215" s="28">
        <f t="shared" si="9"/>
        <v>128.28657481514165</v>
      </c>
      <c r="G215">
        <f t="shared" si="10"/>
        <v>16457.445277800936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0F86-9BB7-474A-A7B4-04121D365C0D}">
  <dimension ref="A1:I204"/>
  <sheetViews>
    <sheetView topLeftCell="A178" workbookViewId="0">
      <selection activeCell="F25" sqref="F25:F204"/>
    </sheetView>
  </sheetViews>
  <sheetFormatPr defaultRowHeight="14.25" x14ac:dyDescent="0.45"/>
  <sheetData>
    <row r="1" spans="1:9" x14ac:dyDescent="0.45">
      <c r="A1" t="s">
        <v>202</v>
      </c>
    </row>
    <row r="2" spans="1:9" ht="14.65" thickBot="1" x14ac:dyDescent="0.5"/>
    <row r="3" spans="1:9" x14ac:dyDescent="0.45">
      <c r="A3" s="17" t="s">
        <v>203</v>
      </c>
      <c r="B3" s="17"/>
    </row>
    <row r="4" spans="1:9" x14ac:dyDescent="0.45">
      <c r="A4" t="s">
        <v>204</v>
      </c>
      <c r="B4">
        <v>0.97186966883895831</v>
      </c>
    </row>
    <row r="5" spans="1:9" x14ac:dyDescent="0.45">
      <c r="A5" t="s">
        <v>205</v>
      </c>
      <c r="B5">
        <v>0.94453065320914653</v>
      </c>
    </row>
    <row r="6" spans="1:9" ht="18" x14ac:dyDescent="0.55000000000000004">
      <c r="A6" t="s">
        <v>206</v>
      </c>
      <c r="B6" s="18">
        <v>0.94421902766537769</v>
      </c>
    </row>
    <row r="7" spans="1:9" x14ac:dyDescent="0.45">
      <c r="A7" t="s">
        <v>207</v>
      </c>
      <c r="B7">
        <v>265.55914271677517</v>
      </c>
    </row>
    <row r="8" spans="1:9" ht="14.65" thickBot="1" x14ac:dyDescent="0.5">
      <c r="A8" s="15" t="s">
        <v>208</v>
      </c>
      <c r="B8" s="15">
        <v>180</v>
      </c>
    </row>
    <row r="10" spans="1:9" ht="14.65" thickBot="1" x14ac:dyDescent="0.5">
      <c r="A10" t="s">
        <v>209</v>
      </c>
    </row>
    <row r="11" spans="1:9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</row>
    <row r="12" spans="1:9" x14ac:dyDescent="0.45">
      <c r="A12" t="s">
        <v>210</v>
      </c>
      <c r="B12">
        <v>1</v>
      </c>
      <c r="C12">
        <v>213749704.71115693</v>
      </c>
      <c r="D12">
        <v>213749704.71115693</v>
      </c>
      <c r="E12">
        <v>3030.9795589471601</v>
      </c>
      <c r="F12">
        <v>1.0211559864751763E-113</v>
      </c>
    </row>
    <row r="13" spans="1:9" x14ac:dyDescent="0.45">
      <c r="A13" t="s">
        <v>211</v>
      </c>
      <c r="B13">
        <v>178</v>
      </c>
      <c r="C13">
        <v>12552855.173923405</v>
      </c>
      <c r="D13">
        <v>70521.65828046856</v>
      </c>
    </row>
    <row r="14" spans="1:9" ht="14.65" thickBot="1" x14ac:dyDescent="0.5">
      <c r="A14" s="15" t="s">
        <v>212</v>
      </c>
      <c r="B14" s="15">
        <v>179</v>
      </c>
      <c r="C14" s="15">
        <v>226302559.88508034</v>
      </c>
      <c r="D14" s="15"/>
      <c r="E14" s="15"/>
      <c r="F14" s="15"/>
    </row>
    <row r="15" spans="1:9" ht="14.65" thickBot="1" x14ac:dyDescent="0.5"/>
    <row r="16" spans="1:9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11419.856474842798</v>
      </c>
      <c r="C17">
        <v>39.752741875342949</v>
      </c>
      <c r="D17">
        <v>287.27217132979911</v>
      </c>
      <c r="E17">
        <v>2.5376405137523425E-239</v>
      </c>
      <c r="F17">
        <v>11341.409173758582</v>
      </c>
      <c r="G17">
        <v>11498.303775927014</v>
      </c>
      <c r="H17">
        <v>11341.409173758582</v>
      </c>
      <c r="I17">
        <v>11498.303775927014</v>
      </c>
    </row>
    <row r="18" spans="1:9" ht="14.65" thickBot="1" x14ac:dyDescent="0.5">
      <c r="A18" s="15" t="s">
        <v>188</v>
      </c>
      <c r="B18" s="15">
        <v>-20.972071479855067</v>
      </c>
      <c r="C18" s="15">
        <v>0.38093407761144288</v>
      </c>
      <c r="D18" s="15">
        <v>-55.054332789955382</v>
      </c>
      <c r="E18" s="15">
        <v>1.0211559864752923E-113</v>
      </c>
      <c r="F18" s="15">
        <v>-21.723799508410462</v>
      </c>
      <c r="G18" s="15">
        <v>-20.220343451299673</v>
      </c>
      <c r="H18" s="15">
        <v>-21.723799508410462</v>
      </c>
      <c r="I18" s="15">
        <v>-20.220343451299673</v>
      </c>
    </row>
    <row r="21" spans="1:9" x14ac:dyDescent="0.45">
      <c r="G21" s="36" t="s">
        <v>241</v>
      </c>
      <c r="H21" s="38">
        <f>SQRT(H22)</f>
        <v>263.39718379827002</v>
      </c>
    </row>
    <row r="22" spans="1:9" x14ac:dyDescent="0.45">
      <c r="A22" t="s">
        <v>226</v>
      </c>
      <c r="G22" s="36" t="s">
        <v>259</v>
      </c>
      <c r="H22" s="37">
        <f>AVERAGE(H25:H204)</f>
        <v>69378.076432859641</v>
      </c>
    </row>
    <row r="23" spans="1:9" ht="14.65" thickBot="1" x14ac:dyDescent="0.5"/>
    <row r="24" spans="1:9" x14ac:dyDescent="0.45">
      <c r="A24" s="16" t="s">
        <v>227</v>
      </c>
      <c r="B24" s="16" t="s">
        <v>251</v>
      </c>
      <c r="C24" s="16" t="s">
        <v>229</v>
      </c>
      <c r="D24" s="30" t="s">
        <v>249</v>
      </c>
      <c r="E24" s="30" t="s">
        <v>260</v>
      </c>
      <c r="F24" s="30" t="s">
        <v>256</v>
      </c>
      <c r="G24" s="31" t="s">
        <v>257</v>
      </c>
      <c r="H24" s="31" t="s">
        <v>258</v>
      </c>
    </row>
    <row r="25" spans="1:9" x14ac:dyDescent="0.45">
      <c r="A25">
        <v>1</v>
      </c>
      <c r="B25">
        <v>11398.884403362943</v>
      </c>
      <c r="C25">
        <v>-616.66504403869658</v>
      </c>
      <c r="D25" s="13">
        <v>0.87069272912551587</v>
      </c>
      <c r="E25">
        <f>B25*D25</f>
        <v>9924.9257701503593</v>
      </c>
      <c r="F25" s="32">
        <v>9388</v>
      </c>
      <c r="G25" s="28">
        <f>F25-E25</f>
        <v>-536.92577015035931</v>
      </c>
      <c r="H25">
        <f>G25*G25</f>
        <v>288289.28265155648</v>
      </c>
    </row>
    <row r="26" spans="1:9" x14ac:dyDescent="0.45">
      <c r="A26">
        <v>2</v>
      </c>
      <c r="B26">
        <v>11377.912331883088</v>
      </c>
      <c r="C26">
        <v>61.576673842651871</v>
      </c>
      <c r="D26" s="13">
        <v>0.93920279084339942</v>
      </c>
      <c r="E26">
        <f t="shared" ref="E26:E89" si="0">B26*D26</f>
        <v>10686.167016076126</v>
      </c>
      <c r="F26" s="32">
        <v>10744</v>
      </c>
      <c r="G26" s="28">
        <f t="shared" ref="G26:G89" si="1">F26-E26</f>
        <v>57.832983923874053</v>
      </c>
      <c r="H26">
        <f t="shared" ref="H26:H89" si="2">G26*G26</f>
        <v>3344.6540295390746</v>
      </c>
    </row>
    <row r="27" spans="1:9" x14ac:dyDescent="0.45">
      <c r="A27">
        <v>3</v>
      </c>
      <c r="B27">
        <v>11356.940260403233</v>
      </c>
      <c r="C27">
        <v>-438.38829627813357</v>
      </c>
      <c r="D27" s="13">
        <v>1.1683783748903205</v>
      </c>
      <c r="E27">
        <f t="shared" si="0"/>
        <v>13269.203405176382</v>
      </c>
      <c r="F27" s="32">
        <v>12757</v>
      </c>
      <c r="G27" s="28">
        <f t="shared" si="1"/>
        <v>-512.20340517638215</v>
      </c>
      <c r="H27">
        <f t="shared" si="2"/>
        <v>262352.32827428111</v>
      </c>
    </row>
    <row r="28" spans="1:9" x14ac:dyDescent="0.45">
      <c r="A28">
        <v>4</v>
      </c>
      <c r="B28">
        <v>11335.968188923378</v>
      </c>
      <c r="C28">
        <v>-250.63632487666655</v>
      </c>
      <c r="D28" s="13">
        <v>1.5741522413592282</v>
      </c>
      <c r="E28">
        <f t="shared" si="0"/>
        <v>17844.539732570647</v>
      </c>
      <c r="F28" s="32">
        <v>17450</v>
      </c>
      <c r="G28" s="28">
        <f t="shared" si="1"/>
        <v>-394.53973257064717</v>
      </c>
      <c r="H28">
        <f t="shared" si="2"/>
        <v>155661.60057691779</v>
      </c>
    </row>
    <row r="29" spans="1:9" x14ac:dyDescent="0.45">
      <c r="A29">
        <v>5</v>
      </c>
      <c r="B29">
        <v>11314.996117443523</v>
      </c>
      <c r="C29">
        <v>-37.804231039004662</v>
      </c>
      <c r="D29" s="13">
        <v>0.79674089884309551</v>
      </c>
      <c r="E29">
        <f t="shared" si="0"/>
        <v>9015.1201770180887</v>
      </c>
      <c r="F29" s="32">
        <v>8985</v>
      </c>
      <c r="G29" s="28">
        <f t="shared" si="1"/>
        <v>-30.120177018088725</v>
      </c>
      <c r="H29">
        <f t="shared" si="2"/>
        <v>907.22506360100022</v>
      </c>
    </row>
    <row r="30" spans="1:9" x14ac:dyDescent="0.45">
      <c r="A30">
        <v>6</v>
      </c>
      <c r="B30">
        <v>11294.024045963668</v>
      </c>
      <c r="C30">
        <v>-270.7216696545911</v>
      </c>
      <c r="D30" s="13">
        <v>0.82398175155939557</v>
      </c>
      <c r="E30">
        <f t="shared" si="0"/>
        <v>9306.0697155470752</v>
      </c>
      <c r="F30" s="32">
        <v>9083</v>
      </c>
      <c r="G30" s="28">
        <f t="shared" si="1"/>
        <v>-223.06971554707525</v>
      </c>
      <c r="H30">
        <f t="shared" si="2"/>
        <v>49760.097994253061</v>
      </c>
    </row>
    <row r="31" spans="1:9" x14ac:dyDescent="0.45">
      <c r="A31">
        <v>7</v>
      </c>
      <c r="B31">
        <v>11273.051974483813</v>
      </c>
      <c r="C31">
        <v>-311.65185526989626</v>
      </c>
      <c r="D31" s="13">
        <v>0.93820131444462818</v>
      </c>
      <c r="E31">
        <f t="shared" si="0"/>
        <v>10576.392180263325</v>
      </c>
      <c r="F31" s="32">
        <v>10284</v>
      </c>
      <c r="G31" s="28">
        <f t="shared" si="1"/>
        <v>-292.39218026332492</v>
      </c>
      <c r="H31">
        <f t="shared" si="2"/>
        <v>85493.187079140698</v>
      </c>
    </row>
    <row r="32" spans="1:9" x14ac:dyDescent="0.45">
      <c r="A32">
        <v>8</v>
      </c>
      <c r="B32">
        <v>11252.079903003958</v>
      </c>
      <c r="C32">
        <v>770.43889769900125</v>
      </c>
      <c r="D32" s="13">
        <v>0.88309281740355627</v>
      </c>
      <c r="E32">
        <f t="shared" si="0"/>
        <v>9936.6309431936988</v>
      </c>
      <c r="F32" s="32">
        <v>10617</v>
      </c>
      <c r="G32" s="28">
        <f t="shared" si="1"/>
        <v>680.36905680630116</v>
      </c>
      <c r="H32">
        <f t="shared" si="2"/>
        <v>462902.05345949583</v>
      </c>
    </row>
    <row r="33" spans="1:8" x14ac:dyDescent="0.45">
      <c r="A33">
        <v>9</v>
      </c>
      <c r="B33">
        <v>11231.107831524103</v>
      </c>
      <c r="C33">
        <v>-281.43148764150828</v>
      </c>
      <c r="D33" s="13">
        <v>0.96514268258752411</v>
      </c>
      <c r="E33">
        <f t="shared" si="0"/>
        <v>10839.621540946924</v>
      </c>
      <c r="F33" s="32">
        <v>10568</v>
      </c>
      <c r="G33" s="28">
        <f t="shared" si="1"/>
        <v>-271.62154094692414</v>
      </c>
      <c r="H33">
        <f t="shared" si="2"/>
        <v>73778.26150638159</v>
      </c>
    </row>
    <row r="34" spans="1:8" x14ac:dyDescent="0.45">
      <c r="A34">
        <v>10</v>
      </c>
      <c r="B34">
        <v>11210.135760044248</v>
      </c>
      <c r="C34">
        <v>74.087077393192885</v>
      </c>
      <c r="D34" s="13">
        <v>0.94361837349341804</v>
      </c>
      <c r="E34">
        <f t="shared" si="0"/>
        <v>10578.090072533354</v>
      </c>
      <c r="F34" s="32">
        <v>10648</v>
      </c>
      <c r="G34" s="28">
        <f t="shared" si="1"/>
        <v>69.909927466645968</v>
      </c>
      <c r="H34">
        <f t="shared" si="2"/>
        <v>4887.3979583917007</v>
      </c>
    </row>
    <row r="35" spans="1:8" x14ac:dyDescent="0.45">
      <c r="A35">
        <v>11</v>
      </c>
      <c r="B35">
        <v>11189.163688564393</v>
      </c>
      <c r="C35">
        <v>-134.44915013495483</v>
      </c>
      <c r="D35" s="13">
        <v>0.93453340329018963</v>
      </c>
      <c r="E35">
        <f t="shared" si="0"/>
        <v>10456.647221845094</v>
      </c>
      <c r="F35" s="32">
        <v>10331</v>
      </c>
      <c r="G35" s="28">
        <f t="shared" si="1"/>
        <v>-125.64722184509446</v>
      </c>
      <c r="H35">
        <f t="shared" si="2"/>
        <v>15787.224357390383</v>
      </c>
    </row>
    <row r="36" spans="1:8" x14ac:dyDescent="0.45">
      <c r="A36">
        <v>12</v>
      </c>
      <c r="B36">
        <v>11168.191617084538</v>
      </c>
      <c r="C36">
        <v>-613.92453827681129</v>
      </c>
      <c r="D36" s="13">
        <v>1.0195876150990513</v>
      </c>
      <c r="E36">
        <f t="shared" si="0"/>
        <v>11386.949855832441</v>
      </c>
      <c r="F36" s="32">
        <v>10761</v>
      </c>
      <c r="G36" s="28">
        <f t="shared" si="1"/>
        <v>-625.94985583244124</v>
      </c>
      <c r="H36">
        <f t="shared" si="2"/>
        <v>391813.22201665398</v>
      </c>
    </row>
    <row r="37" spans="1:8" x14ac:dyDescent="0.45">
      <c r="A37">
        <v>13</v>
      </c>
      <c r="B37">
        <v>11147.219545604683</v>
      </c>
      <c r="C37">
        <v>180.54244214723985</v>
      </c>
      <c r="D37" s="13">
        <v>0.87069272912551587</v>
      </c>
      <c r="E37">
        <f t="shared" si="0"/>
        <v>9705.8030083238336</v>
      </c>
      <c r="F37" s="32">
        <v>9863</v>
      </c>
      <c r="G37" s="28">
        <f t="shared" si="1"/>
        <v>157.19699167616636</v>
      </c>
      <c r="H37">
        <f t="shared" si="2"/>
        <v>24710.894192036718</v>
      </c>
    </row>
    <row r="38" spans="1:8" x14ac:dyDescent="0.45">
      <c r="A38">
        <v>14</v>
      </c>
      <c r="B38">
        <v>11126.247474124826</v>
      </c>
      <c r="C38">
        <v>71.547190173165291</v>
      </c>
      <c r="D38" s="13">
        <v>0.93920279084339942</v>
      </c>
      <c r="E38">
        <f t="shared" si="0"/>
        <v>10449.802679312361</v>
      </c>
      <c r="F38" s="32">
        <v>10517</v>
      </c>
      <c r="G38" s="28">
        <f t="shared" si="1"/>
        <v>67.197320687639149</v>
      </c>
      <c r="H38">
        <f t="shared" si="2"/>
        <v>4515.4799075974161</v>
      </c>
    </row>
    <row r="39" spans="1:8" x14ac:dyDescent="0.45">
      <c r="A39">
        <v>15</v>
      </c>
      <c r="B39">
        <v>11105.275402644971</v>
      </c>
      <c r="C39">
        <v>179.59624797738797</v>
      </c>
      <c r="D39" s="13">
        <v>1.1683783748903205</v>
      </c>
      <c r="E39">
        <f t="shared" si="0"/>
        <v>12975.16362765178</v>
      </c>
      <c r="F39" s="32">
        <v>13185</v>
      </c>
      <c r="G39" s="28">
        <f t="shared" si="1"/>
        <v>209.83637234821981</v>
      </c>
      <c r="H39">
        <f t="shared" si="2"/>
        <v>44031.303160260744</v>
      </c>
    </row>
    <row r="40" spans="1:8" x14ac:dyDescent="0.45">
      <c r="A40">
        <v>16</v>
      </c>
      <c r="B40">
        <v>11084.303331165116</v>
      </c>
      <c r="C40">
        <v>360.58714807073193</v>
      </c>
      <c r="D40" s="13">
        <v>1.5741522413592282</v>
      </c>
      <c r="E40">
        <f t="shared" si="0"/>
        <v>17448.380932659125</v>
      </c>
      <c r="F40" s="32">
        <v>18016</v>
      </c>
      <c r="G40" s="28">
        <f t="shared" si="1"/>
        <v>567.61906734087461</v>
      </c>
      <c r="H40">
        <f t="shared" si="2"/>
        <v>322191.40560892434</v>
      </c>
    </row>
    <row r="41" spans="1:8" x14ac:dyDescent="0.45">
      <c r="A41">
        <v>17</v>
      </c>
      <c r="B41">
        <v>11063.331259685261</v>
      </c>
      <c r="C41">
        <v>520.10824166446582</v>
      </c>
      <c r="D41" s="13">
        <v>0.79674089884309551</v>
      </c>
      <c r="E41">
        <f t="shared" si="0"/>
        <v>8814.6084920405519</v>
      </c>
      <c r="F41" s="32">
        <v>9229</v>
      </c>
      <c r="G41" s="28">
        <f t="shared" si="1"/>
        <v>414.39150795944806</v>
      </c>
      <c r="H41">
        <f t="shared" si="2"/>
        <v>171720.3218689053</v>
      </c>
    </row>
    <row r="42" spans="1:8" x14ac:dyDescent="0.45">
      <c r="A42">
        <v>18</v>
      </c>
      <c r="B42">
        <v>11042.359188205406</v>
      </c>
      <c r="C42">
        <v>45.265000934714408</v>
      </c>
      <c r="D42" s="13">
        <v>0.82398175155939557</v>
      </c>
      <c r="E42">
        <f t="shared" si="0"/>
        <v>9098.7024652454766</v>
      </c>
      <c r="F42" s="32">
        <v>9136</v>
      </c>
      <c r="G42" s="28">
        <f t="shared" si="1"/>
        <v>37.29753475452344</v>
      </c>
      <c r="H42">
        <f t="shared" si="2"/>
        <v>1391.1060987648839</v>
      </c>
    </row>
    <row r="43" spans="1:8" x14ac:dyDescent="0.45">
      <c r="A43">
        <v>19</v>
      </c>
      <c r="B43">
        <v>11021.387116725551</v>
      </c>
      <c r="C43">
        <v>269.36662333989079</v>
      </c>
      <c r="D43" s="13">
        <v>0.93820131444462818</v>
      </c>
      <c r="E43">
        <f t="shared" si="0"/>
        <v>10340.279879915002</v>
      </c>
      <c r="F43" s="32">
        <v>10593</v>
      </c>
      <c r="G43" s="28">
        <f t="shared" si="1"/>
        <v>252.72012008499769</v>
      </c>
      <c r="H43">
        <f t="shared" si="2"/>
        <v>63867.459095775652</v>
      </c>
    </row>
    <row r="44" spans="1:8" x14ac:dyDescent="0.45">
      <c r="A44">
        <v>20</v>
      </c>
      <c r="B44">
        <v>11000.415045245696</v>
      </c>
      <c r="C44">
        <v>466.10330983748645</v>
      </c>
      <c r="D44" s="13">
        <v>0.88309281740355627</v>
      </c>
      <c r="E44">
        <f t="shared" si="0"/>
        <v>9714.3875149144915</v>
      </c>
      <c r="F44" s="32">
        <v>10126</v>
      </c>
      <c r="G44" s="28">
        <f t="shared" si="1"/>
        <v>411.61248508550852</v>
      </c>
      <c r="H44">
        <f t="shared" si="2"/>
        <v>169424.83787826798</v>
      </c>
    </row>
    <row r="45" spans="1:8" x14ac:dyDescent="0.45">
      <c r="A45">
        <v>21</v>
      </c>
      <c r="B45">
        <v>10979.442973765841</v>
      </c>
      <c r="C45">
        <v>109.072945256823</v>
      </c>
      <c r="D45" s="13">
        <v>0.96514268258752411</v>
      </c>
      <c r="E45">
        <f t="shared" si="0"/>
        <v>10596.729045017108</v>
      </c>
      <c r="F45" s="32">
        <v>10702</v>
      </c>
      <c r="G45" s="28">
        <f t="shared" si="1"/>
        <v>105.27095498289236</v>
      </c>
      <c r="H45">
        <f t="shared" si="2"/>
        <v>11081.97396301015</v>
      </c>
    </row>
    <row r="46" spans="1:8" x14ac:dyDescent="0.45">
      <c r="A46">
        <v>22</v>
      </c>
      <c r="B46">
        <v>10958.470902285986</v>
      </c>
      <c r="C46">
        <v>155.13211200838305</v>
      </c>
      <c r="D46" s="13">
        <v>0.94361837349341804</v>
      </c>
      <c r="E46">
        <f t="shared" si="0"/>
        <v>10340.614488790052</v>
      </c>
      <c r="F46" s="32">
        <v>10487</v>
      </c>
      <c r="G46" s="28">
        <f t="shared" si="1"/>
        <v>146.38551120994816</v>
      </c>
      <c r="H46">
        <f t="shared" si="2"/>
        <v>21428.717892197859</v>
      </c>
    </row>
    <row r="47" spans="1:8" x14ac:dyDescent="0.45">
      <c r="A47">
        <v>23</v>
      </c>
      <c r="B47">
        <v>10937.498830806131</v>
      </c>
      <c r="C47">
        <v>-28.311460823737434</v>
      </c>
      <c r="D47" s="13">
        <v>0.93453340329018963</v>
      </c>
      <c r="E47">
        <f t="shared" si="0"/>
        <v>10221.458005835724</v>
      </c>
      <c r="F47" s="32">
        <v>10195</v>
      </c>
      <c r="G47" s="28">
        <f t="shared" si="1"/>
        <v>-26.45800583572418</v>
      </c>
      <c r="H47">
        <f t="shared" si="2"/>
        <v>700.02607280321479</v>
      </c>
    </row>
    <row r="48" spans="1:8" x14ac:dyDescent="0.45">
      <c r="A48">
        <v>24</v>
      </c>
      <c r="B48">
        <v>10916.526759326276</v>
      </c>
      <c r="C48">
        <v>-2.3102317756420234</v>
      </c>
      <c r="D48" s="13">
        <v>1.0195876150990513</v>
      </c>
      <c r="E48">
        <f t="shared" si="0"/>
        <v>11130.355483706453</v>
      </c>
      <c r="F48" s="32">
        <v>11128</v>
      </c>
      <c r="G48" s="28">
        <f t="shared" si="1"/>
        <v>-2.3554837064530147</v>
      </c>
      <c r="H48">
        <f t="shared" si="2"/>
        <v>5.5483034913656324</v>
      </c>
    </row>
    <row r="49" spans="1:8" x14ac:dyDescent="0.45">
      <c r="A49">
        <v>25</v>
      </c>
      <c r="B49">
        <v>10895.554687846421</v>
      </c>
      <c r="C49">
        <v>162.30726268338913</v>
      </c>
      <c r="D49" s="13">
        <v>0.87069272912551587</v>
      </c>
      <c r="E49">
        <f t="shared" si="0"/>
        <v>9486.680246497308</v>
      </c>
      <c r="F49" s="32">
        <v>9628</v>
      </c>
      <c r="G49" s="28">
        <f t="shared" si="1"/>
        <v>141.31975350269204</v>
      </c>
      <c r="H49">
        <f t="shared" si="2"/>
        <v>19971.272730061639</v>
      </c>
    </row>
    <row r="50" spans="1:8" x14ac:dyDescent="0.45">
      <c r="A50">
        <v>26</v>
      </c>
      <c r="B50">
        <v>10874.582616366566</v>
      </c>
      <c r="C50">
        <v>225.25663202238138</v>
      </c>
      <c r="D50" s="13">
        <v>0.93920279084339942</v>
      </c>
      <c r="E50">
        <f t="shared" si="0"/>
        <v>10213.438342548596</v>
      </c>
      <c r="F50" s="32">
        <v>10425</v>
      </c>
      <c r="G50" s="28">
        <f t="shared" si="1"/>
        <v>211.56165745140424</v>
      </c>
      <c r="H50">
        <f t="shared" si="2"/>
        <v>44758.33490358531</v>
      </c>
    </row>
    <row r="51" spans="1:8" x14ac:dyDescent="0.45">
      <c r="A51">
        <v>27</v>
      </c>
      <c r="B51">
        <v>10853.610544886711</v>
      </c>
      <c r="C51">
        <v>379.05199153860849</v>
      </c>
      <c r="D51" s="13">
        <v>1.1683783748903205</v>
      </c>
      <c r="E51">
        <f t="shared" si="0"/>
        <v>12681.123850127182</v>
      </c>
      <c r="F51" s="32">
        <v>13124</v>
      </c>
      <c r="G51" s="28">
        <f t="shared" si="1"/>
        <v>442.87614987281813</v>
      </c>
      <c r="H51">
        <f t="shared" si="2"/>
        <v>196139.28412617088</v>
      </c>
    </row>
    <row r="52" spans="1:8" x14ac:dyDescent="0.45">
      <c r="A52">
        <v>28</v>
      </c>
      <c r="B52">
        <v>10832.638473406856</v>
      </c>
      <c r="C52">
        <v>431.83743566341764</v>
      </c>
      <c r="D52" s="13">
        <v>1.5741522413592282</v>
      </c>
      <c r="E52">
        <f t="shared" si="0"/>
        <v>17052.222132747611</v>
      </c>
      <c r="F52" s="32">
        <v>17732</v>
      </c>
      <c r="G52" s="28">
        <f t="shared" si="1"/>
        <v>679.77786725238911</v>
      </c>
      <c r="H52">
        <f t="shared" si="2"/>
        <v>462097.94880620675</v>
      </c>
    </row>
    <row r="53" spans="1:8" x14ac:dyDescent="0.45">
      <c r="A53">
        <v>29</v>
      </c>
      <c r="B53">
        <v>10811.666401927001</v>
      </c>
      <c r="C53">
        <v>52.593249571888009</v>
      </c>
      <c r="D53" s="13">
        <v>0.79674089884309551</v>
      </c>
      <c r="E53">
        <f t="shared" si="0"/>
        <v>8614.0968070630151</v>
      </c>
      <c r="F53" s="32">
        <v>8656</v>
      </c>
      <c r="G53" s="28">
        <f t="shared" si="1"/>
        <v>41.903192936984851</v>
      </c>
      <c r="H53">
        <f t="shared" si="2"/>
        <v>1755.8775783141771</v>
      </c>
    </row>
    <row r="54" spans="1:8" x14ac:dyDescent="0.45">
      <c r="A54">
        <v>30</v>
      </c>
      <c r="B54">
        <v>10790.694330447146</v>
      </c>
      <c r="C54">
        <v>302.99795424307376</v>
      </c>
      <c r="D54" s="13">
        <v>0.82398175155939557</v>
      </c>
      <c r="E54">
        <f t="shared" si="0"/>
        <v>8891.3352149438779</v>
      </c>
      <c r="F54" s="32">
        <v>9141</v>
      </c>
      <c r="G54" s="28">
        <f t="shared" si="1"/>
        <v>249.66478505612213</v>
      </c>
      <c r="H54">
        <f t="shared" si="2"/>
        <v>62332.504897119659</v>
      </c>
    </row>
    <row r="55" spans="1:8" x14ac:dyDescent="0.45">
      <c r="A55">
        <v>31</v>
      </c>
      <c r="B55">
        <v>10769.722258967291</v>
      </c>
      <c r="C55">
        <v>52.048978914748659</v>
      </c>
      <c r="D55" s="13">
        <v>0.93820131444462818</v>
      </c>
      <c r="E55">
        <f t="shared" si="0"/>
        <v>10104.167579566683</v>
      </c>
      <c r="F55" s="32">
        <v>10153</v>
      </c>
      <c r="G55" s="28">
        <f t="shared" si="1"/>
        <v>48.832420433316656</v>
      </c>
      <c r="H55">
        <f t="shared" si="2"/>
        <v>2384.6052853762021</v>
      </c>
    </row>
    <row r="56" spans="1:8" x14ac:dyDescent="0.45">
      <c r="A56">
        <v>32</v>
      </c>
      <c r="B56">
        <v>10748.750187487436</v>
      </c>
      <c r="C56">
        <v>-36.399442959793305</v>
      </c>
      <c r="D56" s="13">
        <v>0.88309281740355627</v>
      </c>
      <c r="E56">
        <f t="shared" si="0"/>
        <v>9492.1440866352841</v>
      </c>
      <c r="F56" s="32">
        <v>9460</v>
      </c>
      <c r="G56" s="28">
        <f t="shared" si="1"/>
        <v>-32.144086635284111</v>
      </c>
      <c r="H56">
        <f t="shared" si="2"/>
        <v>1033.2423056166506</v>
      </c>
    </row>
    <row r="57" spans="1:8" x14ac:dyDescent="0.45">
      <c r="A57">
        <v>33</v>
      </c>
      <c r="B57">
        <v>10727.778116007581</v>
      </c>
      <c r="C57">
        <v>300.64306153654616</v>
      </c>
      <c r="D57" s="13">
        <v>0.96514268258752411</v>
      </c>
      <c r="E57">
        <f t="shared" si="0"/>
        <v>10353.836549087293</v>
      </c>
      <c r="F57" s="32">
        <v>10644</v>
      </c>
      <c r="G57" s="28">
        <f t="shared" si="1"/>
        <v>290.16345091270705</v>
      </c>
      <c r="H57">
        <f t="shared" si="2"/>
        <v>84194.828245570956</v>
      </c>
    </row>
    <row r="58" spans="1:8" x14ac:dyDescent="0.45">
      <c r="A58">
        <v>34</v>
      </c>
      <c r="B58">
        <v>10706.806044527726</v>
      </c>
      <c r="C58">
        <v>329.4351866023917</v>
      </c>
      <c r="D58" s="13">
        <v>0.94361837349341804</v>
      </c>
      <c r="E58">
        <f t="shared" si="0"/>
        <v>10103.13890504675</v>
      </c>
      <c r="F58" s="32">
        <v>10414</v>
      </c>
      <c r="G58" s="28">
        <f t="shared" si="1"/>
        <v>310.86109495325036</v>
      </c>
      <c r="H58">
        <f t="shared" si="2"/>
        <v>96634.620355533742</v>
      </c>
    </row>
    <row r="59" spans="1:8" x14ac:dyDescent="0.45">
      <c r="A59">
        <v>35</v>
      </c>
      <c r="B59">
        <v>10685.833973047871</v>
      </c>
      <c r="C59">
        <v>-14.198304501091116</v>
      </c>
      <c r="D59" s="13">
        <v>0.93453340329018963</v>
      </c>
      <c r="E59">
        <f t="shared" si="0"/>
        <v>9986.2687898263557</v>
      </c>
      <c r="F59" s="32">
        <v>9973</v>
      </c>
      <c r="G59" s="28">
        <f t="shared" si="1"/>
        <v>-13.268789826355714</v>
      </c>
      <c r="H59">
        <f t="shared" si="2"/>
        <v>176.06078345600091</v>
      </c>
    </row>
    <row r="60" spans="1:8" x14ac:dyDescent="0.45">
      <c r="A60">
        <v>36</v>
      </c>
      <c r="B60">
        <v>10664.861901568016</v>
      </c>
      <c r="C60">
        <v>-115.49876620365467</v>
      </c>
      <c r="D60" s="13">
        <v>1.0195876150990513</v>
      </c>
      <c r="E60">
        <f t="shared" si="0"/>
        <v>10873.761111580467</v>
      </c>
      <c r="F60" s="32">
        <v>10756</v>
      </c>
      <c r="G60" s="28">
        <f t="shared" si="1"/>
        <v>-117.7611115804666</v>
      </c>
      <c r="H60">
        <f t="shared" si="2"/>
        <v>13867.679400667106</v>
      </c>
    </row>
    <row r="61" spans="1:8" x14ac:dyDescent="0.45">
      <c r="A61">
        <v>37</v>
      </c>
      <c r="B61">
        <v>10643.889830088161</v>
      </c>
      <c r="C61">
        <v>-333.70840820343983</v>
      </c>
      <c r="D61" s="13">
        <v>0.87069272912551587</v>
      </c>
      <c r="E61">
        <f t="shared" si="0"/>
        <v>9267.5574846707841</v>
      </c>
      <c r="F61" s="32">
        <v>8977</v>
      </c>
      <c r="G61" s="28">
        <f t="shared" si="1"/>
        <v>-290.55748467078411</v>
      </c>
      <c r="H61">
        <f t="shared" si="2"/>
        <v>84423.651898212935</v>
      </c>
    </row>
    <row r="62" spans="1:8" x14ac:dyDescent="0.45">
      <c r="A62">
        <v>38</v>
      </c>
      <c r="B62">
        <v>10622.917758608306</v>
      </c>
      <c r="C62">
        <v>35.057385408323171</v>
      </c>
      <c r="D62" s="13">
        <v>0.93920279084339942</v>
      </c>
      <c r="E62">
        <f t="shared" si="0"/>
        <v>9977.0740057848307</v>
      </c>
      <c r="F62" s="32">
        <v>10010</v>
      </c>
      <c r="G62" s="28">
        <f t="shared" si="1"/>
        <v>32.925994215169339</v>
      </c>
      <c r="H62">
        <f t="shared" si="2"/>
        <v>1084.1210950573648</v>
      </c>
    </row>
    <row r="63" spans="1:8" x14ac:dyDescent="0.45">
      <c r="A63">
        <v>39</v>
      </c>
      <c r="B63">
        <v>10601.945687128451</v>
      </c>
      <c r="C63">
        <v>-162.69050907453311</v>
      </c>
      <c r="D63" s="13">
        <v>1.1683783748903205</v>
      </c>
      <c r="E63">
        <f t="shared" si="0"/>
        <v>12387.084072602582</v>
      </c>
      <c r="F63" s="32">
        <v>12197</v>
      </c>
      <c r="G63" s="28">
        <f t="shared" si="1"/>
        <v>-190.08407260258173</v>
      </c>
      <c r="H63">
        <f t="shared" si="2"/>
        <v>36131.95465718356</v>
      </c>
    </row>
    <row r="64" spans="1:8" x14ac:dyDescent="0.45">
      <c r="A64">
        <v>40</v>
      </c>
      <c r="B64">
        <v>10580.973615648596</v>
      </c>
      <c r="C64">
        <v>31.722895569992033</v>
      </c>
      <c r="D64" s="13">
        <v>1.5741522413592282</v>
      </c>
      <c r="E64">
        <f t="shared" si="0"/>
        <v>16656.063332836093</v>
      </c>
      <c r="F64" s="32">
        <v>16706</v>
      </c>
      <c r="G64" s="28">
        <f t="shared" si="1"/>
        <v>49.936667163907259</v>
      </c>
      <c r="H64">
        <f t="shared" si="2"/>
        <v>2493.6707274388536</v>
      </c>
    </row>
    <row r="65" spans="1:8" x14ac:dyDescent="0.45">
      <c r="A65">
        <v>41</v>
      </c>
      <c r="B65">
        <v>10560.001544168741</v>
      </c>
      <c r="C65">
        <v>313.04389956218256</v>
      </c>
      <c r="D65" s="13">
        <v>0.79674089884309551</v>
      </c>
      <c r="E65">
        <f t="shared" si="0"/>
        <v>8413.5851220854802</v>
      </c>
      <c r="F65" s="32">
        <v>8663</v>
      </c>
      <c r="G65" s="28">
        <f t="shared" si="1"/>
        <v>249.41487791451982</v>
      </c>
      <c r="H65">
        <f t="shared" si="2"/>
        <v>62207.781325114825</v>
      </c>
    </row>
    <row r="66" spans="1:8" x14ac:dyDescent="0.45">
      <c r="A66">
        <v>42</v>
      </c>
      <c r="B66">
        <v>10539.029472688886</v>
      </c>
      <c r="C66">
        <v>-155.30436736020056</v>
      </c>
      <c r="D66" s="13">
        <v>0.82398175155939557</v>
      </c>
      <c r="E66">
        <f t="shared" si="0"/>
        <v>8683.967964642281</v>
      </c>
      <c r="F66" s="32">
        <v>8556</v>
      </c>
      <c r="G66" s="28">
        <f t="shared" si="1"/>
        <v>-127.967964642281</v>
      </c>
      <c r="H66">
        <f t="shared" si="2"/>
        <v>16375.799974688081</v>
      </c>
    </row>
    <row r="67" spans="1:8" x14ac:dyDescent="0.45">
      <c r="A67">
        <v>43</v>
      </c>
      <c r="B67">
        <v>10518.057401209029</v>
      </c>
      <c r="C67">
        <v>-495.68815568506398</v>
      </c>
      <c r="D67" s="13">
        <v>0.93820131444462818</v>
      </c>
      <c r="E67">
        <f t="shared" si="0"/>
        <v>9868.0552792183607</v>
      </c>
      <c r="F67" s="32">
        <v>9403</v>
      </c>
      <c r="G67" s="28">
        <f t="shared" si="1"/>
        <v>-465.05527921836074</v>
      </c>
      <c r="H67">
        <f t="shared" si="2"/>
        <v>216276.41272886746</v>
      </c>
    </row>
    <row r="68" spans="1:8" x14ac:dyDescent="0.45">
      <c r="A68">
        <v>44</v>
      </c>
      <c r="B68">
        <v>10497.085329729174</v>
      </c>
      <c r="C68">
        <v>372.66676294744866</v>
      </c>
      <c r="D68" s="13">
        <v>0.88309281740355627</v>
      </c>
      <c r="E68">
        <f t="shared" si="0"/>
        <v>9269.9006583560749</v>
      </c>
      <c r="F68" s="32">
        <v>9599</v>
      </c>
      <c r="G68" s="28">
        <f t="shared" si="1"/>
        <v>329.09934164392507</v>
      </c>
      <c r="H68">
        <f t="shared" si="2"/>
        <v>108306.37667046492</v>
      </c>
    </row>
    <row r="69" spans="1:8" x14ac:dyDescent="0.45">
      <c r="A69">
        <v>45</v>
      </c>
      <c r="B69">
        <v>10476.113258249319</v>
      </c>
      <c r="C69">
        <v>28.033105706183051</v>
      </c>
      <c r="D69" s="13">
        <v>0.96514268258752411</v>
      </c>
      <c r="E69">
        <f t="shared" si="0"/>
        <v>10110.944053157476</v>
      </c>
      <c r="F69" s="32">
        <v>10138</v>
      </c>
      <c r="G69" s="28">
        <f t="shared" si="1"/>
        <v>27.055946842523554</v>
      </c>
      <c r="H69">
        <f t="shared" si="2"/>
        <v>732.02425954546027</v>
      </c>
    </row>
    <row r="70" spans="1:8" x14ac:dyDescent="0.45">
      <c r="A70">
        <v>46</v>
      </c>
      <c r="B70">
        <v>10455.141186769464</v>
      </c>
      <c r="C70">
        <v>-329.22559588716285</v>
      </c>
      <c r="D70" s="13">
        <v>0.94361837349341804</v>
      </c>
      <c r="E70">
        <f t="shared" si="0"/>
        <v>9865.6633213034456</v>
      </c>
      <c r="F70" s="32">
        <v>9555</v>
      </c>
      <c r="G70" s="28">
        <f t="shared" si="1"/>
        <v>-310.66332130344563</v>
      </c>
      <c r="H70">
        <f t="shared" si="2"/>
        <v>96511.699203287892</v>
      </c>
    </row>
    <row r="71" spans="1:8" x14ac:dyDescent="0.45">
      <c r="A71">
        <v>47</v>
      </c>
      <c r="B71">
        <v>10434.169115289609</v>
      </c>
      <c r="C71">
        <v>-125.28131515126915</v>
      </c>
      <c r="D71" s="13">
        <v>0.93453340329018963</v>
      </c>
      <c r="E71">
        <f t="shared" si="0"/>
        <v>9751.0795738169854</v>
      </c>
      <c r="F71" s="32">
        <v>9634</v>
      </c>
      <c r="G71" s="28">
        <f t="shared" si="1"/>
        <v>-117.07957381698543</v>
      </c>
      <c r="H71">
        <f t="shared" si="2"/>
        <v>13707.626605166941</v>
      </c>
    </row>
    <row r="72" spans="1:8" x14ac:dyDescent="0.45">
      <c r="A72">
        <v>48</v>
      </c>
      <c r="B72">
        <v>10413.197043809754</v>
      </c>
      <c r="C72">
        <v>-267.91884817857499</v>
      </c>
      <c r="D72" s="13">
        <v>1.0195876150990513</v>
      </c>
      <c r="E72">
        <f t="shared" si="0"/>
        <v>10617.166739454478</v>
      </c>
      <c r="F72" s="32">
        <v>10344</v>
      </c>
      <c r="G72" s="28">
        <f t="shared" si="1"/>
        <v>-273.16673945447837</v>
      </c>
      <c r="H72">
        <f t="shared" si="2"/>
        <v>74620.067544190868</v>
      </c>
    </row>
    <row r="73" spans="1:8" x14ac:dyDescent="0.45">
      <c r="A73">
        <v>49</v>
      </c>
      <c r="B73">
        <v>10392.224972329899</v>
      </c>
      <c r="C73">
        <v>-195.74611931747131</v>
      </c>
      <c r="D73" s="13">
        <v>0.87069272912551587</v>
      </c>
      <c r="E73">
        <f t="shared" si="0"/>
        <v>9048.4347228442584</v>
      </c>
      <c r="F73" s="32">
        <v>8878</v>
      </c>
      <c r="G73" s="28">
        <f t="shared" si="1"/>
        <v>-170.43472284425843</v>
      </c>
      <c r="H73">
        <f t="shared" si="2"/>
        <v>29047.994750999187</v>
      </c>
    </row>
    <row r="74" spans="1:8" x14ac:dyDescent="0.45">
      <c r="A74">
        <v>50</v>
      </c>
      <c r="B74">
        <v>10371.252900850044</v>
      </c>
      <c r="C74">
        <v>140.85385208463958</v>
      </c>
      <c r="D74" s="13">
        <v>0.93920279084339942</v>
      </c>
      <c r="E74">
        <f t="shared" si="0"/>
        <v>9740.7096690210637</v>
      </c>
      <c r="F74" s="32">
        <v>9873</v>
      </c>
      <c r="G74" s="28">
        <f t="shared" si="1"/>
        <v>132.29033097893625</v>
      </c>
      <c r="H74">
        <f t="shared" si="2"/>
        <v>17500.731670516499</v>
      </c>
    </row>
    <row r="75" spans="1:8" x14ac:dyDescent="0.45">
      <c r="A75">
        <v>51</v>
      </c>
      <c r="B75">
        <v>10350.280829370189</v>
      </c>
      <c r="C75">
        <v>-213.15380396471119</v>
      </c>
      <c r="D75" s="13">
        <v>1.1683783748903205</v>
      </c>
      <c r="E75">
        <f t="shared" si="0"/>
        <v>12093.04429507798</v>
      </c>
      <c r="F75" s="32">
        <v>11844</v>
      </c>
      <c r="G75" s="28">
        <f t="shared" si="1"/>
        <v>-249.04429507797977</v>
      </c>
      <c r="H75">
        <f t="shared" si="2"/>
        <v>62023.060910887856</v>
      </c>
    </row>
    <row r="76" spans="1:8" x14ac:dyDescent="0.45">
      <c r="A76">
        <v>52</v>
      </c>
      <c r="B76">
        <v>10329.308757890334</v>
      </c>
      <c r="C76">
        <v>315.15088187852962</v>
      </c>
      <c r="D76" s="13">
        <v>1.5741522413592282</v>
      </c>
      <c r="E76">
        <f t="shared" si="0"/>
        <v>16259.904532924575</v>
      </c>
      <c r="F76" s="32">
        <v>16756</v>
      </c>
      <c r="G76" s="28">
        <f t="shared" si="1"/>
        <v>496.0954670754254</v>
      </c>
      <c r="H76">
        <f t="shared" si="2"/>
        <v>246110.7124527845</v>
      </c>
    </row>
    <row r="77" spans="1:8" x14ac:dyDescent="0.45">
      <c r="A77">
        <v>53</v>
      </c>
      <c r="B77">
        <v>10308.336686410479</v>
      </c>
      <c r="C77">
        <v>219.55263391908193</v>
      </c>
      <c r="D77" s="13">
        <v>0.79674089884309551</v>
      </c>
      <c r="E77">
        <f t="shared" si="0"/>
        <v>8213.0734371079416</v>
      </c>
      <c r="F77" s="33">
        <v>8388</v>
      </c>
      <c r="G77" s="28">
        <f t="shared" si="1"/>
        <v>174.92656289205843</v>
      </c>
      <c r="H77">
        <f t="shared" si="2"/>
        <v>30599.302405229271</v>
      </c>
    </row>
    <row r="78" spans="1:8" x14ac:dyDescent="0.45">
      <c r="A78">
        <v>54</v>
      </c>
      <c r="B78">
        <v>10287.364614930624</v>
      </c>
      <c r="C78">
        <v>-67.478089454600195</v>
      </c>
      <c r="D78" s="13">
        <v>0.82398175155939557</v>
      </c>
      <c r="E78">
        <f t="shared" si="0"/>
        <v>8476.6007143406823</v>
      </c>
      <c r="F78" s="33">
        <v>8421</v>
      </c>
      <c r="G78" s="28">
        <f t="shared" si="1"/>
        <v>-55.600714340682316</v>
      </c>
      <c r="H78">
        <f t="shared" si="2"/>
        <v>3091.439435194156</v>
      </c>
    </row>
    <row r="79" spans="1:8" x14ac:dyDescent="0.45">
      <c r="A79">
        <v>55</v>
      </c>
      <c r="B79">
        <v>10266.392543450769</v>
      </c>
      <c r="C79">
        <v>138.62378908192659</v>
      </c>
      <c r="D79" s="13">
        <v>0.93820131444462818</v>
      </c>
      <c r="E79">
        <f t="shared" si="0"/>
        <v>9631.9429788700418</v>
      </c>
      <c r="F79" s="33">
        <v>9762</v>
      </c>
      <c r="G79" s="28">
        <f t="shared" si="1"/>
        <v>130.05702112995823</v>
      </c>
      <c r="H79">
        <f t="shared" si="2"/>
        <v>16914.8287451984</v>
      </c>
    </row>
    <row r="80" spans="1:8" x14ac:dyDescent="0.45">
      <c r="A80">
        <v>56</v>
      </c>
      <c r="B80">
        <v>10245.420471970914</v>
      </c>
      <c r="C80">
        <v>-19.994761285437562</v>
      </c>
      <c r="D80" s="13">
        <v>0.88309281740355627</v>
      </c>
      <c r="E80">
        <f t="shared" si="0"/>
        <v>9047.6572300768676</v>
      </c>
      <c r="F80" s="33">
        <v>9030</v>
      </c>
      <c r="G80" s="28">
        <f t="shared" si="1"/>
        <v>-17.657230076867563</v>
      </c>
      <c r="H80">
        <f t="shared" si="2"/>
        <v>311.77777398743649</v>
      </c>
    </row>
    <row r="81" spans="1:8" x14ac:dyDescent="0.45">
      <c r="A81">
        <v>57</v>
      </c>
      <c r="B81">
        <v>10224.448400491059</v>
      </c>
      <c r="C81">
        <v>-81.906601639175278</v>
      </c>
      <c r="D81" s="13">
        <v>0.96514268258752411</v>
      </c>
      <c r="E81">
        <f t="shared" si="0"/>
        <v>9868.0515572276618</v>
      </c>
      <c r="F81" s="33">
        <v>9789</v>
      </c>
      <c r="G81" s="28">
        <f t="shared" si="1"/>
        <v>-79.05155722766176</v>
      </c>
      <c r="H81">
        <f t="shared" si="2"/>
        <v>6249.1487001182822</v>
      </c>
    </row>
    <row r="82" spans="1:8" x14ac:dyDescent="0.45">
      <c r="A82">
        <v>58</v>
      </c>
      <c r="B82">
        <v>10203.476329011204</v>
      </c>
      <c r="C82">
        <v>-225.9258017315733</v>
      </c>
      <c r="D82" s="13">
        <v>0.94361837349341804</v>
      </c>
      <c r="E82">
        <f t="shared" si="0"/>
        <v>9628.1877375601453</v>
      </c>
      <c r="F82" s="33">
        <v>9415</v>
      </c>
      <c r="G82" s="28">
        <f t="shared" si="1"/>
        <v>-213.18773756014525</v>
      </c>
      <c r="H82">
        <f t="shared" si="2"/>
        <v>45449.011446013363</v>
      </c>
    </row>
    <row r="83" spans="1:8" x14ac:dyDescent="0.45">
      <c r="A83">
        <v>59</v>
      </c>
      <c r="B83">
        <v>10182.504257531349</v>
      </c>
      <c r="C83">
        <v>-228.87395683726027</v>
      </c>
      <c r="D83" s="13">
        <v>0.93453340329018963</v>
      </c>
      <c r="E83">
        <f t="shared" si="0"/>
        <v>9515.890357807617</v>
      </c>
      <c r="F83" s="33">
        <v>9302</v>
      </c>
      <c r="G83" s="28">
        <f t="shared" si="1"/>
        <v>-213.89035780761697</v>
      </c>
      <c r="H83">
        <f t="shared" si="2"/>
        <v>45749.085163070413</v>
      </c>
    </row>
    <row r="84" spans="1:8" x14ac:dyDescent="0.45">
      <c r="A84">
        <v>60</v>
      </c>
      <c r="B84">
        <v>10161.532186051494</v>
      </c>
      <c r="C84">
        <v>-567.45723345441365</v>
      </c>
      <c r="D84" s="13">
        <v>1.0195876150990513</v>
      </c>
      <c r="E84">
        <f t="shared" si="0"/>
        <v>10360.572367328492</v>
      </c>
      <c r="F84" s="33">
        <v>9782</v>
      </c>
      <c r="G84" s="28">
        <f t="shared" si="1"/>
        <v>-578.57236732849196</v>
      </c>
      <c r="H84">
        <f t="shared" si="2"/>
        <v>334745.98423609545</v>
      </c>
    </row>
    <row r="85" spans="1:8" x14ac:dyDescent="0.45">
      <c r="A85">
        <v>61</v>
      </c>
      <c r="B85">
        <v>10140.560114571639</v>
      </c>
      <c r="C85">
        <v>-153.11022655676425</v>
      </c>
      <c r="D85" s="13">
        <v>0.87069272912551587</v>
      </c>
      <c r="E85">
        <f t="shared" si="0"/>
        <v>8829.3119610177346</v>
      </c>
      <c r="F85" s="33">
        <v>8696</v>
      </c>
      <c r="G85" s="28">
        <f t="shared" si="1"/>
        <v>-133.31196101773457</v>
      </c>
      <c r="H85">
        <f t="shared" si="2"/>
        <v>17772.078950393981</v>
      </c>
    </row>
    <row r="86" spans="1:8" x14ac:dyDescent="0.45">
      <c r="A86">
        <v>62</v>
      </c>
      <c r="B86">
        <v>10119.588043091784</v>
      </c>
      <c r="C86">
        <v>-159.01287103628238</v>
      </c>
      <c r="D86" s="13">
        <v>0.93920279084339942</v>
      </c>
      <c r="E86">
        <f t="shared" si="0"/>
        <v>9504.3453322572987</v>
      </c>
      <c r="F86" s="33">
        <v>9355</v>
      </c>
      <c r="G86" s="28">
        <f t="shared" si="1"/>
        <v>-149.34533225729865</v>
      </c>
      <c r="H86">
        <f t="shared" si="2"/>
        <v>22304.02826704293</v>
      </c>
    </row>
    <row r="87" spans="1:8" x14ac:dyDescent="0.45">
      <c r="A87">
        <v>63</v>
      </c>
      <c r="B87">
        <v>10098.615971611929</v>
      </c>
      <c r="C87">
        <v>8.5550046641001245</v>
      </c>
      <c r="D87" s="13">
        <v>1.1683783748903205</v>
      </c>
      <c r="E87">
        <f t="shared" si="0"/>
        <v>11799.004517553381</v>
      </c>
      <c r="F87" s="33">
        <v>11809</v>
      </c>
      <c r="G87" s="28">
        <f t="shared" si="1"/>
        <v>9.9954824466185528</v>
      </c>
      <c r="H87">
        <f t="shared" si="2"/>
        <v>99.909669340659605</v>
      </c>
    </row>
    <row r="88" spans="1:8" x14ac:dyDescent="0.45">
      <c r="A88">
        <v>64</v>
      </c>
      <c r="B88">
        <v>10077.643900132074</v>
      </c>
      <c r="C88">
        <v>153.25980591218286</v>
      </c>
      <c r="D88" s="13">
        <v>1.5741522413592282</v>
      </c>
      <c r="E88">
        <f t="shared" si="0"/>
        <v>15863.745733013058</v>
      </c>
      <c r="F88" s="33">
        <v>16105</v>
      </c>
      <c r="G88" s="28">
        <f t="shared" si="1"/>
        <v>241.25426698694173</v>
      </c>
      <c r="H88">
        <f t="shared" si="2"/>
        <v>58203.621339406563</v>
      </c>
    </row>
    <row r="89" spans="1:8" x14ac:dyDescent="0.45">
      <c r="A89">
        <v>65</v>
      </c>
      <c r="B89">
        <v>10056.671828652219</v>
      </c>
      <c r="C89">
        <v>-96.093663876898063</v>
      </c>
      <c r="D89" s="13">
        <v>0.79674089884309551</v>
      </c>
      <c r="E89">
        <f t="shared" si="0"/>
        <v>8012.5617521304057</v>
      </c>
      <c r="F89" s="33">
        <v>7936</v>
      </c>
      <c r="G89" s="28">
        <f t="shared" si="1"/>
        <v>-76.561752130405694</v>
      </c>
      <c r="H89">
        <f t="shared" si="2"/>
        <v>5861.7018892776805</v>
      </c>
    </row>
    <row r="90" spans="1:8" x14ac:dyDescent="0.45">
      <c r="A90">
        <v>66</v>
      </c>
      <c r="B90">
        <v>10035.699757172364</v>
      </c>
      <c r="C90">
        <v>98.019811492260487</v>
      </c>
      <c r="D90" s="13">
        <v>0.82398175155939557</v>
      </c>
      <c r="E90">
        <f t="shared" ref="E90:E153" si="3">B90*D90</f>
        <v>8269.2334640390854</v>
      </c>
      <c r="F90" s="33">
        <v>8350</v>
      </c>
      <c r="G90" s="28">
        <f t="shared" ref="G90:G153" si="4">F90-E90</f>
        <v>80.766535960914553</v>
      </c>
      <c r="H90">
        <f t="shared" ref="H90:H153" si="5">G90*G90</f>
        <v>6523.2333311257034</v>
      </c>
    </row>
    <row r="91" spans="1:8" x14ac:dyDescent="0.45">
      <c r="A91">
        <v>67</v>
      </c>
      <c r="B91">
        <v>10014.727685692509</v>
      </c>
      <c r="C91">
        <v>-200.20295818164414</v>
      </c>
      <c r="D91" s="13">
        <v>0.93820131444462818</v>
      </c>
      <c r="E91">
        <f t="shared" si="3"/>
        <v>9395.830678521721</v>
      </c>
      <c r="F91" s="33">
        <v>9208</v>
      </c>
      <c r="G91" s="28">
        <f t="shared" si="4"/>
        <v>-187.83067852172098</v>
      </c>
      <c r="H91">
        <f t="shared" si="5"/>
        <v>35280.363793930097</v>
      </c>
    </row>
    <row r="92" spans="1:8" x14ac:dyDescent="0.45">
      <c r="A92">
        <v>68</v>
      </c>
      <c r="B92">
        <v>9993.7556142126541</v>
      </c>
      <c r="C92">
        <v>514.76604638105891</v>
      </c>
      <c r="D92" s="13">
        <v>0.88309281740355627</v>
      </c>
      <c r="E92">
        <f t="shared" si="3"/>
        <v>8825.4138017976602</v>
      </c>
      <c r="F92" s="33">
        <v>9280</v>
      </c>
      <c r="G92" s="28">
        <f t="shared" si="4"/>
        <v>454.5861982023398</v>
      </c>
      <c r="H92">
        <f t="shared" si="5"/>
        <v>206648.61159605696</v>
      </c>
    </row>
    <row r="93" spans="1:8" x14ac:dyDescent="0.45">
      <c r="A93">
        <v>69</v>
      </c>
      <c r="B93">
        <v>9972.7835427327991</v>
      </c>
      <c r="C93">
        <v>-314.10802440638508</v>
      </c>
      <c r="D93" s="13">
        <v>0.96514268258752411</v>
      </c>
      <c r="E93">
        <f t="shared" si="3"/>
        <v>9625.1590612978453</v>
      </c>
      <c r="F93" s="33">
        <v>9322</v>
      </c>
      <c r="G93" s="28">
        <f t="shared" si="4"/>
        <v>-303.15906129784526</v>
      </c>
      <c r="H93">
        <f t="shared" si="5"/>
        <v>91905.416446990697</v>
      </c>
    </row>
    <row r="94" spans="1:8" x14ac:dyDescent="0.45">
      <c r="A94">
        <v>70</v>
      </c>
      <c r="B94">
        <v>9951.8114712529423</v>
      </c>
      <c r="C94">
        <v>163.50661508631129</v>
      </c>
      <c r="D94" s="13">
        <v>0.94361837349341804</v>
      </c>
      <c r="E94">
        <f t="shared" si="3"/>
        <v>9390.7121538168412</v>
      </c>
      <c r="F94" s="33">
        <v>9545</v>
      </c>
      <c r="G94" s="28">
        <f t="shared" si="4"/>
        <v>154.28784618315876</v>
      </c>
      <c r="H94">
        <f t="shared" si="5"/>
        <v>23804.739479838059</v>
      </c>
    </row>
    <row r="95" spans="1:8" x14ac:dyDescent="0.45">
      <c r="A95">
        <v>71</v>
      </c>
      <c r="B95">
        <v>9930.8393997730891</v>
      </c>
      <c r="C95">
        <v>-171.95869214783852</v>
      </c>
      <c r="D95" s="13">
        <v>0.93453340329018963</v>
      </c>
      <c r="E95">
        <f t="shared" si="3"/>
        <v>9280.7011417982485</v>
      </c>
      <c r="F95" s="33">
        <v>9120</v>
      </c>
      <c r="G95" s="28">
        <f t="shared" si="4"/>
        <v>-160.7011417982485</v>
      </c>
      <c r="H95">
        <f t="shared" si="5"/>
        <v>25824.856975260773</v>
      </c>
    </row>
    <row r="96" spans="1:8" x14ac:dyDescent="0.45">
      <c r="A96">
        <v>72</v>
      </c>
      <c r="B96">
        <v>9909.8673282932323</v>
      </c>
      <c r="C96">
        <v>-397.19783685599214</v>
      </c>
      <c r="D96" s="13">
        <v>1.0195876150990513</v>
      </c>
      <c r="E96">
        <f t="shared" si="3"/>
        <v>10103.977995202504</v>
      </c>
      <c r="F96" s="33">
        <v>9699</v>
      </c>
      <c r="G96" s="28">
        <f t="shared" si="4"/>
        <v>-404.97799520250373</v>
      </c>
      <c r="H96">
        <f t="shared" si="5"/>
        <v>164007.17659823914</v>
      </c>
    </row>
    <row r="97" spans="1:8" x14ac:dyDescent="0.45">
      <c r="A97">
        <v>73</v>
      </c>
      <c r="B97">
        <v>9888.8952568133773</v>
      </c>
      <c r="C97">
        <v>106.59420677832713</v>
      </c>
      <c r="D97" s="13">
        <v>0.87069272912551587</v>
      </c>
      <c r="E97">
        <f t="shared" si="3"/>
        <v>8610.1891991912089</v>
      </c>
      <c r="F97" s="33">
        <v>8703</v>
      </c>
      <c r="G97" s="28">
        <f t="shared" si="4"/>
        <v>92.8108008087911</v>
      </c>
      <c r="H97">
        <f t="shared" si="5"/>
        <v>8613.8447467690985</v>
      </c>
    </row>
    <row r="98" spans="1:8" x14ac:dyDescent="0.45">
      <c r="A98">
        <v>74</v>
      </c>
      <c r="B98">
        <v>9867.9231853335223</v>
      </c>
      <c r="C98">
        <v>2.1497002842752408</v>
      </c>
      <c r="D98" s="13">
        <v>0.93920279084339942</v>
      </c>
      <c r="E98">
        <f t="shared" si="3"/>
        <v>9267.9809954935317</v>
      </c>
      <c r="F98" s="33">
        <v>9270</v>
      </c>
      <c r="G98" s="28">
        <f t="shared" si="4"/>
        <v>2.0190045064682636</v>
      </c>
      <c r="H98">
        <f t="shared" si="5"/>
        <v>4.0763791971391568</v>
      </c>
    </row>
    <row r="99" spans="1:8" x14ac:dyDescent="0.45">
      <c r="A99">
        <v>75</v>
      </c>
      <c r="B99">
        <v>9846.9511138536673</v>
      </c>
      <c r="C99">
        <v>-85.558533243276543</v>
      </c>
      <c r="D99" s="13">
        <v>1.1683783748903205</v>
      </c>
      <c r="E99">
        <f t="shared" si="3"/>
        <v>11504.964740028779</v>
      </c>
      <c r="F99" s="33">
        <v>11405</v>
      </c>
      <c r="G99" s="28">
        <f t="shared" si="4"/>
        <v>-99.964740028779488</v>
      </c>
      <c r="H99">
        <f t="shared" si="5"/>
        <v>9992.9492490214689</v>
      </c>
    </row>
    <row r="100" spans="1:8" x14ac:dyDescent="0.45">
      <c r="A100">
        <v>76</v>
      </c>
      <c r="B100">
        <v>9825.9790423738123</v>
      </c>
      <c r="C100">
        <v>201.6406409486699</v>
      </c>
      <c r="D100" s="13">
        <v>1.5741522413592282</v>
      </c>
      <c r="E100">
        <f t="shared" si="3"/>
        <v>15467.586933101538</v>
      </c>
      <c r="F100" s="33">
        <v>15785</v>
      </c>
      <c r="G100" s="28">
        <f t="shared" si="4"/>
        <v>317.41306689846169</v>
      </c>
      <c r="H100">
        <f t="shared" si="5"/>
        <v>100751.05503788732</v>
      </c>
    </row>
    <row r="101" spans="1:8" x14ac:dyDescent="0.45">
      <c r="A101">
        <v>77</v>
      </c>
      <c r="B101">
        <v>9805.0069708939573</v>
      </c>
      <c r="C101">
        <v>-188.32981634399403</v>
      </c>
      <c r="D101" s="13">
        <v>0.79674089884309551</v>
      </c>
      <c r="E101">
        <f t="shared" si="3"/>
        <v>7812.0500671528689</v>
      </c>
      <c r="F101" s="33">
        <v>7662</v>
      </c>
      <c r="G101" s="28">
        <f t="shared" si="4"/>
        <v>-150.05006715286891</v>
      </c>
      <c r="H101">
        <f t="shared" si="5"/>
        <v>22515.022652580468</v>
      </c>
    </row>
    <row r="102" spans="1:8" x14ac:dyDescent="0.45">
      <c r="A102">
        <v>78</v>
      </c>
      <c r="B102">
        <v>9784.0348994141023</v>
      </c>
      <c r="C102">
        <v>674.93459073580561</v>
      </c>
      <c r="D102" s="13">
        <v>0.82398175155939557</v>
      </c>
      <c r="E102">
        <f t="shared" si="3"/>
        <v>8061.8662137374868</v>
      </c>
      <c r="F102" s="33">
        <v>8618</v>
      </c>
      <c r="G102" s="28">
        <f t="shared" si="4"/>
        <v>556.13378626251324</v>
      </c>
      <c r="H102">
        <f t="shared" si="5"/>
        <v>309284.78822267876</v>
      </c>
    </row>
    <row r="103" spans="1:8" x14ac:dyDescent="0.45">
      <c r="A103">
        <v>79</v>
      </c>
      <c r="B103">
        <v>9763.0628279342473</v>
      </c>
      <c r="C103">
        <v>343.51009411810082</v>
      </c>
      <c r="D103" s="13">
        <v>0.93820131444462818</v>
      </c>
      <c r="E103">
        <f t="shared" si="3"/>
        <v>9159.7183781734002</v>
      </c>
      <c r="F103" s="33">
        <v>9482</v>
      </c>
      <c r="G103" s="28">
        <f t="shared" si="4"/>
        <v>322.2816218265998</v>
      </c>
      <c r="H103">
        <f t="shared" si="5"/>
        <v>103865.44376718349</v>
      </c>
    </row>
    <row r="104" spans="1:8" x14ac:dyDescent="0.45">
      <c r="A104">
        <v>80</v>
      </c>
      <c r="B104">
        <v>9742.0907564543922</v>
      </c>
      <c r="C104">
        <v>79.073937762124842</v>
      </c>
      <c r="D104" s="13">
        <v>0.88309281740355627</v>
      </c>
      <c r="E104">
        <f t="shared" si="3"/>
        <v>8603.1703735184528</v>
      </c>
      <c r="F104" s="33">
        <v>8673</v>
      </c>
      <c r="G104" s="28">
        <f t="shared" si="4"/>
        <v>69.829626481547166</v>
      </c>
      <c r="H104">
        <f t="shared" si="5"/>
        <v>4876.1767345523931</v>
      </c>
    </row>
    <row r="105" spans="1:8" x14ac:dyDescent="0.45">
      <c r="A105">
        <v>81</v>
      </c>
      <c r="B105">
        <v>9721.1186849745372</v>
      </c>
      <c r="C105">
        <v>-310.07494618899545</v>
      </c>
      <c r="D105" s="13">
        <v>0.96514268258752411</v>
      </c>
      <c r="E105">
        <f t="shared" si="3"/>
        <v>9382.2665653680288</v>
      </c>
      <c r="F105" s="33">
        <v>9083</v>
      </c>
      <c r="G105" s="28">
        <f t="shared" si="4"/>
        <v>-299.26656536802875</v>
      </c>
      <c r="H105">
        <f t="shared" si="5"/>
        <v>89560.477147176629</v>
      </c>
    </row>
    <row r="106" spans="1:8" x14ac:dyDescent="0.45">
      <c r="A106">
        <v>82</v>
      </c>
      <c r="B106">
        <v>9700.1466134946822</v>
      </c>
      <c r="C106">
        <v>-54.297978412452721</v>
      </c>
      <c r="D106" s="13">
        <v>0.94361837349341804</v>
      </c>
      <c r="E106">
        <f t="shared" si="3"/>
        <v>9153.236570073539</v>
      </c>
      <c r="F106" s="33">
        <v>9102</v>
      </c>
      <c r="G106" s="28">
        <f t="shared" si="4"/>
        <v>-51.236570073539042</v>
      </c>
      <c r="H106">
        <f t="shared" si="5"/>
        <v>2625.1861129006766</v>
      </c>
    </row>
    <row r="107" spans="1:8" x14ac:dyDescent="0.45">
      <c r="A107">
        <v>83</v>
      </c>
      <c r="B107">
        <v>9679.1745420148272</v>
      </c>
      <c r="C107">
        <v>-416.79829144419455</v>
      </c>
      <c r="D107" s="13">
        <v>0.93453340329018963</v>
      </c>
      <c r="E107">
        <f t="shared" si="3"/>
        <v>9045.5119257888782</v>
      </c>
      <c r="F107" s="33">
        <v>8656</v>
      </c>
      <c r="G107" s="28">
        <f t="shared" si="4"/>
        <v>-389.51192578887822</v>
      </c>
      <c r="H107">
        <f t="shared" si="5"/>
        <v>151719.54033176057</v>
      </c>
    </row>
    <row r="108" spans="1:8" x14ac:dyDescent="0.45">
      <c r="A108">
        <v>84</v>
      </c>
      <c r="B108">
        <v>9658.2024705349722</v>
      </c>
      <c r="C108">
        <v>-22.934393013636509</v>
      </c>
      <c r="D108" s="13">
        <v>1.0195876150990513</v>
      </c>
      <c r="E108">
        <f t="shared" si="3"/>
        <v>9847.3836230765173</v>
      </c>
      <c r="F108" s="33">
        <v>9824</v>
      </c>
      <c r="G108" s="28">
        <f t="shared" si="4"/>
        <v>-23.383623076517324</v>
      </c>
      <c r="H108">
        <f t="shared" si="5"/>
        <v>546.79382818463353</v>
      </c>
    </row>
    <row r="109" spans="1:8" x14ac:dyDescent="0.45">
      <c r="A109">
        <v>85</v>
      </c>
      <c r="B109">
        <v>9637.2303990551172</v>
      </c>
      <c r="C109">
        <v>63.091789787296875</v>
      </c>
      <c r="D109" s="13">
        <v>0.87069272912551587</v>
      </c>
      <c r="E109">
        <f t="shared" si="3"/>
        <v>8391.066437364685</v>
      </c>
      <c r="F109" s="33">
        <v>8446</v>
      </c>
      <c r="G109" s="28">
        <f t="shared" si="4"/>
        <v>54.933562635314956</v>
      </c>
      <c r="H109">
        <f t="shared" si="5"/>
        <v>3017.6963038080717</v>
      </c>
    </row>
    <row r="110" spans="1:8" x14ac:dyDescent="0.45">
      <c r="A110">
        <v>86</v>
      </c>
      <c r="B110">
        <v>9616.2583275752622</v>
      </c>
      <c r="C110">
        <v>-225.31519368648333</v>
      </c>
      <c r="D110" s="13">
        <v>0.93920279084339942</v>
      </c>
      <c r="E110">
        <f t="shared" si="3"/>
        <v>9031.6166587297666</v>
      </c>
      <c r="F110" s="33">
        <v>8820</v>
      </c>
      <c r="G110" s="28">
        <f t="shared" si="4"/>
        <v>-211.61665872976664</v>
      </c>
      <c r="H110">
        <f t="shared" si="5"/>
        <v>44781.610251950522</v>
      </c>
    </row>
    <row r="111" spans="1:8" x14ac:dyDescent="0.45">
      <c r="A111">
        <v>87</v>
      </c>
      <c r="B111">
        <v>9595.2862560954072</v>
      </c>
      <c r="C111">
        <v>-100.07456917811942</v>
      </c>
      <c r="D111" s="13">
        <v>1.1683783748903205</v>
      </c>
      <c r="E111">
        <f t="shared" si="3"/>
        <v>11210.924962504179</v>
      </c>
      <c r="F111" s="33">
        <v>11094</v>
      </c>
      <c r="G111" s="28">
        <f t="shared" si="4"/>
        <v>-116.92496250417935</v>
      </c>
      <c r="H111">
        <f t="shared" si="5"/>
        <v>13671.446856603747</v>
      </c>
    </row>
    <row r="112" spans="1:8" x14ac:dyDescent="0.45">
      <c r="A112">
        <v>88</v>
      </c>
      <c r="B112">
        <v>9574.3141846155522</v>
      </c>
      <c r="C112">
        <v>-113.98397720101821</v>
      </c>
      <c r="D112" s="13">
        <v>1.5741522413592282</v>
      </c>
      <c r="E112">
        <f t="shared" si="3"/>
        <v>15071.428133190022</v>
      </c>
      <c r="F112" s="33">
        <v>14892</v>
      </c>
      <c r="G112" s="28">
        <f t="shared" si="4"/>
        <v>-179.42813319002198</v>
      </c>
      <c r="H112">
        <f t="shared" si="5"/>
        <v>32194.454980056267</v>
      </c>
    </row>
    <row r="113" spans="1:8" x14ac:dyDescent="0.45">
      <c r="A113">
        <v>89</v>
      </c>
      <c r="B113">
        <v>9553.3421131356972</v>
      </c>
      <c r="C113">
        <v>-29.54333361009958</v>
      </c>
      <c r="D113" s="13">
        <v>0.79674089884309551</v>
      </c>
      <c r="E113">
        <f t="shared" si="3"/>
        <v>7611.538382175333</v>
      </c>
      <c r="F113" s="34">
        <v>7588</v>
      </c>
      <c r="G113" s="28">
        <f t="shared" si="4"/>
        <v>-23.538382175333027</v>
      </c>
      <c r="H113">
        <f t="shared" si="5"/>
        <v>554.05543543203555</v>
      </c>
    </row>
    <row r="114" spans="1:8" x14ac:dyDescent="0.45">
      <c r="A114">
        <v>90</v>
      </c>
      <c r="B114">
        <v>9532.3700416558422</v>
      </c>
      <c r="C114">
        <v>104.97931101071845</v>
      </c>
      <c r="D114" s="13">
        <v>0.82398175155939557</v>
      </c>
      <c r="E114">
        <f t="shared" si="3"/>
        <v>7854.498963435889</v>
      </c>
      <c r="F114" s="34">
        <v>7941</v>
      </c>
      <c r="G114" s="28">
        <f t="shared" si="4"/>
        <v>86.501036564111018</v>
      </c>
      <c r="H114">
        <f t="shared" si="5"/>
        <v>7482.4293266656714</v>
      </c>
    </row>
    <row r="115" spans="1:8" x14ac:dyDescent="0.45">
      <c r="A115">
        <v>91</v>
      </c>
      <c r="B115">
        <v>9511.3979701759872</v>
      </c>
      <c r="C115">
        <v>243.43807523880787</v>
      </c>
      <c r="D115" s="13">
        <v>0.93820131444462818</v>
      </c>
      <c r="E115">
        <f t="shared" si="3"/>
        <v>8923.6060778250794</v>
      </c>
      <c r="F115" s="34">
        <v>9152</v>
      </c>
      <c r="G115" s="28">
        <f t="shared" si="4"/>
        <v>228.39392217492059</v>
      </c>
      <c r="H115">
        <f t="shared" si="5"/>
        <v>52163.783686443683</v>
      </c>
    </row>
    <row r="116" spans="1:8" x14ac:dyDescent="0.45">
      <c r="A116">
        <v>92</v>
      </c>
      <c r="B116">
        <v>9490.4258986961322</v>
      </c>
      <c r="C116">
        <v>-375.86869545057198</v>
      </c>
      <c r="D116" s="13">
        <v>0.88309281740355627</v>
      </c>
      <c r="E116">
        <f t="shared" si="3"/>
        <v>8380.9269452392455</v>
      </c>
      <c r="F116" s="34">
        <v>8049</v>
      </c>
      <c r="G116" s="28">
        <f t="shared" si="4"/>
        <v>-331.92694523924547</v>
      </c>
      <c r="H116">
        <f t="shared" si="5"/>
        <v>110175.49697585707</v>
      </c>
    </row>
    <row r="117" spans="1:8" x14ac:dyDescent="0.45">
      <c r="A117">
        <v>93</v>
      </c>
      <c r="B117">
        <v>9469.4538272162772</v>
      </c>
      <c r="C117">
        <v>-77.060180613731063</v>
      </c>
      <c r="D117" s="13">
        <v>0.96514268258752411</v>
      </c>
      <c r="E117">
        <f t="shared" si="3"/>
        <v>9139.3740694382141</v>
      </c>
      <c r="F117" s="34">
        <v>9065</v>
      </c>
      <c r="G117" s="28">
        <f t="shared" si="4"/>
        <v>-74.374069438214065</v>
      </c>
      <c r="H117">
        <f t="shared" si="5"/>
        <v>5531.5022048002875</v>
      </c>
    </row>
    <row r="118" spans="1:8" x14ac:dyDescent="0.45">
      <c r="A118">
        <v>94</v>
      </c>
      <c r="B118">
        <v>9448.4817557364222</v>
      </c>
      <c r="C118">
        <v>-102.5424992224489</v>
      </c>
      <c r="D118" s="13">
        <v>0.94361837349341804</v>
      </c>
      <c r="E118">
        <f t="shared" si="3"/>
        <v>8915.7609863302368</v>
      </c>
      <c r="F118" s="34">
        <v>8819</v>
      </c>
      <c r="G118" s="28">
        <f t="shared" si="4"/>
        <v>-96.760986330236847</v>
      </c>
      <c r="H118">
        <f t="shared" si="5"/>
        <v>9362.6884756002819</v>
      </c>
    </row>
    <row r="119" spans="1:8" x14ac:dyDescent="0.45">
      <c r="A119">
        <v>95</v>
      </c>
      <c r="B119">
        <v>9427.5096842565672</v>
      </c>
      <c r="C119">
        <v>-301.03012775045318</v>
      </c>
      <c r="D119" s="13">
        <v>0.93453340329018963</v>
      </c>
      <c r="E119">
        <f t="shared" si="3"/>
        <v>8810.3227097795116</v>
      </c>
      <c r="F119" s="34">
        <v>8529</v>
      </c>
      <c r="G119" s="28">
        <f t="shared" si="4"/>
        <v>-281.32270977951157</v>
      </c>
      <c r="H119">
        <f t="shared" si="5"/>
        <v>79142.467037687296</v>
      </c>
    </row>
    <row r="120" spans="1:8" x14ac:dyDescent="0.45">
      <c r="A120">
        <v>96</v>
      </c>
      <c r="B120">
        <v>9406.5376127767122</v>
      </c>
      <c r="C120">
        <v>-71.390873989244938</v>
      </c>
      <c r="D120" s="13">
        <v>1.0195876150990513</v>
      </c>
      <c r="E120">
        <f t="shared" si="3"/>
        <v>9590.7892509505309</v>
      </c>
      <c r="F120" s="34">
        <v>9518</v>
      </c>
      <c r="G120" s="28">
        <f t="shared" si="4"/>
        <v>-72.789250950530914</v>
      </c>
      <c r="H120">
        <f t="shared" si="5"/>
        <v>5298.2750539393655</v>
      </c>
    </row>
    <row r="121" spans="1:8" x14ac:dyDescent="0.45">
      <c r="A121">
        <v>97</v>
      </c>
      <c r="B121">
        <v>9385.5655412968572</v>
      </c>
      <c r="C121">
        <v>-59.65787217533034</v>
      </c>
      <c r="D121" s="13">
        <v>0.87069272912551587</v>
      </c>
      <c r="E121">
        <f t="shared" si="3"/>
        <v>8171.9436755381603</v>
      </c>
      <c r="F121" s="34">
        <v>8120</v>
      </c>
      <c r="G121" s="28">
        <f t="shared" si="4"/>
        <v>-51.943675538160278</v>
      </c>
      <c r="H121">
        <f t="shared" si="5"/>
        <v>2698.1454284136703</v>
      </c>
    </row>
    <row r="122" spans="1:8" x14ac:dyDescent="0.45">
      <c r="A122">
        <v>98</v>
      </c>
      <c r="B122">
        <v>9364.5934698170022</v>
      </c>
      <c r="C122">
        <v>-103.54773528586884</v>
      </c>
      <c r="D122" s="13">
        <v>0.93920279084339942</v>
      </c>
      <c r="E122">
        <f t="shared" si="3"/>
        <v>8795.2523219660015</v>
      </c>
      <c r="F122" s="34">
        <v>8698</v>
      </c>
      <c r="G122" s="28">
        <f t="shared" si="4"/>
        <v>-97.252321966001546</v>
      </c>
      <c r="H122">
        <f t="shared" si="5"/>
        <v>9458.0141277788262</v>
      </c>
    </row>
    <row r="123" spans="1:8" x14ac:dyDescent="0.45">
      <c r="A123">
        <v>99</v>
      </c>
      <c r="B123">
        <v>9343.6213983371454</v>
      </c>
      <c r="C123">
        <v>-162.52028372007771</v>
      </c>
      <c r="D123" s="13">
        <v>1.1683783748903205</v>
      </c>
      <c r="E123">
        <f t="shared" si="3"/>
        <v>10916.885184979577</v>
      </c>
      <c r="F123" s="34">
        <v>10727</v>
      </c>
      <c r="G123" s="28">
        <f t="shared" si="4"/>
        <v>-189.88518497957739</v>
      </c>
      <c r="H123">
        <f t="shared" si="5"/>
        <v>36056.383474728325</v>
      </c>
    </row>
    <row r="124" spans="1:8" x14ac:dyDescent="0.45">
      <c r="A124">
        <v>100</v>
      </c>
      <c r="B124">
        <v>9322.6493268572922</v>
      </c>
      <c r="C124">
        <v>-222.51299720290081</v>
      </c>
      <c r="D124" s="13">
        <v>1.5741522413592282</v>
      </c>
      <c r="E124">
        <f t="shared" si="3"/>
        <v>14675.269333278506</v>
      </c>
      <c r="F124" s="34">
        <v>14325</v>
      </c>
      <c r="G124" s="28">
        <f t="shared" si="4"/>
        <v>-350.26933327850566</v>
      </c>
      <c r="H124">
        <f t="shared" si="5"/>
        <v>122688.60583536887</v>
      </c>
    </row>
    <row r="125" spans="1:8" x14ac:dyDescent="0.45">
      <c r="A125">
        <v>101</v>
      </c>
      <c r="B125">
        <v>9301.6772553774354</v>
      </c>
      <c r="C125">
        <v>-252.31125638171216</v>
      </c>
      <c r="D125" s="13">
        <v>0.79674089884309551</v>
      </c>
      <c r="E125">
        <f t="shared" si="3"/>
        <v>7411.0266971977953</v>
      </c>
      <c r="F125" s="34">
        <v>7210</v>
      </c>
      <c r="G125" s="28">
        <f t="shared" si="4"/>
        <v>-201.02669719779533</v>
      </c>
      <c r="H125">
        <f t="shared" si="5"/>
        <v>40411.732986254094</v>
      </c>
    </row>
    <row r="126" spans="1:8" x14ac:dyDescent="0.45">
      <c r="A126">
        <v>102</v>
      </c>
      <c r="B126">
        <v>9280.7051838975822</v>
      </c>
      <c r="C126">
        <v>-42.636518427507326</v>
      </c>
      <c r="D126" s="13">
        <v>0.82398175155939557</v>
      </c>
      <c r="E126">
        <f t="shared" si="3"/>
        <v>7647.1317131342921</v>
      </c>
      <c r="F126" s="34">
        <v>7612</v>
      </c>
      <c r="G126" s="28">
        <f t="shared" si="4"/>
        <v>-35.131713134292113</v>
      </c>
      <c r="H126">
        <f t="shared" si="5"/>
        <v>1234.237267750193</v>
      </c>
    </row>
    <row r="127" spans="1:8" x14ac:dyDescent="0.45">
      <c r="A127">
        <v>103</v>
      </c>
      <c r="B127">
        <v>9259.7331124177254</v>
      </c>
      <c r="C127">
        <v>1.6054363813527743</v>
      </c>
      <c r="D127" s="13">
        <v>0.93820131444462818</v>
      </c>
      <c r="E127">
        <f t="shared" si="3"/>
        <v>8687.4937774767586</v>
      </c>
      <c r="F127" s="34">
        <v>8689</v>
      </c>
      <c r="G127" s="28">
        <f t="shared" si="4"/>
        <v>1.5062225232413766</v>
      </c>
      <c r="H127">
        <f t="shared" si="5"/>
        <v>2.2687062895196193</v>
      </c>
    </row>
    <row r="128" spans="1:8" x14ac:dyDescent="0.45">
      <c r="A128">
        <v>104</v>
      </c>
      <c r="B128">
        <v>9238.7610409378703</v>
      </c>
      <c r="C128">
        <v>413.67846713333711</v>
      </c>
      <c r="D128" s="13">
        <v>0.88309281740355627</v>
      </c>
      <c r="E128">
        <f t="shared" si="3"/>
        <v>8158.6835169600363</v>
      </c>
      <c r="F128" s="34">
        <v>8524</v>
      </c>
      <c r="G128" s="28">
        <f t="shared" si="4"/>
        <v>365.31648303996371</v>
      </c>
      <c r="H128">
        <f t="shared" si="5"/>
        <v>133456.13278068809</v>
      </c>
    </row>
    <row r="129" spans="1:8" x14ac:dyDescent="0.45">
      <c r="A129">
        <v>105</v>
      </c>
      <c r="B129">
        <v>9217.7889694580153</v>
      </c>
      <c r="C129">
        <v>186.00195570080541</v>
      </c>
      <c r="D129" s="13">
        <v>0.96514268258752411</v>
      </c>
      <c r="E129">
        <f t="shared" si="3"/>
        <v>8896.4815735083976</v>
      </c>
      <c r="F129" s="34">
        <v>9076</v>
      </c>
      <c r="G129" s="28">
        <f t="shared" si="4"/>
        <v>179.51842649160244</v>
      </c>
      <c r="H129">
        <f t="shared" si="5"/>
        <v>32226.865450020869</v>
      </c>
    </row>
    <row r="130" spans="1:8" x14ac:dyDescent="0.45">
      <c r="A130">
        <v>106</v>
      </c>
      <c r="B130">
        <v>9196.8168979781603</v>
      </c>
      <c r="C130">
        <v>-104.1580000430331</v>
      </c>
      <c r="D130" s="13">
        <v>0.94361837349341804</v>
      </c>
      <c r="E130">
        <f t="shared" si="3"/>
        <v>8678.2854025869347</v>
      </c>
      <c r="F130" s="34">
        <v>8580</v>
      </c>
      <c r="G130" s="28">
        <f t="shared" si="4"/>
        <v>-98.285402586934651</v>
      </c>
      <c r="H130">
        <f t="shared" si="5"/>
        <v>9660.0203616758208</v>
      </c>
    </row>
    <row r="131" spans="1:8" x14ac:dyDescent="0.45">
      <c r="A131">
        <v>107</v>
      </c>
      <c r="B131">
        <v>9175.8448264983053</v>
      </c>
      <c r="C131">
        <v>6.2774708846209251</v>
      </c>
      <c r="D131" s="13">
        <v>0.93453340329018963</v>
      </c>
      <c r="E131">
        <f t="shared" si="3"/>
        <v>8575.1334937701413</v>
      </c>
      <c r="F131" s="34">
        <v>8581</v>
      </c>
      <c r="G131" s="28">
        <f t="shared" si="4"/>
        <v>5.8665062298587145</v>
      </c>
      <c r="H131">
        <f t="shared" si="5"/>
        <v>34.415895344971105</v>
      </c>
    </row>
    <row r="132" spans="1:8" x14ac:dyDescent="0.45">
      <c r="A132">
        <v>108</v>
      </c>
      <c r="B132">
        <v>9154.8727550184503</v>
      </c>
      <c r="C132">
        <v>215.58237656123674</v>
      </c>
      <c r="D132" s="13">
        <v>1.0195876150990513</v>
      </c>
      <c r="E132">
        <f t="shared" si="3"/>
        <v>9334.1948788245427</v>
      </c>
      <c r="F132" s="34">
        <v>9554</v>
      </c>
      <c r="G132" s="28">
        <f t="shared" si="4"/>
        <v>219.80512117545732</v>
      </c>
      <c r="H132">
        <f t="shared" si="5"/>
        <v>48314.291294957475</v>
      </c>
    </row>
    <row r="133" spans="1:8" x14ac:dyDescent="0.45">
      <c r="A133">
        <v>109</v>
      </c>
      <c r="B133">
        <v>9133.9006835385953</v>
      </c>
      <c r="C133">
        <v>3.6512149257960118</v>
      </c>
      <c r="D133" s="13">
        <v>0.87069272912551587</v>
      </c>
      <c r="E133">
        <f t="shared" si="3"/>
        <v>7952.8209137116346</v>
      </c>
      <c r="F133" s="34">
        <v>7956</v>
      </c>
      <c r="G133" s="28">
        <f t="shared" si="4"/>
        <v>3.1790862883653972</v>
      </c>
      <c r="H133">
        <f t="shared" si="5"/>
        <v>10.106589628872877</v>
      </c>
    </row>
    <row r="134" spans="1:8" x14ac:dyDescent="0.45">
      <c r="A134">
        <v>110</v>
      </c>
      <c r="B134">
        <v>9112.9286120587403</v>
      </c>
      <c r="C134">
        <v>107.65727677083123</v>
      </c>
      <c r="D134" s="13">
        <v>0.93920279084339942</v>
      </c>
      <c r="E134">
        <f t="shared" si="3"/>
        <v>8558.8879852022346</v>
      </c>
      <c r="F134" s="34">
        <v>8660</v>
      </c>
      <c r="G134" s="28">
        <f t="shared" si="4"/>
        <v>101.11201479776537</v>
      </c>
      <c r="H134">
        <f t="shared" si="5"/>
        <v>10223.639536463523</v>
      </c>
    </row>
    <row r="135" spans="1:8" x14ac:dyDescent="0.45">
      <c r="A135">
        <v>111</v>
      </c>
      <c r="B135">
        <v>9091.9565405788853</v>
      </c>
      <c r="C135">
        <v>-11.850105883959259</v>
      </c>
      <c r="D135" s="13">
        <v>1.1683783748903205</v>
      </c>
      <c r="E135">
        <f t="shared" si="3"/>
        <v>10622.845407454979</v>
      </c>
      <c r="F135" s="34">
        <v>10609</v>
      </c>
      <c r="G135" s="28">
        <f t="shared" si="4"/>
        <v>-13.845407454979068</v>
      </c>
      <c r="H135">
        <f t="shared" si="5"/>
        <v>191.69530759438993</v>
      </c>
    </row>
    <row r="136" spans="1:8" x14ac:dyDescent="0.45">
      <c r="A136">
        <v>112</v>
      </c>
      <c r="B136">
        <v>9070.9844690990303</v>
      </c>
      <c r="C136">
        <v>18.352396848265926</v>
      </c>
      <c r="D136" s="13">
        <v>1.5741522413592282</v>
      </c>
      <c r="E136">
        <f t="shared" si="3"/>
        <v>14279.110533366988</v>
      </c>
      <c r="F136" s="34">
        <v>14308</v>
      </c>
      <c r="G136" s="28">
        <f t="shared" si="4"/>
        <v>28.889466633012489</v>
      </c>
      <c r="H136">
        <f t="shared" si="5"/>
        <v>834.60128233994192</v>
      </c>
    </row>
    <row r="137" spans="1:8" x14ac:dyDescent="0.45">
      <c r="A137">
        <v>113</v>
      </c>
      <c r="B137">
        <v>9050.0123976191753</v>
      </c>
      <c r="C137">
        <v>279.24383962565298</v>
      </c>
      <c r="D137" s="13">
        <v>0.79674089884309551</v>
      </c>
      <c r="E137">
        <f t="shared" si="3"/>
        <v>7210.5150122202595</v>
      </c>
      <c r="F137" s="34">
        <v>7433</v>
      </c>
      <c r="G137" s="28">
        <f t="shared" si="4"/>
        <v>222.48498777974055</v>
      </c>
      <c r="H137">
        <f t="shared" si="5"/>
        <v>49499.569787351298</v>
      </c>
    </row>
    <row r="138" spans="1:8" x14ac:dyDescent="0.45">
      <c r="A138">
        <v>114</v>
      </c>
      <c r="B138">
        <v>9029.0403261393203</v>
      </c>
      <c r="C138">
        <v>-16.704815132912699</v>
      </c>
      <c r="D138" s="13">
        <v>0.82398175155939557</v>
      </c>
      <c r="E138">
        <f t="shared" si="3"/>
        <v>7439.7644628326934</v>
      </c>
      <c r="F138" s="34">
        <v>7426</v>
      </c>
      <c r="G138" s="28">
        <f t="shared" si="4"/>
        <v>-13.764462832693425</v>
      </c>
      <c r="H138">
        <f t="shared" si="5"/>
        <v>189.46043707259872</v>
      </c>
    </row>
    <row r="139" spans="1:8" x14ac:dyDescent="0.45">
      <c r="A139">
        <v>115</v>
      </c>
      <c r="B139">
        <v>9008.0682546594653</v>
      </c>
      <c r="C139">
        <v>371.5817890086073</v>
      </c>
      <c r="D139" s="13">
        <v>0.93820131444462818</v>
      </c>
      <c r="E139">
        <f t="shared" si="3"/>
        <v>8451.3814771284378</v>
      </c>
      <c r="F139" s="34">
        <v>8800</v>
      </c>
      <c r="G139" s="28">
        <f t="shared" si="4"/>
        <v>348.61852287156216</v>
      </c>
      <c r="H139">
        <f t="shared" si="5"/>
        <v>121534.87448914991</v>
      </c>
    </row>
    <row r="140" spans="1:8" x14ac:dyDescent="0.45">
      <c r="A140">
        <v>116</v>
      </c>
      <c r="B140">
        <v>8987.0961831796103</v>
      </c>
      <c r="C140">
        <v>-8.4250358900026185</v>
      </c>
      <c r="D140" s="13">
        <v>0.88309281740355627</v>
      </c>
      <c r="E140">
        <f t="shared" si="3"/>
        <v>7936.4400886808289</v>
      </c>
      <c r="F140" s="34">
        <v>7929</v>
      </c>
      <c r="G140" s="28">
        <f t="shared" si="4"/>
        <v>-7.4400886808289215</v>
      </c>
      <c r="H140">
        <f t="shared" si="5"/>
        <v>55.35491957859864</v>
      </c>
    </row>
    <row r="141" spans="1:8" x14ac:dyDescent="0.45">
      <c r="A141">
        <v>117</v>
      </c>
      <c r="B141">
        <v>8966.1241116997553</v>
      </c>
      <c r="C141">
        <v>206.61289363641117</v>
      </c>
      <c r="D141" s="13">
        <v>0.96514268258752411</v>
      </c>
      <c r="E141">
        <f t="shared" si="3"/>
        <v>8653.5890775785829</v>
      </c>
      <c r="F141" s="34">
        <v>8853</v>
      </c>
      <c r="G141" s="28">
        <f t="shared" si="4"/>
        <v>199.41092242141713</v>
      </c>
      <c r="H141">
        <f t="shared" si="5"/>
        <v>39764.715980960442</v>
      </c>
    </row>
    <row r="142" spans="1:8" x14ac:dyDescent="0.45">
      <c r="A142">
        <v>118</v>
      </c>
      <c r="B142">
        <v>8945.1520402199003</v>
      </c>
      <c r="C142">
        <v>-6.1569581589683366</v>
      </c>
      <c r="D142" s="13">
        <v>0.94361837349341804</v>
      </c>
      <c r="E142">
        <f t="shared" si="3"/>
        <v>8440.8098188436325</v>
      </c>
      <c r="F142" s="34">
        <v>8435</v>
      </c>
      <c r="G142" s="28">
        <f t="shared" si="4"/>
        <v>-5.8098188436324563</v>
      </c>
      <c r="H142">
        <f t="shared" si="5"/>
        <v>33.753994995826773</v>
      </c>
    </row>
    <row r="143" spans="1:8" x14ac:dyDescent="0.45">
      <c r="A143">
        <v>119</v>
      </c>
      <c r="B143">
        <v>8924.1799687400453</v>
      </c>
      <c r="C143">
        <v>252.5920650970329</v>
      </c>
      <c r="D143" s="13">
        <v>0.93453340329018963</v>
      </c>
      <c r="E143">
        <f t="shared" si="3"/>
        <v>8339.9442777607728</v>
      </c>
      <c r="F143" s="34">
        <v>8576</v>
      </c>
      <c r="G143" s="28">
        <f t="shared" si="4"/>
        <v>236.05572223922718</v>
      </c>
      <c r="H143">
        <f t="shared" si="5"/>
        <v>55722.304001883174</v>
      </c>
    </row>
    <row r="144" spans="1:8" x14ac:dyDescent="0.45">
      <c r="A144">
        <v>120</v>
      </c>
      <c r="B144">
        <v>8903.2078972601903</v>
      </c>
      <c r="C144">
        <v>312.28262150919909</v>
      </c>
      <c r="D144" s="13">
        <v>1.0195876150990513</v>
      </c>
      <c r="E144">
        <f t="shared" si="3"/>
        <v>9077.6005066985563</v>
      </c>
      <c r="F144" s="34">
        <v>9396</v>
      </c>
      <c r="G144" s="28">
        <f t="shared" si="4"/>
        <v>318.39949330144373</v>
      </c>
      <c r="H144">
        <f t="shared" si="5"/>
        <v>101378.2373346161</v>
      </c>
    </row>
    <row r="145" spans="1:8" x14ac:dyDescent="0.45">
      <c r="A145">
        <v>121</v>
      </c>
      <c r="B145">
        <v>8882.2358257803353</v>
      </c>
      <c r="C145">
        <v>208.22713001977354</v>
      </c>
      <c r="D145" s="13">
        <v>0.87069272912551587</v>
      </c>
      <c r="E145">
        <f t="shared" si="3"/>
        <v>7733.6981518851098</v>
      </c>
      <c r="F145" s="34">
        <v>7915</v>
      </c>
      <c r="G145" s="28">
        <f t="shared" si="4"/>
        <v>181.30184811489016</v>
      </c>
      <c r="H145">
        <f t="shared" si="5"/>
        <v>32870.360129874702</v>
      </c>
    </row>
    <row r="146" spans="1:8" x14ac:dyDescent="0.45">
      <c r="A146">
        <v>122</v>
      </c>
      <c r="B146">
        <v>8861.2637543004803</v>
      </c>
      <c r="C146">
        <v>320.99175439076862</v>
      </c>
      <c r="D146" s="13">
        <v>0.93920279084339942</v>
      </c>
      <c r="E146">
        <f t="shared" si="3"/>
        <v>8322.5236484384695</v>
      </c>
      <c r="F146" s="34">
        <v>8624</v>
      </c>
      <c r="G146" s="28">
        <f t="shared" si="4"/>
        <v>301.47635156153046</v>
      </c>
      <c r="H146">
        <f t="shared" si="5"/>
        <v>90887.990550851508</v>
      </c>
    </row>
    <row r="147" spans="1:8" x14ac:dyDescent="0.45">
      <c r="A147">
        <v>123</v>
      </c>
      <c r="B147">
        <v>8840.2916828206253</v>
      </c>
      <c r="C147">
        <v>102.87281299682036</v>
      </c>
      <c r="D147" s="13">
        <v>1.1683783748903205</v>
      </c>
      <c r="E147">
        <f t="shared" si="3"/>
        <v>10328.805629930379</v>
      </c>
      <c r="F147" s="34">
        <v>10449</v>
      </c>
      <c r="G147" s="28">
        <f t="shared" si="4"/>
        <v>120.19437006962107</v>
      </c>
      <c r="H147">
        <f t="shared" si="5"/>
        <v>14446.686596433023</v>
      </c>
    </row>
    <row r="148" spans="1:8" x14ac:dyDescent="0.45">
      <c r="A148">
        <v>124</v>
      </c>
      <c r="B148">
        <v>8819.3196113407703</v>
      </c>
      <c r="C148">
        <v>35.605365905481449</v>
      </c>
      <c r="D148" s="13">
        <v>1.5741522413592282</v>
      </c>
      <c r="E148">
        <f t="shared" si="3"/>
        <v>13882.951733455471</v>
      </c>
      <c r="F148" s="34">
        <v>13939</v>
      </c>
      <c r="G148" s="28">
        <f t="shared" si="4"/>
        <v>56.048266544528815</v>
      </c>
      <c r="H148">
        <f t="shared" si="5"/>
        <v>3141.4081826465481</v>
      </c>
    </row>
    <row r="149" spans="1:8" x14ac:dyDescent="0.45">
      <c r="A149">
        <v>125</v>
      </c>
      <c r="B149">
        <v>8798.3475398609153</v>
      </c>
      <c r="C149">
        <v>33.883879685950888</v>
      </c>
      <c r="D149" s="13">
        <v>0.79674089884309551</v>
      </c>
      <c r="E149">
        <f t="shared" si="3"/>
        <v>7010.0033272427236</v>
      </c>
      <c r="F149" s="34">
        <v>7037</v>
      </c>
      <c r="G149" s="28">
        <f t="shared" si="4"/>
        <v>26.996672757276428</v>
      </c>
      <c r="H149">
        <f t="shared" si="5"/>
        <v>728.82033996347127</v>
      </c>
    </row>
    <row r="150" spans="1:8" x14ac:dyDescent="0.45">
      <c r="A150">
        <v>126</v>
      </c>
      <c r="B150">
        <v>8777.3754683810585</v>
      </c>
      <c r="C150">
        <v>137.87051382377103</v>
      </c>
      <c r="D150" s="13">
        <v>0.82398175155939557</v>
      </c>
      <c r="E150">
        <f t="shared" si="3"/>
        <v>7232.3972125310947</v>
      </c>
      <c r="F150" s="34">
        <v>7346</v>
      </c>
      <c r="G150" s="28">
        <f t="shared" si="4"/>
        <v>113.60278746890526</v>
      </c>
      <c r="H150">
        <f t="shared" si="5"/>
        <v>12905.593320705259</v>
      </c>
    </row>
    <row r="151" spans="1:8" x14ac:dyDescent="0.45">
      <c r="A151">
        <v>127</v>
      </c>
      <c r="B151">
        <v>8756.4033969012053</v>
      </c>
      <c r="C151">
        <v>66.862860085648208</v>
      </c>
      <c r="D151" s="13">
        <v>0.93820131444462818</v>
      </c>
      <c r="E151">
        <f t="shared" si="3"/>
        <v>8215.2691767801189</v>
      </c>
      <c r="F151" s="34">
        <v>8278</v>
      </c>
      <c r="G151" s="28">
        <f t="shared" si="4"/>
        <v>62.730823219881131</v>
      </c>
      <c r="H151">
        <f t="shared" si="5"/>
        <v>3935.1561818439777</v>
      </c>
    </row>
    <row r="152" spans="1:8" x14ac:dyDescent="0.45">
      <c r="A152">
        <v>128</v>
      </c>
      <c r="B152">
        <v>8735.4313254213484</v>
      </c>
      <c r="C152">
        <v>-162.15357840033539</v>
      </c>
      <c r="D152" s="13">
        <v>0.88309281740355627</v>
      </c>
      <c r="E152">
        <f t="shared" si="3"/>
        <v>7714.1966604016206</v>
      </c>
      <c r="F152" s="34">
        <v>7571</v>
      </c>
      <c r="G152" s="28">
        <f t="shared" si="4"/>
        <v>-143.19666040162065</v>
      </c>
      <c r="H152">
        <f t="shared" si="5"/>
        <v>20505.283550177071</v>
      </c>
    </row>
    <row r="153" spans="1:8" x14ac:dyDescent="0.45">
      <c r="A153">
        <v>129</v>
      </c>
      <c r="B153">
        <v>8714.4592539414953</v>
      </c>
      <c r="C153">
        <v>-415.16823250890775</v>
      </c>
      <c r="D153" s="13">
        <v>0.96514268258752411</v>
      </c>
      <c r="E153">
        <f t="shared" si="3"/>
        <v>8410.6965816487682</v>
      </c>
      <c r="F153" s="34">
        <v>8010</v>
      </c>
      <c r="G153" s="28">
        <f t="shared" si="4"/>
        <v>-400.69658164876819</v>
      </c>
      <c r="H153">
        <f t="shared" si="5"/>
        <v>160557.75054500796</v>
      </c>
    </row>
    <row r="154" spans="1:8" x14ac:dyDescent="0.45">
      <c r="A154">
        <v>130</v>
      </c>
      <c r="B154">
        <v>8693.4871824616384</v>
      </c>
      <c r="C154">
        <v>8.1237978350200137</v>
      </c>
      <c r="D154" s="13">
        <v>0.94361837349341804</v>
      </c>
      <c r="E154">
        <f t="shared" ref="E154:E204" si="6">B154*D154</f>
        <v>8203.3342351003284</v>
      </c>
      <c r="F154" s="34">
        <v>8211</v>
      </c>
      <c r="G154" s="28">
        <f t="shared" ref="G154:G204" si="7">F154-E154</f>
        <v>7.6657648996715579</v>
      </c>
      <c r="H154">
        <f t="shared" ref="H154:H204" si="8">G154*G154</f>
        <v>58.763951497036494</v>
      </c>
    </row>
    <row r="155" spans="1:8" x14ac:dyDescent="0.45">
      <c r="A155">
        <v>131</v>
      </c>
      <c r="B155">
        <v>8672.5151109817853</v>
      </c>
      <c r="C155">
        <v>-113.16349033547158</v>
      </c>
      <c r="D155" s="13">
        <v>0.93453340329018963</v>
      </c>
      <c r="E155">
        <f t="shared" si="6"/>
        <v>8104.7550617514044</v>
      </c>
      <c r="F155" s="34">
        <v>7999</v>
      </c>
      <c r="G155" s="28">
        <f t="shared" si="7"/>
        <v>-105.75506175140436</v>
      </c>
      <c r="H155">
        <f t="shared" si="8"/>
        <v>11184.133086043348</v>
      </c>
    </row>
    <row r="156" spans="1:8" x14ac:dyDescent="0.45">
      <c r="A156">
        <v>132</v>
      </c>
      <c r="B156">
        <v>8651.5430395019284</v>
      </c>
      <c r="C156">
        <v>-5.8907488514214492</v>
      </c>
      <c r="D156" s="13">
        <v>1.0195876150990513</v>
      </c>
      <c r="E156">
        <f t="shared" si="6"/>
        <v>8821.006134572568</v>
      </c>
      <c r="F156" s="34">
        <v>8815</v>
      </c>
      <c r="G156" s="28">
        <f t="shared" si="7"/>
        <v>-6.006134572568044</v>
      </c>
      <c r="H156">
        <f t="shared" si="8"/>
        <v>36.073652503797121</v>
      </c>
    </row>
    <row r="157" spans="1:8" x14ac:dyDescent="0.45">
      <c r="A157">
        <v>133</v>
      </c>
      <c r="B157">
        <v>8630.5709680220734</v>
      </c>
      <c r="C157">
        <v>-8.7004172714205197</v>
      </c>
      <c r="D157" s="13">
        <v>0.87069272912551587</v>
      </c>
      <c r="E157">
        <f t="shared" si="6"/>
        <v>7514.5753900585842</v>
      </c>
      <c r="F157" s="34">
        <v>7507</v>
      </c>
      <c r="G157" s="28">
        <f t="shared" si="7"/>
        <v>-7.575390058584162</v>
      </c>
      <c r="H157">
        <f t="shared" si="8"/>
        <v>57.386534539695752</v>
      </c>
    </row>
    <row r="158" spans="1:8" x14ac:dyDescent="0.45">
      <c r="A158">
        <v>134</v>
      </c>
      <c r="B158">
        <v>8609.5988965422184</v>
      </c>
      <c r="C158">
        <v>-77.895117420814131</v>
      </c>
      <c r="D158" s="13">
        <v>0.93920279084339942</v>
      </c>
      <c r="E158">
        <f t="shared" si="6"/>
        <v>8086.1593116747035</v>
      </c>
      <c r="F158" s="34">
        <v>8013</v>
      </c>
      <c r="G158" s="28">
        <f t="shared" si="7"/>
        <v>-73.159311674703531</v>
      </c>
      <c r="H158">
        <f t="shared" si="8"/>
        <v>5352.2848847164123</v>
      </c>
    </row>
    <row r="159" spans="1:8" x14ac:dyDescent="0.45">
      <c r="A159">
        <v>135</v>
      </c>
      <c r="B159">
        <v>8588.6268250623634</v>
      </c>
      <c r="C159">
        <v>-304.49541009279164</v>
      </c>
      <c r="D159" s="13">
        <v>1.1683783748903205</v>
      </c>
      <c r="E159">
        <f t="shared" si="6"/>
        <v>10034.765852405777</v>
      </c>
      <c r="F159" s="34">
        <v>9679</v>
      </c>
      <c r="G159" s="28">
        <f t="shared" si="7"/>
        <v>-355.76585240577697</v>
      </c>
      <c r="H159">
        <f t="shared" si="8"/>
        <v>126569.34173800908</v>
      </c>
    </row>
    <row r="160" spans="1:8" x14ac:dyDescent="0.45">
      <c r="A160">
        <v>136</v>
      </c>
      <c r="B160">
        <v>8567.6547535825084</v>
      </c>
      <c r="C160">
        <v>-421.68280557844173</v>
      </c>
      <c r="D160" s="13">
        <v>1.5741522413592282</v>
      </c>
      <c r="E160">
        <f t="shared" si="6"/>
        <v>13486.792933543951</v>
      </c>
      <c r="F160" s="34">
        <v>12823</v>
      </c>
      <c r="G160" s="28">
        <f t="shared" si="7"/>
        <v>-663.79293354395122</v>
      </c>
      <c r="H160">
        <f t="shared" si="8"/>
        <v>440621.05862288445</v>
      </c>
    </row>
    <row r="161" spans="1:8" x14ac:dyDescent="0.45">
      <c r="A161">
        <v>137</v>
      </c>
      <c r="B161">
        <v>8546.6826821026534</v>
      </c>
      <c r="C161">
        <v>-336.98739785424368</v>
      </c>
      <c r="D161" s="13">
        <v>0.79674089884309551</v>
      </c>
      <c r="E161">
        <f t="shared" si="6"/>
        <v>6809.4916422651868</v>
      </c>
      <c r="F161" s="34">
        <v>6541</v>
      </c>
      <c r="G161" s="28">
        <f t="shared" si="7"/>
        <v>-268.49164226518678</v>
      </c>
      <c r="H161">
        <f t="shared" si="8"/>
        <v>72087.761966257036</v>
      </c>
    </row>
    <row r="162" spans="1:8" x14ac:dyDescent="0.45">
      <c r="A162">
        <v>138</v>
      </c>
      <c r="B162">
        <v>8525.7106106227984</v>
      </c>
      <c r="C162">
        <v>-461.2116245417883</v>
      </c>
      <c r="D162" s="13">
        <v>0.82398175155939557</v>
      </c>
      <c r="E162">
        <f t="shared" si="6"/>
        <v>7025.029962229497</v>
      </c>
      <c r="F162" s="34">
        <v>6645</v>
      </c>
      <c r="G162" s="28">
        <f t="shared" si="7"/>
        <v>-380.02996222949696</v>
      </c>
      <c r="H162">
        <f t="shared" si="8"/>
        <v>144422.77219215289</v>
      </c>
    </row>
    <row r="163" spans="1:8" x14ac:dyDescent="0.45">
      <c r="A163">
        <v>139</v>
      </c>
      <c r="B163">
        <v>8504.7385391429434</v>
      </c>
      <c r="C163">
        <v>-121.67631261460338</v>
      </c>
      <c r="D163" s="13">
        <v>0.93820131444462818</v>
      </c>
      <c r="E163">
        <f t="shared" si="6"/>
        <v>7979.1568764317963</v>
      </c>
      <c r="F163" s="34">
        <v>7865</v>
      </c>
      <c r="G163" s="28">
        <f t="shared" si="7"/>
        <v>-114.15687643179626</v>
      </c>
      <c r="H163">
        <f t="shared" si="8"/>
        <v>13031.792436664402</v>
      </c>
    </row>
    <row r="164" spans="1:8" x14ac:dyDescent="0.45">
      <c r="A164">
        <v>140</v>
      </c>
      <c r="B164">
        <v>8483.7664676630884</v>
      </c>
      <c r="C164">
        <v>205.01442692048477</v>
      </c>
      <c r="D164" s="13">
        <v>0.88309281740355627</v>
      </c>
      <c r="E164">
        <f t="shared" si="6"/>
        <v>7491.9532321224133</v>
      </c>
      <c r="F164" s="34">
        <v>7673</v>
      </c>
      <c r="G164" s="28">
        <f t="shared" si="7"/>
        <v>181.04676787758672</v>
      </c>
      <c r="H164">
        <f t="shared" si="8"/>
        <v>32777.932158920768</v>
      </c>
    </row>
    <row r="165" spans="1:8" x14ac:dyDescent="0.45">
      <c r="A165">
        <v>141</v>
      </c>
      <c r="B165">
        <v>8462.7943961832334</v>
      </c>
      <c r="C165">
        <v>-326.17362323565521</v>
      </c>
      <c r="D165" s="13">
        <v>0.96514268258752411</v>
      </c>
      <c r="E165">
        <f t="shared" si="6"/>
        <v>8167.8040857189526</v>
      </c>
      <c r="F165" s="34">
        <v>7853</v>
      </c>
      <c r="G165" s="28">
        <f t="shared" si="7"/>
        <v>-314.80408571895259</v>
      </c>
      <c r="H165">
        <f t="shared" si="8"/>
        <v>99101.612385345652</v>
      </c>
    </row>
    <row r="166" spans="1:8" x14ac:dyDescent="0.45">
      <c r="A166">
        <v>142</v>
      </c>
      <c r="B166">
        <v>8441.8223247033784</v>
      </c>
      <c r="C166">
        <v>-44.359724792195266</v>
      </c>
      <c r="D166" s="13">
        <v>0.94361837349341804</v>
      </c>
      <c r="E166">
        <f t="shared" si="6"/>
        <v>7965.8586513570272</v>
      </c>
      <c r="F166" s="34">
        <v>7924</v>
      </c>
      <c r="G166" s="28">
        <f t="shared" si="7"/>
        <v>-41.858651357027156</v>
      </c>
      <c r="H166">
        <f t="shared" si="8"/>
        <v>1752.1466934291514</v>
      </c>
    </row>
    <row r="167" spans="1:8" x14ac:dyDescent="0.45">
      <c r="A167">
        <v>143</v>
      </c>
      <c r="B167">
        <v>8420.8502532235234</v>
      </c>
      <c r="C167">
        <v>-56.248225646046194</v>
      </c>
      <c r="D167" s="13">
        <v>0.93453340329018963</v>
      </c>
      <c r="E167">
        <f t="shared" si="6"/>
        <v>7869.5658457420341</v>
      </c>
      <c r="F167" s="34">
        <v>7817</v>
      </c>
      <c r="G167" s="28">
        <f t="shared" si="7"/>
        <v>-52.565845742034071</v>
      </c>
      <c r="H167">
        <f t="shared" si="8"/>
        <v>2763.1681385753213</v>
      </c>
    </row>
    <row r="168" spans="1:8" x14ac:dyDescent="0.45">
      <c r="A168">
        <v>144</v>
      </c>
      <c r="B168">
        <v>8399.8781817436684</v>
      </c>
      <c r="C168">
        <v>-2.3654293273739313</v>
      </c>
      <c r="D168" s="13">
        <v>1.0195876150990513</v>
      </c>
      <c r="E168">
        <f t="shared" si="6"/>
        <v>8564.4117624465816</v>
      </c>
      <c r="F168" s="34">
        <v>8562</v>
      </c>
      <c r="G168" s="28">
        <f t="shared" si="7"/>
        <v>-2.4117624465816334</v>
      </c>
      <c r="H168">
        <f t="shared" si="8"/>
        <v>5.8165980987414265</v>
      </c>
    </row>
    <row r="169" spans="1:8" x14ac:dyDescent="0.45">
      <c r="A169">
        <v>145</v>
      </c>
      <c r="B169">
        <v>8378.9061102638134</v>
      </c>
      <c r="C169">
        <v>43.123561862807037</v>
      </c>
      <c r="D169" s="13">
        <v>0.87069272912551587</v>
      </c>
      <c r="E169">
        <f t="shared" si="6"/>
        <v>7295.4526282320603</v>
      </c>
      <c r="F169" s="34">
        <v>7333</v>
      </c>
      <c r="G169" s="28">
        <f t="shared" si="7"/>
        <v>37.547371767939694</v>
      </c>
      <c r="H169">
        <f t="shared" si="8"/>
        <v>1409.8051266798748</v>
      </c>
    </row>
    <row r="170" spans="1:8" x14ac:dyDescent="0.45">
      <c r="A170">
        <v>146</v>
      </c>
      <c r="B170">
        <v>8357.9340387839584</v>
      </c>
      <c r="C170">
        <v>-279.80642463269305</v>
      </c>
      <c r="D170" s="13">
        <v>0.93920279084339942</v>
      </c>
      <c r="E170">
        <f t="shared" si="6"/>
        <v>7849.7949749109384</v>
      </c>
      <c r="F170" s="34">
        <v>7587</v>
      </c>
      <c r="G170" s="28">
        <f t="shared" si="7"/>
        <v>-262.79497491093844</v>
      </c>
      <c r="H170">
        <f t="shared" si="8"/>
        <v>69061.19883844076</v>
      </c>
    </row>
    <row r="171" spans="1:8" x14ac:dyDescent="0.45">
      <c r="A171">
        <v>147</v>
      </c>
      <c r="B171">
        <v>8336.9619673041034</v>
      </c>
      <c r="C171">
        <v>209.07090576864903</v>
      </c>
      <c r="D171" s="13">
        <v>1.1683783748903205</v>
      </c>
      <c r="E171">
        <f t="shared" si="6"/>
        <v>9740.7260748811768</v>
      </c>
      <c r="F171" s="34">
        <v>9985</v>
      </c>
      <c r="G171" s="28">
        <f t="shared" si="7"/>
        <v>244.27392511882317</v>
      </c>
      <c r="H171">
        <f t="shared" si="8"/>
        <v>59669.750492956431</v>
      </c>
    </row>
    <row r="172" spans="1:8" x14ac:dyDescent="0.45">
      <c r="A172">
        <v>148</v>
      </c>
      <c r="B172">
        <v>8315.9898958242484</v>
      </c>
      <c r="C172">
        <v>-417.13508794133759</v>
      </c>
      <c r="D172" s="13">
        <v>1.5741522413592282</v>
      </c>
      <c r="E172">
        <f t="shared" si="6"/>
        <v>13090.634133632435</v>
      </c>
      <c r="F172" s="34">
        <v>12434</v>
      </c>
      <c r="G172" s="28">
        <f t="shared" si="7"/>
        <v>-656.6341336324349</v>
      </c>
      <c r="H172">
        <f t="shared" si="8"/>
        <v>431168.38545121835</v>
      </c>
    </row>
    <row r="173" spans="1:8" x14ac:dyDescent="0.45">
      <c r="A173">
        <v>149</v>
      </c>
      <c r="B173">
        <v>8295.0178243443934</v>
      </c>
      <c r="C173">
        <v>-173.18046241633147</v>
      </c>
      <c r="D173" s="13">
        <v>0.79674089884309551</v>
      </c>
      <c r="E173">
        <f t="shared" si="6"/>
        <v>6608.9799572876509</v>
      </c>
      <c r="F173" s="34">
        <v>6471</v>
      </c>
      <c r="G173" s="28">
        <f t="shared" si="7"/>
        <v>-137.9799572876509</v>
      </c>
      <c r="H173">
        <f t="shared" si="8"/>
        <v>19038.468613101966</v>
      </c>
    </row>
    <row r="174" spans="1:8" x14ac:dyDescent="0.45">
      <c r="A174">
        <v>150</v>
      </c>
      <c r="B174">
        <v>8274.0457528645384</v>
      </c>
      <c r="C174">
        <v>-253.23705474423878</v>
      </c>
      <c r="D174" s="13">
        <v>0.82398175155939557</v>
      </c>
      <c r="E174">
        <f t="shared" si="6"/>
        <v>6817.6627119279001</v>
      </c>
      <c r="F174" s="34">
        <v>6609</v>
      </c>
      <c r="G174" s="28">
        <f t="shared" si="7"/>
        <v>-208.66271192790009</v>
      </c>
      <c r="H174">
        <f t="shared" si="8"/>
        <v>43540.127349105816</v>
      </c>
    </row>
    <row r="175" spans="1:8" x14ac:dyDescent="0.45">
      <c r="A175">
        <v>151</v>
      </c>
      <c r="B175">
        <v>8253.0736813846834</v>
      </c>
      <c r="C175">
        <v>86.287902894748186</v>
      </c>
      <c r="D175" s="13">
        <v>0.93820131444462818</v>
      </c>
      <c r="E175">
        <f t="shared" si="6"/>
        <v>7743.0445760834764</v>
      </c>
      <c r="F175" s="34">
        <v>7824</v>
      </c>
      <c r="G175" s="28">
        <f t="shared" si="7"/>
        <v>80.955423916523614</v>
      </c>
      <c r="H175">
        <f t="shared" si="8"/>
        <v>6553.7806615040436</v>
      </c>
    </row>
    <row r="176" spans="1:8" x14ac:dyDescent="0.45">
      <c r="A176">
        <v>152</v>
      </c>
      <c r="B176">
        <v>8232.1016099048284</v>
      </c>
      <c r="C176">
        <v>-300.88547727569403</v>
      </c>
      <c r="D176" s="13">
        <v>0.88309281740355627</v>
      </c>
      <c r="E176">
        <f t="shared" si="6"/>
        <v>7269.7098038432059</v>
      </c>
      <c r="F176" s="34">
        <v>7004</v>
      </c>
      <c r="G176" s="28">
        <f t="shared" si="7"/>
        <v>-265.70980384320592</v>
      </c>
      <c r="H176">
        <f t="shared" si="8"/>
        <v>70601.699858394961</v>
      </c>
    </row>
    <row r="177" spans="1:8" x14ac:dyDescent="0.45">
      <c r="A177">
        <v>153</v>
      </c>
      <c r="B177">
        <v>8211.1295384249715</v>
      </c>
      <c r="C177">
        <v>229.0732906124631</v>
      </c>
      <c r="D177" s="13">
        <v>0.96514268258752411</v>
      </c>
      <c r="E177">
        <f t="shared" si="6"/>
        <v>7924.9115897891361</v>
      </c>
      <c r="F177" s="34">
        <v>8146</v>
      </c>
      <c r="G177" s="28">
        <f t="shared" si="7"/>
        <v>221.08841021086391</v>
      </c>
      <c r="H177">
        <f t="shared" si="8"/>
        <v>48880.085129567233</v>
      </c>
    </row>
    <row r="178" spans="1:8" x14ac:dyDescent="0.45">
      <c r="A178">
        <v>154</v>
      </c>
      <c r="B178">
        <v>8190.1574669451174</v>
      </c>
      <c r="C178">
        <v>7.0122971024602521</v>
      </c>
      <c r="D178" s="13">
        <v>0.94361837349341804</v>
      </c>
      <c r="E178">
        <f t="shared" si="6"/>
        <v>7728.3830676137241</v>
      </c>
      <c r="F178" s="34">
        <v>7735</v>
      </c>
      <c r="G178" s="28">
        <f t="shared" si="7"/>
        <v>6.6169323862759484</v>
      </c>
      <c r="H178">
        <f t="shared" si="8"/>
        <v>43.783794204547519</v>
      </c>
    </row>
    <row r="179" spans="1:8" x14ac:dyDescent="0.45">
      <c r="A179">
        <v>155</v>
      </c>
      <c r="B179">
        <v>8169.1853954652624</v>
      </c>
      <c r="C179">
        <v>69.150412430220058</v>
      </c>
      <c r="D179" s="13">
        <v>0.93453340329018963</v>
      </c>
      <c r="E179">
        <f t="shared" si="6"/>
        <v>7634.3766297326656</v>
      </c>
      <c r="F179" s="34">
        <v>7699</v>
      </c>
      <c r="G179" s="28">
        <f t="shared" si="7"/>
        <v>64.623370267334394</v>
      </c>
      <c r="H179">
        <f t="shared" si="8"/>
        <v>4176.1799847089987</v>
      </c>
    </row>
    <row r="180" spans="1:8" x14ac:dyDescent="0.45">
      <c r="A180">
        <v>156</v>
      </c>
      <c r="B180">
        <v>8148.2133239854074</v>
      </c>
      <c r="C180">
        <v>340.5127764774561</v>
      </c>
      <c r="D180" s="13">
        <v>1.0195876150990513</v>
      </c>
      <c r="E180">
        <f t="shared" si="6"/>
        <v>8307.8173903205952</v>
      </c>
      <c r="F180" s="34">
        <v>8655</v>
      </c>
      <c r="G180" s="28">
        <f t="shared" si="7"/>
        <v>347.18260967940478</v>
      </c>
      <c r="H180">
        <f t="shared" si="8"/>
        <v>120535.76446380193</v>
      </c>
    </row>
    <row r="181" spans="1:8" x14ac:dyDescent="0.45">
      <c r="A181">
        <v>157</v>
      </c>
      <c r="B181">
        <v>8127.2412525055524</v>
      </c>
      <c r="C181">
        <v>109.87818135400175</v>
      </c>
      <c r="D181" s="13">
        <v>0.87069272912551587</v>
      </c>
      <c r="E181">
        <f t="shared" si="6"/>
        <v>7076.3298664055355</v>
      </c>
      <c r="F181" s="34">
        <v>7172</v>
      </c>
      <c r="G181" s="28">
        <f t="shared" si="7"/>
        <v>95.67013359446446</v>
      </c>
      <c r="H181">
        <f t="shared" si="8"/>
        <v>9152.7744619826772</v>
      </c>
    </row>
    <row r="182" spans="1:8" x14ac:dyDescent="0.45">
      <c r="A182">
        <v>158</v>
      </c>
      <c r="B182">
        <v>8106.2691810256974</v>
      </c>
      <c r="C182">
        <v>57.037055655171571</v>
      </c>
      <c r="D182" s="13">
        <v>0.93920279084339942</v>
      </c>
      <c r="E182">
        <f t="shared" si="6"/>
        <v>7613.4306381471724</v>
      </c>
      <c r="F182" s="34">
        <v>7667</v>
      </c>
      <c r="G182" s="28">
        <f t="shared" si="7"/>
        <v>53.569361852827569</v>
      </c>
      <c r="H182">
        <f t="shared" si="8"/>
        <v>2869.6765293191775</v>
      </c>
    </row>
    <row r="183" spans="1:8" x14ac:dyDescent="0.45">
      <c r="A183">
        <v>159</v>
      </c>
      <c r="B183">
        <v>8085.2971095458424</v>
      </c>
      <c r="C183">
        <v>272.44059757037485</v>
      </c>
      <c r="D183" s="13">
        <v>1.1683783748903205</v>
      </c>
      <c r="E183">
        <f t="shared" si="6"/>
        <v>9446.6862973565767</v>
      </c>
      <c r="F183" s="34">
        <v>9765</v>
      </c>
      <c r="G183" s="28">
        <f t="shared" si="7"/>
        <v>318.31370264342331</v>
      </c>
      <c r="H183">
        <f t="shared" si="8"/>
        <v>101323.61329056571</v>
      </c>
    </row>
    <row r="184" spans="1:8" x14ac:dyDescent="0.45">
      <c r="A184">
        <v>160</v>
      </c>
      <c r="B184">
        <v>8064.3250380659874</v>
      </c>
      <c r="C184">
        <v>41.625367964730685</v>
      </c>
      <c r="D184" s="13">
        <v>1.5741522413592282</v>
      </c>
      <c r="E184">
        <f t="shared" si="6"/>
        <v>12694.475333720917</v>
      </c>
      <c r="F184" s="34">
        <v>12760</v>
      </c>
      <c r="G184" s="28">
        <f t="shared" si="7"/>
        <v>65.524666279083249</v>
      </c>
      <c r="H184">
        <f t="shared" si="8"/>
        <v>4293.4818909852293</v>
      </c>
    </row>
    <row r="185" spans="1:8" x14ac:dyDescent="0.45">
      <c r="A185">
        <v>161</v>
      </c>
      <c r="B185">
        <v>8043.3529665861315</v>
      </c>
      <c r="C185">
        <v>-131.11950505089681</v>
      </c>
      <c r="D185" s="13">
        <v>0.79674089884309551</v>
      </c>
      <c r="E185">
        <f t="shared" si="6"/>
        <v>6408.4682723101132</v>
      </c>
      <c r="F185" s="34">
        <v>6304</v>
      </c>
      <c r="G185" s="28">
        <f t="shared" si="7"/>
        <v>-104.46827231011321</v>
      </c>
      <c r="H185">
        <f t="shared" si="8"/>
        <v>10913.619919459967</v>
      </c>
    </row>
    <row r="186" spans="1:8" x14ac:dyDescent="0.45">
      <c r="A186">
        <v>162</v>
      </c>
      <c r="B186">
        <v>8022.3808951062765</v>
      </c>
      <c r="C186">
        <v>-196.96487369915121</v>
      </c>
      <c r="D186" s="13">
        <v>0.82398175155939557</v>
      </c>
      <c r="E186">
        <f t="shared" si="6"/>
        <v>6610.2954616263014</v>
      </c>
      <c r="F186" s="34">
        <v>6448</v>
      </c>
      <c r="G186" s="28">
        <f t="shared" si="7"/>
        <v>-162.2954616263014</v>
      </c>
      <c r="H186">
        <f t="shared" si="8"/>
        <v>26339.816864494271</v>
      </c>
    </row>
    <row r="187" spans="1:8" x14ac:dyDescent="0.45">
      <c r="A187">
        <v>163</v>
      </c>
      <c r="B187">
        <v>8001.4088236264215</v>
      </c>
      <c r="C187">
        <v>1.1380545394749788</v>
      </c>
      <c r="D187" s="13">
        <v>0.93820131444462818</v>
      </c>
      <c r="E187">
        <f t="shared" si="6"/>
        <v>7506.9322757351547</v>
      </c>
      <c r="F187" s="34">
        <v>7508</v>
      </c>
      <c r="G187" s="28">
        <f t="shared" si="7"/>
        <v>1.0677242648453102</v>
      </c>
      <c r="H187">
        <f t="shared" si="8"/>
        <v>1.1400351057394582</v>
      </c>
    </row>
    <row r="188" spans="1:8" x14ac:dyDescent="0.45">
      <c r="A188">
        <v>164</v>
      </c>
      <c r="B188">
        <v>7980.4367521465665</v>
      </c>
      <c r="C188">
        <v>275.77353097722334</v>
      </c>
      <c r="D188" s="13">
        <v>0.88309281740355627</v>
      </c>
      <c r="E188">
        <f t="shared" si="6"/>
        <v>7047.4663755639976</v>
      </c>
      <c r="F188" s="34">
        <v>7291</v>
      </c>
      <c r="G188" s="28">
        <f t="shared" si="7"/>
        <v>243.53362443600236</v>
      </c>
      <c r="H188">
        <f t="shared" si="8"/>
        <v>59308.626230935843</v>
      </c>
    </row>
    <row r="189" spans="1:8" x14ac:dyDescent="0.45">
      <c r="A189">
        <v>165</v>
      </c>
      <c r="B189">
        <v>7959.4646806667115</v>
      </c>
      <c r="C189">
        <v>273.51490189300603</v>
      </c>
      <c r="D189" s="13">
        <v>0.96514268258752411</v>
      </c>
      <c r="E189">
        <f t="shared" si="6"/>
        <v>7682.0190938593205</v>
      </c>
      <c r="F189" s="34">
        <v>7946</v>
      </c>
      <c r="G189" s="28">
        <f t="shared" si="7"/>
        <v>263.98090614067951</v>
      </c>
      <c r="H189">
        <f t="shared" si="8"/>
        <v>69685.918806854243</v>
      </c>
    </row>
    <row r="190" spans="1:8" x14ac:dyDescent="0.45">
      <c r="A190">
        <v>166</v>
      </c>
      <c r="B190">
        <v>7938.4926091868565</v>
      </c>
      <c r="C190">
        <v>63.683071268638741</v>
      </c>
      <c r="D190" s="13">
        <v>0.94361837349341804</v>
      </c>
      <c r="E190">
        <f t="shared" si="6"/>
        <v>7490.9074838704219</v>
      </c>
      <c r="F190" s="34">
        <v>7551</v>
      </c>
      <c r="G190" s="28">
        <f t="shared" si="7"/>
        <v>60.092516129578144</v>
      </c>
      <c r="H190">
        <f t="shared" si="8"/>
        <v>3611.1104947836093</v>
      </c>
    </row>
    <row r="191" spans="1:8" x14ac:dyDescent="0.45">
      <c r="A191">
        <v>167</v>
      </c>
      <c r="B191">
        <v>7917.5205377070015</v>
      </c>
      <c r="C191">
        <v>460.9921750896774</v>
      </c>
      <c r="D191" s="13">
        <v>0.93453340329018963</v>
      </c>
      <c r="E191">
        <f t="shared" si="6"/>
        <v>7399.1874137232962</v>
      </c>
      <c r="F191" s="34">
        <v>7830</v>
      </c>
      <c r="G191" s="28">
        <f t="shared" si="7"/>
        <v>430.81258627670377</v>
      </c>
      <c r="H191">
        <f t="shared" si="8"/>
        <v>185599.48449442233</v>
      </c>
    </row>
    <row r="192" spans="1:8" x14ac:dyDescent="0.45">
      <c r="A192">
        <v>168</v>
      </c>
      <c r="B192">
        <v>7896.5484662271465</v>
      </c>
      <c r="C192">
        <v>608.85104194315318</v>
      </c>
      <c r="D192" s="13">
        <v>1.0195876150990513</v>
      </c>
      <c r="E192">
        <f t="shared" si="6"/>
        <v>8051.2230181946079</v>
      </c>
      <c r="F192" s="34">
        <v>8672</v>
      </c>
      <c r="G192" s="28">
        <f t="shared" si="7"/>
        <v>620.7769818053921</v>
      </c>
      <c r="H192">
        <f t="shared" si="8"/>
        <v>385364.06113941211</v>
      </c>
    </row>
    <row r="193" spans="1:8" x14ac:dyDescent="0.45">
      <c r="A193">
        <v>169</v>
      </c>
      <c r="B193">
        <v>7875.5763947472915</v>
      </c>
      <c r="C193">
        <v>-33.544674949042928</v>
      </c>
      <c r="D193" s="13">
        <v>0.87069272912551587</v>
      </c>
      <c r="E193">
        <f t="shared" si="6"/>
        <v>6857.2071045790108</v>
      </c>
      <c r="F193" s="34">
        <v>6828</v>
      </c>
      <c r="G193" s="28">
        <f t="shared" si="7"/>
        <v>-29.207104579010775</v>
      </c>
      <c r="H193">
        <f t="shared" si="8"/>
        <v>853.05495788927215</v>
      </c>
    </row>
    <row r="194" spans="1:8" x14ac:dyDescent="0.45">
      <c r="A194">
        <v>170</v>
      </c>
      <c r="B194">
        <v>7854.6043232674365</v>
      </c>
      <c r="C194">
        <v>91.496425962943249</v>
      </c>
      <c r="D194" s="13">
        <v>0.93920279084339942</v>
      </c>
      <c r="E194">
        <f t="shared" si="6"/>
        <v>7377.0663013834073</v>
      </c>
      <c r="F194" s="34">
        <v>7463</v>
      </c>
      <c r="G194" s="28">
        <f t="shared" si="7"/>
        <v>85.933698616592665</v>
      </c>
      <c r="H194">
        <f t="shared" si="8"/>
        <v>7384.6005579273797</v>
      </c>
    </row>
    <row r="195" spans="1:8" x14ac:dyDescent="0.45">
      <c r="A195">
        <v>171</v>
      </c>
      <c r="B195">
        <v>7833.6322517875815</v>
      </c>
      <c r="C195">
        <v>25.979152661801891</v>
      </c>
      <c r="D195" s="13">
        <v>1.1683783748903205</v>
      </c>
      <c r="E195">
        <f t="shared" si="6"/>
        <v>9152.6465198319765</v>
      </c>
      <c r="F195" s="34">
        <v>9183</v>
      </c>
      <c r="G195" s="28">
        <f t="shared" si="7"/>
        <v>30.353480168023452</v>
      </c>
      <c r="H195">
        <f t="shared" si="8"/>
        <v>921.333758310593</v>
      </c>
    </row>
    <row r="196" spans="1:8" x14ac:dyDescent="0.45">
      <c r="A196">
        <v>172</v>
      </c>
      <c r="B196">
        <v>7812.6601803077265</v>
      </c>
      <c r="C196">
        <v>-136.78253484776087</v>
      </c>
      <c r="D196" s="13">
        <v>1.5741522413592282</v>
      </c>
      <c r="E196">
        <f t="shared" si="6"/>
        <v>12298.316533809399</v>
      </c>
      <c r="F196" s="34">
        <v>12083</v>
      </c>
      <c r="G196" s="28">
        <f t="shared" si="7"/>
        <v>-215.31653380939861</v>
      </c>
      <c r="H196">
        <f t="shared" si="8"/>
        <v>46361.209731693896</v>
      </c>
    </row>
    <row r="197" spans="1:8" x14ac:dyDescent="0.45">
      <c r="A197">
        <v>173</v>
      </c>
      <c r="B197">
        <v>7791.6881088278715</v>
      </c>
      <c r="C197">
        <v>38.96299626704149</v>
      </c>
      <c r="D197" s="13">
        <v>0.79674089884309551</v>
      </c>
      <c r="E197">
        <f t="shared" si="6"/>
        <v>6207.9565873325773</v>
      </c>
      <c r="F197" s="34">
        <v>6239</v>
      </c>
      <c r="G197" s="28">
        <f t="shared" si="7"/>
        <v>31.043412667422672</v>
      </c>
      <c r="H197">
        <f t="shared" si="8"/>
        <v>963.69347003989844</v>
      </c>
    </row>
    <row r="198" spans="1:8" x14ac:dyDescent="0.45">
      <c r="A198">
        <v>174</v>
      </c>
      <c r="B198">
        <v>7770.7160373480165</v>
      </c>
      <c r="C198">
        <v>114.16732045007575</v>
      </c>
      <c r="D198" s="13">
        <v>0.82398175155939557</v>
      </c>
      <c r="E198">
        <f t="shared" si="6"/>
        <v>6402.9282113247045</v>
      </c>
      <c r="F198" s="34">
        <v>6497</v>
      </c>
      <c r="G198" s="28">
        <f t="shared" si="7"/>
        <v>94.071788675295466</v>
      </c>
      <c r="H198">
        <f t="shared" si="8"/>
        <v>8849.5014245694474</v>
      </c>
    </row>
    <row r="199" spans="1:8" x14ac:dyDescent="0.45">
      <c r="A199">
        <v>175</v>
      </c>
      <c r="B199">
        <v>7749.7439658681615</v>
      </c>
      <c r="C199">
        <v>-540.20386412147491</v>
      </c>
      <c r="D199" s="13">
        <v>0.93820131444462818</v>
      </c>
      <c r="E199">
        <f t="shared" si="6"/>
        <v>7270.8199753868348</v>
      </c>
      <c r="F199" s="34">
        <v>6764</v>
      </c>
      <c r="G199" s="28">
        <f t="shared" si="7"/>
        <v>-506.81997538683481</v>
      </c>
      <c r="H199">
        <f t="shared" si="8"/>
        <v>256866.48745111184</v>
      </c>
    </row>
    <row r="200" spans="1:8" x14ac:dyDescent="0.45">
      <c r="A200">
        <v>176</v>
      </c>
      <c r="B200">
        <v>7728.7718943883065</v>
      </c>
      <c r="C200">
        <v>-1082.8113743425629</v>
      </c>
      <c r="D200" s="13">
        <v>0.88309281740355627</v>
      </c>
      <c r="E200">
        <f t="shared" si="6"/>
        <v>6825.2229472847903</v>
      </c>
      <c r="F200" s="34">
        <v>5869</v>
      </c>
      <c r="G200" s="28">
        <f t="shared" si="7"/>
        <v>-956.22294728479028</v>
      </c>
      <c r="H200">
        <f t="shared" si="8"/>
        <v>914362.32491401082</v>
      </c>
    </row>
    <row r="201" spans="1:8" x14ac:dyDescent="0.45">
      <c r="A201">
        <v>177</v>
      </c>
      <c r="B201">
        <v>7707.7998229084515</v>
      </c>
      <c r="C201">
        <v>206.05596007558051</v>
      </c>
      <c r="D201" s="13">
        <v>0.96514268258752411</v>
      </c>
      <c r="E201">
        <f t="shared" si="6"/>
        <v>7439.1265979295058</v>
      </c>
      <c r="F201" s="34">
        <v>7638</v>
      </c>
      <c r="G201" s="28">
        <f t="shared" si="7"/>
        <v>198.87340207049419</v>
      </c>
      <c r="H201">
        <f t="shared" si="8"/>
        <v>39550.630051092441</v>
      </c>
    </row>
    <row r="202" spans="1:8" x14ac:dyDescent="0.45">
      <c r="A202">
        <v>178</v>
      </c>
      <c r="B202">
        <v>7686.8277514285965</v>
      </c>
      <c r="C202">
        <v>203.01438087059068</v>
      </c>
      <c r="D202" s="13">
        <v>0.94361837349341804</v>
      </c>
      <c r="E202">
        <f t="shared" si="6"/>
        <v>7253.4319001271197</v>
      </c>
      <c r="F202" s="34">
        <v>7445</v>
      </c>
      <c r="G202" s="28">
        <f t="shared" si="7"/>
        <v>191.56809987288034</v>
      </c>
      <c r="H202">
        <f t="shared" si="8"/>
        <v>36698.336888905855</v>
      </c>
    </row>
    <row r="203" spans="1:8" x14ac:dyDescent="0.45">
      <c r="A203">
        <v>179</v>
      </c>
      <c r="B203">
        <v>7665.8556799487415</v>
      </c>
      <c r="C203">
        <v>573.55018065591139</v>
      </c>
      <c r="D203" s="13">
        <v>0.93453340329018963</v>
      </c>
      <c r="E203">
        <f t="shared" si="6"/>
        <v>7163.9981977139278</v>
      </c>
      <c r="F203" s="34">
        <v>7700</v>
      </c>
      <c r="G203" s="28">
        <f t="shared" si="7"/>
        <v>536.00180228607223</v>
      </c>
      <c r="H203">
        <f t="shared" si="8"/>
        <v>287297.93205391767</v>
      </c>
    </row>
    <row r="204" spans="1:8" ht="14.65" thickBot="1" x14ac:dyDescent="0.5">
      <c r="A204" s="15">
        <v>180</v>
      </c>
      <c r="B204" s="15">
        <v>7644.8836084688865</v>
      </c>
      <c r="C204" s="15">
        <v>234.77271632818338</v>
      </c>
      <c r="D204" s="14">
        <v>1.0195876150990513</v>
      </c>
      <c r="E204">
        <f t="shared" si="6"/>
        <v>7794.6286460686215</v>
      </c>
      <c r="F204" s="35">
        <v>8034</v>
      </c>
      <c r="G204" s="28">
        <f t="shared" si="7"/>
        <v>239.37135393137851</v>
      </c>
      <c r="H204">
        <f t="shared" si="8"/>
        <v>57298.645082941279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918C-D4EE-43E3-A242-48A561CB8E49}">
  <dimension ref="A1:L205"/>
  <sheetViews>
    <sheetView topLeftCell="A5" zoomScale="85" zoomScaleNormal="85" workbookViewId="0">
      <selection activeCell="F11" sqref="F11"/>
    </sheetView>
  </sheetViews>
  <sheetFormatPr defaultRowHeight="14.25" x14ac:dyDescent="0.45"/>
  <cols>
    <col min="10" max="10" width="16.53125" bestFit="1" customWidth="1"/>
    <col min="11" max="11" width="13.1328125" bestFit="1" customWidth="1"/>
  </cols>
  <sheetData>
    <row r="1" spans="1:12" x14ac:dyDescent="0.45">
      <c r="A1" t="s">
        <v>202</v>
      </c>
    </row>
    <row r="2" spans="1:12" ht="14.65" thickBot="1" x14ac:dyDescent="0.5">
      <c r="H2" s="47" t="s">
        <v>186</v>
      </c>
      <c r="I2" t="s">
        <v>188</v>
      </c>
      <c r="J2" t="s">
        <v>269</v>
      </c>
      <c r="K2" t="s">
        <v>270</v>
      </c>
      <c r="L2" t="s">
        <v>255</v>
      </c>
    </row>
    <row r="3" spans="1:12" x14ac:dyDescent="0.45">
      <c r="A3" s="17" t="s">
        <v>203</v>
      </c>
      <c r="B3" s="17"/>
      <c r="H3" s="47">
        <v>44075</v>
      </c>
      <c r="I3">
        <v>181</v>
      </c>
      <c r="J3">
        <f>$B$17+$B$18*I3+$B$19*I3*I3</f>
        <v>7657.6482829966781</v>
      </c>
      <c r="K3">
        <v>0.87069272912551587</v>
      </c>
      <c r="L3">
        <f>J3*K3</f>
        <v>6667.4586822056981</v>
      </c>
    </row>
    <row r="4" spans="1:12" x14ac:dyDescent="0.45">
      <c r="A4" t="s">
        <v>204</v>
      </c>
      <c r="B4">
        <v>0.97195976044614696</v>
      </c>
      <c r="H4" s="47">
        <v>44105</v>
      </c>
      <c r="I4">
        <v>182</v>
      </c>
      <c r="J4">
        <f t="shared" ref="J4:J14" si="0">$B$17+$B$18*I4+$B$19*I4*I4</f>
        <v>7637.7945566883463</v>
      </c>
      <c r="K4">
        <v>0.93920279084339942</v>
      </c>
      <c r="L4">
        <f t="shared" ref="L4:L14" si="1">J4*K4</f>
        <v>7173.4379635302193</v>
      </c>
    </row>
    <row r="5" spans="1:12" x14ac:dyDescent="0.45">
      <c r="A5" t="s">
        <v>205</v>
      </c>
      <c r="B5">
        <v>0.94470577592653138</v>
      </c>
      <c r="H5" s="47">
        <v>44136</v>
      </c>
      <c r="I5">
        <v>183</v>
      </c>
      <c r="J5">
        <f t="shared" si="0"/>
        <v>7617.9531198873956</v>
      </c>
      <c r="K5">
        <v>1.1683783748903205</v>
      </c>
      <c r="L5">
        <f t="shared" si="1"/>
        <v>8900.6516862046828</v>
      </c>
    </row>
    <row r="6" spans="1:12" ht="18" x14ac:dyDescent="0.55000000000000004">
      <c r="A6" t="s">
        <v>206</v>
      </c>
      <c r="B6" s="18">
        <v>0.94408098243417571</v>
      </c>
      <c r="H6" s="47">
        <v>44166</v>
      </c>
      <c r="I6">
        <v>184</v>
      </c>
      <c r="J6">
        <f t="shared" si="0"/>
        <v>7598.1239725938231</v>
      </c>
      <c r="K6">
        <v>1.5741522413592282</v>
      </c>
      <c r="L6">
        <f t="shared" si="1"/>
        <v>11960.603881583849</v>
      </c>
    </row>
    <row r="7" spans="1:12" x14ac:dyDescent="0.45">
      <c r="A7" t="s">
        <v>207</v>
      </c>
      <c r="B7">
        <v>265.88753893291664</v>
      </c>
      <c r="H7" s="47">
        <v>44197</v>
      </c>
      <c r="I7">
        <v>185</v>
      </c>
      <c r="J7">
        <f t="shared" si="0"/>
        <v>7578.3071148076306</v>
      </c>
      <c r="K7">
        <v>0.79674089884309551</v>
      </c>
      <c r="L7">
        <f t="shared" si="1"/>
        <v>6037.9472223608573</v>
      </c>
    </row>
    <row r="8" spans="1:12" ht="14.65" thickBot="1" x14ac:dyDescent="0.5">
      <c r="A8" s="15" t="s">
        <v>208</v>
      </c>
      <c r="B8" s="15">
        <v>180</v>
      </c>
      <c r="H8" s="47">
        <v>44228</v>
      </c>
      <c r="I8">
        <v>186</v>
      </c>
      <c r="J8">
        <f t="shared" si="0"/>
        <v>7558.5025465288172</v>
      </c>
      <c r="K8">
        <v>0.82398175155939557</v>
      </c>
      <c r="L8">
        <f t="shared" si="1"/>
        <v>6228.0681674549669</v>
      </c>
    </row>
    <row r="9" spans="1:12" x14ac:dyDescent="0.45">
      <c r="H9" s="47">
        <v>44256</v>
      </c>
      <c r="I9">
        <v>187</v>
      </c>
      <c r="J9">
        <f t="shared" si="0"/>
        <v>7538.7102677573839</v>
      </c>
      <c r="K9">
        <v>0.93820131444462818</v>
      </c>
      <c r="L9">
        <f t="shared" si="1"/>
        <v>7072.827882427192</v>
      </c>
    </row>
    <row r="10" spans="1:12" ht="14.65" thickBot="1" x14ac:dyDescent="0.5">
      <c r="A10" t="s">
        <v>209</v>
      </c>
      <c r="H10" s="47">
        <v>44287</v>
      </c>
      <c r="I10">
        <v>188</v>
      </c>
      <c r="J10">
        <f t="shared" si="0"/>
        <v>7518.9302784933298</v>
      </c>
      <c r="K10">
        <v>0.88309281740355627</v>
      </c>
      <c r="L10">
        <f t="shared" si="1"/>
        <v>6639.9133234955807</v>
      </c>
    </row>
    <row r="11" spans="1:12" x14ac:dyDescent="0.45">
      <c r="A11" s="16"/>
      <c r="B11" s="16" t="s">
        <v>214</v>
      </c>
      <c r="C11" s="16" t="s">
        <v>215</v>
      </c>
      <c r="D11" s="16" t="s">
        <v>216</v>
      </c>
      <c r="E11" s="16" t="s">
        <v>217</v>
      </c>
      <c r="F11" s="16" t="s">
        <v>218</v>
      </c>
      <c r="H11" s="47">
        <v>44317</v>
      </c>
      <c r="I11">
        <v>189</v>
      </c>
      <c r="J11">
        <f t="shared" si="0"/>
        <v>7499.1625787366538</v>
      </c>
      <c r="K11">
        <v>0.96514268258752411</v>
      </c>
      <c r="L11">
        <f t="shared" si="1"/>
        <v>7237.7618884018693</v>
      </c>
    </row>
    <row r="12" spans="1:12" x14ac:dyDescent="0.45">
      <c r="A12" t="s">
        <v>210</v>
      </c>
      <c r="B12">
        <v>2</v>
      </c>
      <c r="C12">
        <v>213789335.43039516</v>
      </c>
      <c r="D12">
        <v>106894667.71519758</v>
      </c>
      <c r="E12">
        <v>1512.0288343030441</v>
      </c>
      <c r="F12">
        <v>5.3353077917239563E-112</v>
      </c>
      <c r="H12" s="47">
        <v>44348</v>
      </c>
      <c r="I12">
        <v>190</v>
      </c>
      <c r="J12">
        <f t="shared" si="0"/>
        <v>7479.4071684873588</v>
      </c>
      <c r="K12">
        <v>0.94361837349341804</v>
      </c>
      <c r="L12">
        <f t="shared" si="1"/>
        <v>7057.7060270230531</v>
      </c>
    </row>
    <row r="13" spans="1:12" x14ac:dyDescent="0.45">
      <c r="A13" t="s">
        <v>211</v>
      </c>
      <c r="B13">
        <v>177</v>
      </c>
      <c r="C13">
        <v>12513224.454685176</v>
      </c>
      <c r="D13">
        <v>70696.183359803254</v>
      </c>
      <c r="H13" s="47">
        <v>44378</v>
      </c>
      <c r="I13">
        <v>191</v>
      </c>
      <c r="J13">
        <f t="shared" si="0"/>
        <v>7459.6640477454421</v>
      </c>
      <c r="K13">
        <v>0.93453340329018963</v>
      </c>
      <c r="L13">
        <f t="shared" si="1"/>
        <v>6971.3052299410192</v>
      </c>
    </row>
    <row r="14" spans="1:12" ht="14.65" thickBot="1" x14ac:dyDescent="0.5">
      <c r="A14" s="15" t="s">
        <v>212</v>
      </c>
      <c r="B14" s="15">
        <v>179</v>
      </c>
      <c r="C14" s="15">
        <v>226302559.88508034</v>
      </c>
      <c r="D14" s="15"/>
      <c r="E14" s="15"/>
      <c r="F14" s="15"/>
      <c r="H14" s="47">
        <v>44409</v>
      </c>
      <c r="I14">
        <v>192</v>
      </c>
      <c r="J14">
        <f t="shared" si="0"/>
        <v>7439.9332165109054</v>
      </c>
      <c r="K14">
        <v>1.0195876150990513</v>
      </c>
      <c r="L14">
        <f t="shared" si="1"/>
        <v>7585.6637647185671</v>
      </c>
    </row>
    <row r="15" spans="1:12" ht="14.65" thickBot="1" x14ac:dyDescent="0.5"/>
    <row r="16" spans="1:12" x14ac:dyDescent="0.45">
      <c r="A16" s="16"/>
      <c r="B16" s="16" t="s">
        <v>219</v>
      </c>
      <c r="C16" s="16" t="s">
        <v>207</v>
      </c>
      <c r="D16" s="16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</row>
    <row r="17" spans="1:9" x14ac:dyDescent="0.45">
      <c r="A17" t="s">
        <v>213</v>
      </c>
      <c r="B17">
        <v>11453.593220850449</v>
      </c>
      <c r="C17">
        <v>60.12103562923933</v>
      </c>
      <c r="D17">
        <v>190.50891424232381</v>
      </c>
      <c r="E17">
        <v>9.817986007297498E-207</v>
      </c>
      <c r="F17">
        <v>11334.94693012065</v>
      </c>
      <c r="G17">
        <v>11572.239511580248</v>
      </c>
      <c r="H17">
        <v>11334.94693012065</v>
      </c>
      <c r="I17">
        <v>11572.239511580248</v>
      </c>
    </row>
    <row r="18" spans="1:9" x14ac:dyDescent="0.45">
      <c r="A18" t="s">
        <v>188</v>
      </c>
      <c r="B18">
        <v>-22.084271897689685</v>
      </c>
      <c r="C18">
        <v>1.5336567265919046</v>
      </c>
      <c r="D18">
        <v>-14.399748988657588</v>
      </c>
      <c r="E18">
        <v>1.2774105010955599E-31</v>
      </c>
      <c r="F18">
        <v>-25.110877809555259</v>
      </c>
      <c r="G18">
        <v>-19.057665985824112</v>
      </c>
      <c r="H18">
        <v>-25.110877809555259</v>
      </c>
      <c r="I18">
        <v>-19.057665985824112</v>
      </c>
    </row>
    <row r="19" spans="1:9" ht="14.65" thickBot="1" x14ac:dyDescent="0.5">
      <c r="A19" s="15" t="s">
        <v>189</v>
      </c>
      <c r="B19" s="15">
        <v>6.1447536896938951E-3</v>
      </c>
      <c r="C19" s="15">
        <v>8.2070387905827553E-3</v>
      </c>
      <c r="D19" s="15">
        <v>0.74871751510968254</v>
      </c>
      <c r="E19" s="15">
        <v>0.45502126661766673</v>
      </c>
      <c r="F19" s="15">
        <v>-1.0051486115341346E-2</v>
      </c>
      <c r="G19" s="15">
        <v>2.2340993494729136E-2</v>
      </c>
      <c r="H19" s="15">
        <v>-1.0051486115341346E-2</v>
      </c>
      <c r="I19" s="15">
        <v>2.2340993494729136E-2</v>
      </c>
    </row>
    <row r="21" spans="1:9" x14ac:dyDescent="0.45">
      <c r="G21" s="36" t="s">
        <v>241</v>
      </c>
      <c r="H21" s="38">
        <f>SQRT(H22)</f>
        <v>262.96801484266803</v>
      </c>
    </row>
    <row r="22" spans="1:9" x14ac:dyDescent="0.45">
      <c r="G22" s="36" t="s">
        <v>259</v>
      </c>
      <c r="H22" s="37">
        <f>AVERAGE(H26:H205)</f>
        <v>69152.176830293669</v>
      </c>
    </row>
    <row r="23" spans="1:9" x14ac:dyDescent="0.45">
      <c r="A23" t="s">
        <v>226</v>
      </c>
    </row>
    <row r="24" spans="1:9" ht="14.65" thickBot="1" x14ac:dyDescent="0.5"/>
    <row r="25" spans="1:9" x14ac:dyDescent="0.45">
      <c r="A25" s="16" t="s">
        <v>227</v>
      </c>
      <c r="B25" s="16" t="s">
        <v>251</v>
      </c>
      <c r="C25" s="16" t="s">
        <v>229</v>
      </c>
      <c r="D25" s="30" t="s">
        <v>249</v>
      </c>
      <c r="E25" s="30" t="s">
        <v>260</v>
      </c>
      <c r="F25" s="30" t="s">
        <v>256</v>
      </c>
      <c r="G25" s="31" t="s">
        <v>257</v>
      </c>
      <c r="H25" s="31" t="s">
        <v>258</v>
      </c>
    </row>
    <row r="26" spans="1:9" x14ac:dyDescent="0.45">
      <c r="A26">
        <v>1</v>
      </c>
      <c r="B26">
        <v>11431.51509370645</v>
      </c>
      <c r="C26">
        <v>-649.29573438220359</v>
      </c>
      <c r="D26" s="13">
        <v>0.87069272912551587</v>
      </c>
      <c r="E26">
        <f>B26*D26</f>
        <v>9953.3370749787955</v>
      </c>
      <c r="F26" s="32">
        <v>9388</v>
      </c>
      <c r="G26" s="28">
        <f>F26-E26</f>
        <v>-565.3370749787955</v>
      </c>
      <c r="H26">
        <f>G26*G26</f>
        <v>319606.00834558025</v>
      </c>
    </row>
    <row r="27" spans="1:9" x14ac:dyDescent="0.45">
      <c r="A27">
        <v>2</v>
      </c>
      <c r="B27">
        <v>11409.449256069827</v>
      </c>
      <c r="C27">
        <v>30.039749655912601</v>
      </c>
      <c r="D27" s="13">
        <v>0.93920279084339942</v>
      </c>
      <c r="E27">
        <f t="shared" ref="E27:E90" si="2">B27*D27</f>
        <v>10715.786583286928</v>
      </c>
      <c r="F27" s="32">
        <v>10744</v>
      </c>
      <c r="G27" s="28">
        <f t="shared" ref="G27:G90" si="3">F27-E27</f>
        <v>28.213416713071638</v>
      </c>
      <c r="H27">
        <f t="shared" ref="H27:H90" si="4">G27*G27</f>
        <v>795.99688262542998</v>
      </c>
    </row>
    <row r="28" spans="1:9" x14ac:dyDescent="0.45">
      <c r="A28">
        <v>3</v>
      </c>
      <c r="B28">
        <v>11387.395707940586</v>
      </c>
      <c r="C28">
        <v>-468.84374381548696</v>
      </c>
      <c r="D28" s="13">
        <v>1.1683783748903205</v>
      </c>
      <c r="E28">
        <f t="shared" si="2"/>
        <v>13304.786891476633</v>
      </c>
      <c r="F28" s="32">
        <v>12757</v>
      </c>
      <c r="G28" s="28">
        <f t="shared" si="3"/>
        <v>-547.78689147663317</v>
      </c>
      <c r="H28">
        <f t="shared" si="4"/>
        <v>300070.47847363271</v>
      </c>
    </row>
    <row r="29" spans="1:9" x14ac:dyDescent="0.45">
      <c r="A29">
        <v>4</v>
      </c>
      <c r="B29">
        <v>11365.354449318726</v>
      </c>
      <c r="C29">
        <v>-280.02258527201411</v>
      </c>
      <c r="D29" s="13">
        <v>1.5741522413592282</v>
      </c>
      <c r="E29">
        <f t="shared" si="2"/>
        <v>17890.798180237147</v>
      </c>
      <c r="F29" s="32">
        <v>17450</v>
      </c>
      <c r="G29" s="28">
        <f t="shared" si="3"/>
        <v>-440.79818023714688</v>
      </c>
      <c r="H29">
        <f t="shared" si="4"/>
        <v>194303.03570038022</v>
      </c>
    </row>
    <row r="30" spans="1:9" x14ac:dyDescent="0.45">
      <c r="A30">
        <v>5</v>
      </c>
      <c r="B30">
        <v>11343.325480204243</v>
      </c>
      <c r="C30">
        <v>-66.133593799724622</v>
      </c>
      <c r="D30" s="13">
        <v>0.79674089884309551</v>
      </c>
      <c r="E30">
        <f t="shared" si="2"/>
        <v>9037.6913389677156</v>
      </c>
      <c r="F30" s="32">
        <v>8985</v>
      </c>
      <c r="G30" s="28">
        <f t="shared" si="3"/>
        <v>-52.691338967715637</v>
      </c>
      <c r="H30">
        <f t="shared" si="4"/>
        <v>2776.3772022107082</v>
      </c>
    </row>
    <row r="31" spans="1:9" x14ac:dyDescent="0.45">
      <c r="A31">
        <v>6</v>
      </c>
      <c r="B31">
        <v>11321.308800597139</v>
      </c>
      <c r="C31">
        <v>-298.00642428806168</v>
      </c>
      <c r="D31" s="13">
        <v>0.82398175155939557</v>
      </c>
      <c r="E31">
        <f t="shared" si="2"/>
        <v>9328.5518554608298</v>
      </c>
      <c r="F31" s="32">
        <v>9083</v>
      </c>
      <c r="G31" s="28">
        <f t="shared" si="3"/>
        <v>-245.55185546082976</v>
      </c>
      <c r="H31">
        <f t="shared" si="4"/>
        <v>60295.71372025623</v>
      </c>
    </row>
    <row r="32" spans="1:9" x14ac:dyDescent="0.45">
      <c r="A32">
        <v>7</v>
      </c>
      <c r="B32">
        <v>11299.304410497416</v>
      </c>
      <c r="C32">
        <v>-337.90429128349933</v>
      </c>
      <c r="D32" s="13">
        <v>0.93820131444462818</v>
      </c>
      <c r="E32">
        <f t="shared" si="2"/>
        <v>10601.02225023866</v>
      </c>
      <c r="F32" s="32">
        <v>10284</v>
      </c>
      <c r="G32" s="28">
        <f t="shared" si="3"/>
        <v>-317.02225023866049</v>
      </c>
      <c r="H32">
        <f t="shared" si="4"/>
        <v>100503.10714638387</v>
      </c>
    </row>
    <row r="33" spans="1:8" x14ac:dyDescent="0.45">
      <c r="A33">
        <v>8</v>
      </c>
      <c r="B33">
        <v>11277.312309905072</v>
      </c>
      <c r="C33">
        <v>745.20649079788745</v>
      </c>
      <c r="D33" s="13">
        <v>0.88309281740355627</v>
      </c>
      <c r="E33">
        <f t="shared" si="2"/>
        <v>9958.9135004938762</v>
      </c>
      <c r="F33" s="32">
        <v>10617</v>
      </c>
      <c r="G33" s="28">
        <f t="shared" si="3"/>
        <v>658.0864995061238</v>
      </c>
      <c r="H33">
        <f t="shared" si="4"/>
        <v>433077.84083222348</v>
      </c>
    </row>
    <row r="34" spans="1:8" x14ac:dyDescent="0.45">
      <c r="A34">
        <v>9</v>
      </c>
      <c r="B34">
        <v>11255.332498820106</v>
      </c>
      <c r="C34">
        <v>-305.65615493751102</v>
      </c>
      <c r="D34" s="13">
        <v>0.96514268258752411</v>
      </c>
      <c r="E34">
        <f t="shared" si="2"/>
        <v>10863.001801325778</v>
      </c>
      <c r="F34" s="32">
        <v>10568</v>
      </c>
      <c r="G34" s="28">
        <f t="shared" si="3"/>
        <v>-295.00180132577771</v>
      </c>
      <c r="H34">
        <f t="shared" si="4"/>
        <v>87026.062785453614</v>
      </c>
    </row>
    <row r="35" spans="1:8" x14ac:dyDescent="0.45">
      <c r="A35">
        <v>10</v>
      </c>
      <c r="B35">
        <v>11233.364977242521</v>
      </c>
      <c r="C35">
        <v>50.85786019491934</v>
      </c>
      <c r="D35" s="13">
        <v>0.94361837349341804</v>
      </c>
      <c r="E35">
        <f t="shared" si="2"/>
        <v>10600.009588683515</v>
      </c>
      <c r="F35" s="32">
        <v>10648</v>
      </c>
      <c r="G35" s="28">
        <f t="shared" si="3"/>
        <v>47.990411316484824</v>
      </c>
      <c r="H35">
        <f t="shared" si="4"/>
        <v>2303.0795783253948</v>
      </c>
    </row>
    <row r="36" spans="1:8" x14ac:dyDescent="0.45">
      <c r="A36">
        <v>11</v>
      </c>
      <c r="B36">
        <v>11211.409745172316</v>
      </c>
      <c r="C36">
        <v>-156.69520674287742</v>
      </c>
      <c r="D36" s="13">
        <v>0.93453340329018963</v>
      </c>
      <c r="E36">
        <f t="shared" si="2"/>
        <v>10477.436904836683</v>
      </c>
      <c r="F36" s="32">
        <v>10331</v>
      </c>
      <c r="G36" s="28">
        <f t="shared" si="3"/>
        <v>-146.43690483668252</v>
      </c>
      <c r="H36">
        <f t="shared" si="4"/>
        <v>21443.767098147611</v>
      </c>
    </row>
    <row r="37" spans="1:8" x14ac:dyDescent="0.45">
      <c r="A37">
        <v>12</v>
      </c>
      <c r="B37">
        <v>11189.46680260949</v>
      </c>
      <c r="C37">
        <v>-635.19972380176296</v>
      </c>
      <c r="D37" s="13">
        <v>1.0195876150990513</v>
      </c>
      <c r="E37">
        <f t="shared" si="2"/>
        <v>11408.641771502616</v>
      </c>
      <c r="F37" s="32">
        <v>10761</v>
      </c>
      <c r="G37" s="28">
        <f t="shared" si="3"/>
        <v>-647.64177150261639</v>
      </c>
      <c r="H37">
        <f t="shared" si="4"/>
        <v>419439.86419504718</v>
      </c>
    </row>
    <row r="38" spans="1:8" x14ac:dyDescent="0.45">
      <c r="A38">
        <v>13</v>
      </c>
      <c r="B38">
        <v>11167.53614955404</v>
      </c>
      <c r="C38">
        <v>160.22583819788269</v>
      </c>
      <c r="D38" s="13">
        <v>0.87069272912551587</v>
      </c>
      <c r="E38">
        <f t="shared" si="2"/>
        <v>9723.492527663062</v>
      </c>
      <c r="F38" s="32">
        <v>9863</v>
      </c>
      <c r="G38" s="28">
        <f t="shared" si="3"/>
        <v>139.50747233693801</v>
      </c>
      <c r="H38">
        <f t="shared" si="4"/>
        <v>19462.334837841525</v>
      </c>
    </row>
    <row r="39" spans="1:8" x14ac:dyDescent="0.45">
      <c r="A39">
        <v>14</v>
      </c>
      <c r="B39">
        <v>11145.617786005974</v>
      </c>
      <c r="C39">
        <v>52.176878292017136</v>
      </c>
      <c r="D39" s="13">
        <v>0.93920279084339942</v>
      </c>
      <c r="E39">
        <f t="shared" si="2"/>
        <v>10467.995330290642</v>
      </c>
      <c r="F39" s="32">
        <v>10517</v>
      </c>
      <c r="G39" s="28">
        <f t="shared" si="3"/>
        <v>49.004669709358495</v>
      </c>
      <c r="H39">
        <f t="shared" si="4"/>
        <v>2401.457653323318</v>
      </c>
    </row>
    <row r="40" spans="1:8" x14ac:dyDescent="0.45">
      <c r="A40">
        <v>15</v>
      </c>
      <c r="B40">
        <v>11123.711711965285</v>
      </c>
      <c r="C40">
        <v>161.15993865707424</v>
      </c>
      <c r="D40" s="13">
        <v>1.1683783748903205</v>
      </c>
      <c r="E40">
        <f t="shared" si="2"/>
        <v>12996.704212774424</v>
      </c>
      <c r="F40" s="32">
        <v>13185</v>
      </c>
      <c r="G40" s="28">
        <f t="shared" si="3"/>
        <v>188.29578722557562</v>
      </c>
      <c r="H40">
        <f t="shared" si="4"/>
        <v>35455.303486899247</v>
      </c>
    </row>
    <row r="41" spans="1:8" x14ac:dyDescent="0.45">
      <c r="A41">
        <v>16</v>
      </c>
      <c r="B41">
        <v>11101.817927431977</v>
      </c>
      <c r="C41">
        <v>343.07255180387074</v>
      </c>
      <c r="D41" s="13">
        <v>1.5741522413592282</v>
      </c>
      <c r="E41">
        <f t="shared" si="2"/>
        <v>17475.951573629107</v>
      </c>
      <c r="F41" s="32">
        <v>18016</v>
      </c>
      <c r="G41" s="28">
        <f t="shared" si="3"/>
        <v>540.04842637089314</v>
      </c>
      <c r="H41">
        <f t="shared" si="4"/>
        <v>291652.30282567797</v>
      </c>
    </row>
    <row r="42" spans="1:8" x14ac:dyDescent="0.45">
      <c r="A42">
        <v>17</v>
      </c>
      <c r="B42">
        <v>11079.936432406046</v>
      </c>
      <c r="C42">
        <v>503.50306894368077</v>
      </c>
      <c r="D42" s="13">
        <v>0.79674089884309551</v>
      </c>
      <c r="E42">
        <f t="shared" si="2"/>
        <v>8827.8385122795535</v>
      </c>
      <c r="F42" s="32">
        <v>9229</v>
      </c>
      <c r="G42" s="28">
        <f t="shared" si="3"/>
        <v>401.16148772044653</v>
      </c>
      <c r="H42">
        <f t="shared" si="4"/>
        <v>160930.53923008198</v>
      </c>
    </row>
    <row r="43" spans="1:8" x14ac:dyDescent="0.45">
      <c r="A43">
        <v>18</v>
      </c>
      <c r="B43">
        <v>11058.067226887495</v>
      </c>
      <c r="C43">
        <v>29.556962252625453</v>
      </c>
      <c r="D43" s="13">
        <v>0.82398175155939557</v>
      </c>
      <c r="E43">
        <f t="shared" si="2"/>
        <v>9111.6456024723066</v>
      </c>
      <c r="F43" s="32">
        <v>9136</v>
      </c>
      <c r="G43" s="28">
        <f t="shared" si="3"/>
        <v>24.354397527693436</v>
      </c>
      <c r="H43">
        <f t="shared" si="4"/>
        <v>593.13667893692013</v>
      </c>
    </row>
    <row r="44" spans="1:8" x14ac:dyDescent="0.45">
      <c r="A44">
        <v>19</v>
      </c>
      <c r="B44">
        <v>11036.210310876326</v>
      </c>
      <c r="C44">
        <v>254.54342918911607</v>
      </c>
      <c r="D44" s="13">
        <v>0.93820131444462818</v>
      </c>
      <c r="E44">
        <f t="shared" si="2"/>
        <v>10354.187020151527</v>
      </c>
      <c r="F44" s="32">
        <v>10593</v>
      </c>
      <c r="G44" s="28">
        <f t="shared" si="3"/>
        <v>238.81297984847333</v>
      </c>
      <c r="H44">
        <f t="shared" si="4"/>
        <v>57031.639344107331</v>
      </c>
    </row>
    <row r="45" spans="1:8" x14ac:dyDescent="0.45">
      <c r="A45">
        <v>20</v>
      </c>
      <c r="B45">
        <v>11014.365684372533</v>
      </c>
      <c r="C45">
        <v>452.15267071064955</v>
      </c>
      <c r="D45" s="13">
        <v>0.88309281740355627</v>
      </c>
      <c r="E45">
        <f t="shared" si="2"/>
        <v>9726.7072241255901</v>
      </c>
      <c r="F45" s="32">
        <v>10126</v>
      </c>
      <c r="G45" s="28">
        <f t="shared" si="3"/>
        <v>399.29277587440993</v>
      </c>
      <c r="H45">
        <f t="shared" si="4"/>
        <v>159434.72086549175</v>
      </c>
    </row>
    <row r="46" spans="1:8" x14ac:dyDescent="0.45">
      <c r="A46">
        <v>21</v>
      </c>
      <c r="B46">
        <v>10992.53334737612</v>
      </c>
      <c r="C46">
        <v>95.982571646543875</v>
      </c>
      <c r="D46" s="13">
        <v>0.96514268258752411</v>
      </c>
      <c r="E46">
        <f t="shared" si="2"/>
        <v>10609.363123319405</v>
      </c>
      <c r="F46" s="32">
        <v>10702</v>
      </c>
      <c r="G46" s="28">
        <f t="shared" si="3"/>
        <v>92.636876680595378</v>
      </c>
      <c r="H46">
        <f t="shared" si="4"/>
        <v>8581.5909211358357</v>
      </c>
    </row>
    <row r="47" spans="1:8" x14ac:dyDescent="0.45">
      <c r="A47">
        <v>22</v>
      </c>
      <c r="B47">
        <v>10970.713299887087</v>
      </c>
      <c r="C47">
        <v>142.88971440728164</v>
      </c>
      <c r="D47" s="13">
        <v>0.94361837349341804</v>
      </c>
      <c r="E47">
        <f t="shared" si="2"/>
        <v>10352.166640102063</v>
      </c>
      <c r="F47" s="32">
        <v>10487</v>
      </c>
      <c r="G47" s="28">
        <f t="shared" si="3"/>
        <v>134.83335989793704</v>
      </c>
      <c r="H47">
        <f t="shared" si="4"/>
        <v>18180.034941366619</v>
      </c>
    </row>
    <row r="48" spans="1:8" x14ac:dyDescent="0.45">
      <c r="A48">
        <v>23</v>
      </c>
      <c r="B48">
        <v>10948.905541905435</v>
      </c>
      <c r="C48">
        <v>-39.718171923041155</v>
      </c>
      <c r="D48" s="13">
        <v>0.93453340329018963</v>
      </c>
      <c r="E48">
        <f t="shared" si="2"/>
        <v>10232.117958379704</v>
      </c>
      <c r="F48" s="32">
        <v>10195</v>
      </c>
      <c r="G48" s="28">
        <f t="shared" si="3"/>
        <v>-37.11795837970385</v>
      </c>
      <c r="H48">
        <f t="shared" si="4"/>
        <v>1377.7428342774274</v>
      </c>
    </row>
    <row r="49" spans="1:8" x14ac:dyDescent="0.45">
      <c r="A49">
        <v>24</v>
      </c>
      <c r="B49">
        <v>10927.11007343116</v>
      </c>
      <c r="C49">
        <v>-12.89354588052629</v>
      </c>
      <c r="D49" s="13">
        <v>1.0195876150990513</v>
      </c>
      <c r="E49">
        <f t="shared" si="2"/>
        <v>11141.146099694495</v>
      </c>
      <c r="F49" s="32">
        <v>11128</v>
      </c>
      <c r="G49" s="28">
        <f t="shared" si="3"/>
        <v>-13.146099694495206</v>
      </c>
      <c r="H49">
        <f t="shared" si="4"/>
        <v>172.81993717760693</v>
      </c>
    </row>
    <row r="50" spans="1:8" x14ac:dyDescent="0.45">
      <c r="A50">
        <v>25</v>
      </c>
      <c r="B50">
        <v>10905.326894464266</v>
      </c>
      <c r="C50">
        <v>152.53505606554427</v>
      </c>
      <c r="D50" s="13">
        <v>0.87069272912551587</v>
      </c>
      <c r="E50">
        <f t="shared" si="2"/>
        <v>9495.1888357469779</v>
      </c>
      <c r="F50" s="32">
        <v>9628</v>
      </c>
      <c r="G50" s="28">
        <f t="shared" si="3"/>
        <v>132.81116425302207</v>
      </c>
      <c r="H50">
        <f t="shared" si="4"/>
        <v>17638.805350243209</v>
      </c>
    </row>
    <row r="51" spans="1:8" x14ac:dyDescent="0.45">
      <c r="A51">
        <v>26</v>
      </c>
      <c r="B51">
        <v>10883.556005004752</v>
      </c>
      <c r="C51">
        <v>216.28324338419588</v>
      </c>
      <c r="D51" s="13">
        <v>0.93920279084339942</v>
      </c>
      <c r="E51">
        <f t="shared" si="2"/>
        <v>10221.866174200901</v>
      </c>
      <c r="F51" s="32">
        <v>10425</v>
      </c>
      <c r="G51" s="28">
        <f t="shared" si="3"/>
        <v>203.13382579909921</v>
      </c>
      <c r="H51">
        <f t="shared" si="4"/>
        <v>41263.351183778788</v>
      </c>
    </row>
    <row r="52" spans="1:8" x14ac:dyDescent="0.45">
      <c r="A52">
        <v>27</v>
      </c>
      <c r="B52">
        <v>10861.797405052614</v>
      </c>
      <c r="C52">
        <v>370.86513137270595</v>
      </c>
      <c r="D52" s="13">
        <v>1.1683783748903205</v>
      </c>
      <c r="E52">
        <f t="shared" si="2"/>
        <v>12690.689200503273</v>
      </c>
      <c r="F52" s="32">
        <v>13124</v>
      </c>
      <c r="G52" s="28">
        <f t="shared" si="3"/>
        <v>433.31079949672676</v>
      </c>
      <c r="H52">
        <f t="shared" si="4"/>
        <v>187758.24896049255</v>
      </c>
    </row>
    <row r="53" spans="1:8" x14ac:dyDescent="0.45">
      <c r="A53">
        <v>28</v>
      </c>
      <c r="B53">
        <v>10840.051094607858</v>
      </c>
      <c r="C53">
        <v>424.42481446241618</v>
      </c>
      <c r="D53" s="13">
        <v>1.5741522413592282</v>
      </c>
      <c r="E53">
        <f t="shared" si="2"/>
        <v>17063.890727025515</v>
      </c>
      <c r="F53" s="32">
        <v>17732</v>
      </c>
      <c r="G53" s="28">
        <f t="shared" si="3"/>
        <v>668.10927297448507</v>
      </c>
      <c r="H53">
        <f t="shared" si="4"/>
        <v>446370.00063449499</v>
      </c>
    </row>
    <row r="54" spans="1:8" x14ac:dyDescent="0.45">
      <c r="A54">
        <v>29</v>
      </c>
      <c r="B54">
        <v>10818.317073670481</v>
      </c>
      <c r="C54">
        <v>45.942577828407593</v>
      </c>
      <c r="D54" s="13">
        <v>0.79674089884309551</v>
      </c>
      <c r="E54">
        <f t="shared" si="2"/>
        <v>8619.3956692458269</v>
      </c>
      <c r="F54" s="32">
        <v>8656</v>
      </c>
      <c r="G54" s="28">
        <f t="shared" si="3"/>
        <v>36.604330754173134</v>
      </c>
      <c r="H54">
        <f t="shared" si="4"/>
        <v>1339.877029960905</v>
      </c>
    </row>
    <row r="55" spans="1:8" x14ac:dyDescent="0.45">
      <c r="A55">
        <v>30</v>
      </c>
      <c r="B55">
        <v>10796.595342240484</v>
      </c>
      <c r="C55">
        <v>297.09694244973616</v>
      </c>
      <c r="D55" s="13">
        <v>0.82398175155939557</v>
      </c>
      <c r="E55">
        <f t="shared" si="2"/>
        <v>8896.1975409773258</v>
      </c>
      <c r="F55" s="32">
        <v>9141</v>
      </c>
      <c r="G55" s="28">
        <f t="shared" si="3"/>
        <v>244.80245902267416</v>
      </c>
      <c r="H55">
        <f t="shared" si="4"/>
        <v>59928.243943548063</v>
      </c>
    </row>
    <row r="56" spans="1:8" x14ac:dyDescent="0.45">
      <c r="A56">
        <v>31</v>
      </c>
      <c r="B56">
        <v>10774.885900317864</v>
      </c>
      <c r="C56">
        <v>46.885337564175643</v>
      </c>
      <c r="D56" s="13">
        <v>0.93820131444462818</v>
      </c>
      <c r="E56">
        <f t="shared" si="2"/>
        <v>10109.012114669111</v>
      </c>
      <c r="F56" s="32">
        <v>10153</v>
      </c>
      <c r="G56" s="28">
        <f t="shared" si="3"/>
        <v>43.987885330889185</v>
      </c>
      <c r="H56">
        <f t="shared" si="4"/>
        <v>1934.934055883456</v>
      </c>
    </row>
    <row r="57" spans="1:8" x14ac:dyDescent="0.45">
      <c r="A57">
        <v>32</v>
      </c>
      <c r="B57">
        <v>10753.188747902626</v>
      </c>
      <c r="C57">
        <v>-40.8380033749836</v>
      </c>
      <c r="D57" s="13">
        <v>0.88309281740355627</v>
      </c>
      <c r="E57">
        <f t="shared" si="2"/>
        <v>9496.0637474575506</v>
      </c>
      <c r="F57" s="32">
        <v>9460</v>
      </c>
      <c r="G57" s="28">
        <f t="shared" si="3"/>
        <v>-36.063747457550562</v>
      </c>
      <c r="H57">
        <f t="shared" si="4"/>
        <v>1300.5938806819847</v>
      </c>
    </row>
    <row r="58" spans="1:8" x14ac:dyDescent="0.45">
      <c r="A58">
        <v>33</v>
      </c>
      <c r="B58">
        <v>10731.503884994767</v>
      </c>
      <c r="C58">
        <v>296.91729254936035</v>
      </c>
      <c r="D58" s="13">
        <v>0.96514268258752411</v>
      </c>
      <c r="E58">
        <f t="shared" si="2"/>
        <v>10357.432447762287</v>
      </c>
      <c r="F58" s="32">
        <v>10644</v>
      </c>
      <c r="G58" s="28">
        <f t="shared" si="3"/>
        <v>286.56755223771324</v>
      </c>
      <c r="H58">
        <f t="shared" si="4"/>
        <v>82120.961995514503</v>
      </c>
    </row>
    <row r="59" spans="1:8" x14ac:dyDescent="0.45">
      <c r="A59">
        <v>34</v>
      </c>
      <c r="B59">
        <v>10709.831311594286</v>
      </c>
      <c r="C59">
        <v>326.40991953583216</v>
      </c>
      <c r="D59" s="13">
        <v>0.94361837349341804</v>
      </c>
      <c r="E59">
        <f t="shared" si="2"/>
        <v>10105.993602635479</v>
      </c>
      <c r="F59" s="32">
        <v>10414</v>
      </c>
      <c r="G59" s="28">
        <f t="shared" si="3"/>
        <v>308.00639736452104</v>
      </c>
      <c r="H59">
        <f t="shared" si="4"/>
        <v>94867.94081747123</v>
      </c>
    </row>
    <row r="60" spans="1:8" x14ac:dyDescent="0.45">
      <c r="A60">
        <v>35</v>
      </c>
      <c r="B60">
        <v>10688.171027701184</v>
      </c>
      <c r="C60">
        <v>-16.535359154404432</v>
      </c>
      <c r="D60" s="13">
        <v>0.93453340329018963</v>
      </c>
      <c r="E60">
        <f t="shared" si="2"/>
        <v>9988.4528454651918</v>
      </c>
      <c r="F60" s="32">
        <v>9973</v>
      </c>
      <c r="G60" s="28">
        <f t="shared" si="3"/>
        <v>-15.452845465191785</v>
      </c>
      <c r="H60">
        <f t="shared" si="4"/>
        <v>238.79043297109834</v>
      </c>
    </row>
    <row r="61" spans="1:8" x14ac:dyDescent="0.45">
      <c r="A61">
        <v>36</v>
      </c>
      <c r="B61">
        <v>10666.523033315463</v>
      </c>
      <c r="C61">
        <v>-117.15989795110181</v>
      </c>
      <c r="D61" s="13">
        <v>1.0195876150990513</v>
      </c>
      <c r="E61">
        <f t="shared" si="2"/>
        <v>10875.454780937211</v>
      </c>
      <c r="F61" s="32">
        <v>10756</v>
      </c>
      <c r="G61" s="28">
        <f t="shared" si="3"/>
        <v>-119.45478093721067</v>
      </c>
      <c r="H61">
        <f t="shared" si="4"/>
        <v>14269.44468875699</v>
      </c>
    </row>
    <row r="62" spans="1:8" x14ac:dyDescent="0.45">
      <c r="A62">
        <v>37</v>
      </c>
      <c r="B62">
        <v>10644.887328437122</v>
      </c>
      <c r="C62">
        <v>-334.70590655240085</v>
      </c>
      <c r="D62" s="13">
        <v>0.87069272912551587</v>
      </c>
      <c r="E62">
        <f t="shared" si="2"/>
        <v>9268.4259992305397</v>
      </c>
      <c r="F62" s="32">
        <v>8977</v>
      </c>
      <c r="G62" s="28">
        <f t="shared" si="3"/>
        <v>-291.42599923053967</v>
      </c>
      <c r="H62">
        <f t="shared" si="4"/>
        <v>84929.113027518513</v>
      </c>
    </row>
    <row r="63" spans="1:8" x14ac:dyDescent="0.45">
      <c r="A63">
        <v>38</v>
      </c>
      <c r="B63">
        <v>10623.263913066159</v>
      </c>
      <c r="C63">
        <v>34.711230950470053</v>
      </c>
      <c r="D63" s="13">
        <v>0.93920279084339942</v>
      </c>
      <c r="E63">
        <f t="shared" si="2"/>
        <v>9977.399115017708</v>
      </c>
      <c r="F63" s="32">
        <v>10010</v>
      </c>
      <c r="G63" s="28">
        <f t="shared" si="3"/>
        <v>32.600884982291973</v>
      </c>
      <c r="H63">
        <f t="shared" si="4"/>
        <v>1062.8177016286302</v>
      </c>
    </row>
    <row r="64" spans="1:8" x14ac:dyDescent="0.45">
      <c r="A64">
        <v>39</v>
      </c>
      <c r="B64">
        <v>10601.652787202576</v>
      </c>
      <c r="C64">
        <v>-162.39760914865838</v>
      </c>
      <c r="D64" s="13">
        <v>1.1683783748903205</v>
      </c>
      <c r="E64">
        <f t="shared" si="2"/>
        <v>12386.741854663183</v>
      </c>
      <c r="F64" s="32">
        <v>12197</v>
      </c>
      <c r="G64" s="28">
        <f t="shared" si="3"/>
        <v>-189.7418546631834</v>
      </c>
      <c r="H64">
        <f t="shared" si="4"/>
        <v>36001.971411024613</v>
      </c>
    </row>
    <row r="65" spans="1:8" x14ac:dyDescent="0.45">
      <c r="A65">
        <v>40</v>
      </c>
      <c r="B65">
        <v>10580.053950846372</v>
      </c>
      <c r="C65">
        <v>32.642560372216394</v>
      </c>
      <c r="D65" s="13">
        <v>1.5741522413592282</v>
      </c>
      <c r="E65">
        <f t="shared" si="2"/>
        <v>16654.615640426375</v>
      </c>
      <c r="F65" s="32">
        <v>16706</v>
      </c>
      <c r="G65" s="28">
        <f t="shared" si="3"/>
        <v>51.384359573625261</v>
      </c>
      <c r="H65">
        <f t="shared" si="4"/>
        <v>2640.3524087916139</v>
      </c>
    </row>
    <row r="66" spans="1:8" x14ac:dyDescent="0.45">
      <c r="A66">
        <v>41</v>
      </c>
      <c r="B66">
        <v>10558.467403997549</v>
      </c>
      <c r="C66">
        <v>314.57803973337468</v>
      </c>
      <c r="D66" s="13">
        <v>0.79674089884309551</v>
      </c>
      <c r="E66">
        <f t="shared" si="2"/>
        <v>8412.3628098665322</v>
      </c>
      <c r="F66" s="32">
        <v>8663</v>
      </c>
      <c r="G66" s="28">
        <f t="shared" si="3"/>
        <v>250.63719013346781</v>
      </c>
      <c r="H66">
        <f t="shared" si="4"/>
        <v>62819.001078000096</v>
      </c>
    </row>
    <row r="67" spans="1:8" x14ac:dyDescent="0.45">
      <c r="A67">
        <v>42</v>
      </c>
      <c r="B67">
        <v>10536.893146656103</v>
      </c>
      <c r="C67">
        <v>-153.16804132741709</v>
      </c>
      <c r="D67" s="13">
        <v>0.82398175155939557</v>
      </c>
      <c r="E67">
        <f t="shared" si="2"/>
        <v>8682.2076709758858</v>
      </c>
      <c r="F67" s="32">
        <v>8556</v>
      </c>
      <c r="G67" s="28">
        <f t="shared" si="3"/>
        <v>-126.20767097588578</v>
      </c>
      <c r="H67">
        <f t="shared" si="4"/>
        <v>15928.37621315744</v>
      </c>
    </row>
    <row r="68" spans="1:8" x14ac:dyDescent="0.45">
      <c r="A68">
        <v>43</v>
      </c>
      <c r="B68">
        <v>10515.331178822036</v>
      </c>
      <c r="C68">
        <v>-492.96193329807102</v>
      </c>
      <c r="D68" s="13">
        <v>0.93820131444462818</v>
      </c>
      <c r="E68">
        <f t="shared" si="2"/>
        <v>9865.4975337914166</v>
      </c>
      <c r="F68" s="32">
        <v>9403</v>
      </c>
      <c r="G68" s="28">
        <f t="shared" si="3"/>
        <v>-462.49753379141657</v>
      </c>
      <c r="H68">
        <f t="shared" si="4"/>
        <v>213903.9687631425</v>
      </c>
    </row>
    <row r="69" spans="1:8" x14ac:dyDescent="0.45">
      <c r="A69">
        <v>44</v>
      </c>
      <c r="B69">
        <v>10493.781500495352</v>
      </c>
      <c r="C69">
        <v>375.97059218127106</v>
      </c>
      <c r="D69" s="13">
        <v>0.88309281740355627</v>
      </c>
      <c r="E69">
        <f t="shared" si="2"/>
        <v>9266.9830704897577</v>
      </c>
      <c r="F69" s="32">
        <v>9599</v>
      </c>
      <c r="G69" s="28">
        <f t="shared" si="3"/>
        <v>332.01692951024233</v>
      </c>
      <c r="H69">
        <f t="shared" si="4"/>
        <v>110235.24148140923</v>
      </c>
    </row>
    <row r="70" spans="1:8" x14ac:dyDescent="0.45">
      <c r="A70">
        <v>45</v>
      </c>
      <c r="B70">
        <v>10472.244111676042</v>
      </c>
      <c r="C70">
        <v>31.902252279460299</v>
      </c>
      <c r="D70" s="13">
        <v>0.96514268258752411</v>
      </c>
      <c r="E70">
        <f t="shared" si="2"/>
        <v>10107.209774654419</v>
      </c>
      <c r="F70" s="32">
        <v>10138</v>
      </c>
      <c r="G70" s="28">
        <f t="shared" si="3"/>
        <v>30.790225345581348</v>
      </c>
      <c r="H70">
        <f t="shared" si="4"/>
        <v>948.03797683168</v>
      </c>
    </row>
    <row r="71" spans="1:8" x14ac:dyDescent="0.45">
      <c r="A71">
        <v>46</v>
      </c>
      <c r="B71">
        <v>10450.719012364116</v>
      </c>
      <c r="C71">
        <v>-324.80342148181444</v>
      </c>
      <c r="D71" s="13">
        <v>0.94361837349341804</v>
      </c>
      <c r="E71">
        <f t="shared" si="2"/>
        <v>9861.4904762837668</v>
      </c>
      <c r="F71" s="32">
        <v>9555</v>
      </c>
      <c r="G71" s="28">
        <f t="shared" si="3"/>
        <v>-306.49047628376684</v>
      </c>
      <c r="H71">
        <f t="shared" si="4"/>
        <v>93936.412052650237</v>
      </c>
    </row>
    <row r="72" spans="1:8" x14ac:dyDescent="0.45">
      <c r="A72">
        <v>47</v>
      </c>
      <c r="B72">
        <v>10429.206202559568</v>
      </c>
      <c r="C72">
        <v>-120.3184024212278</v>
      </c>
      <c r="D72" s="13">
        <v>0.93453340329018963</v>
      </c>
      <c r="E72">
        <f t="shared" si="2"/>
        <v>9746.4415660931481</v>
      </c>
      <c r="F72" s="32">
        <v>9634</v>
      </c>
      <c r="G72" s="28">
        <f t="shared" si="3"/>
        <v>-112.44156609314814</v>
      </c>
      <c r="H72">
        <f t="shared" si="4"/>
        <v>12643.105785479802</v>
      </c>
    </row>
    <row r="73" spans="1:8" x14ac:dyDescent="0.45">
      <c r="A73">
        <v>48</v>
      </c>
      <c r="B73">
        <v>10407.7056822624</v>
      </c>
      <c r="C73">
        <v>-262.42748663122075</v>
      </c>
      <c r="D73" s="13">
        <v>1.0195876150990513</v>
      </c>
      <c r="E73">
        <f t="shared" si="2"/>
        <v>10611.567815230765</v>
      </c>
      <c r="F73" s="32">
        <v>10344</v>
      </c>
      <c r="G73" s="28">
        <f t="shared" si="3"/>
        <v>-267.56781523076461</v>
      </c>
      <c r="H73">
        <f t="shared" si="4"/>
        <v>71592.535747364585</v>
      </c>
    </row>
    <row r="74" spans="1:8" x14ac:dyDescent="0.45">
      <c r="A74">
        <v>49</v>
      </c>
      <c r="B74">
        <v>10386.217451472608</v>
      </c>
      <c r="C74">
        <v>-189.73859846018058</v>
      </c>
      <c r="D74" s="13">
        <v>0.87069272912551587</v>
      </c>
      <c r="E74">
        <f t="shared" si="2"/>
        <v>9043.2040181137454</v>
      </c>
      <c r="F74" s="32">
        <v>8878</v>
      </c>
      <c r="G74" s="28">
        <f t="shared" si="3"/>
        <v>-165.20401811374541</v>
      </c>
      <c r="H74">
        <f t="shared" si="4"/>
        <v>27292.367600926718</v>
      </c>
    </row>
    <row r="75" spans="1:8" x14ac:dyDescent="0.45">
      <c r="A75">
        <v>50</v>
      </c>
      <c r="B75">
        <v>10364.741510190199</v>
      </c>
      <c r="C75">
        <v>147.36524274448493</v>
      </c>
      <c r="D75" s="13">
        <v>0.93920279084339942</v>
      </c>
      <c r="E75">
        <f t="shared" si="2"/>
        <v>9734.594152741065</v>
      </c>
      <c r="F75" s="32">
        <v>9873</v>
      </c>
      <c r="G75" s="28">
        <f t="shared" si="3"/>
        <v>138.40584725893495</v>
      </c>
      <c r="H75">
        <f t="shared" si="4"/>
        <v>19156.178555463634</v>
      </c>
    </row>
    <row r="76" spans="1:8" x14ac:dyDescent="0.45">
      <c r="A76">
        <v>51</v>
      </c>
      <c r="B76">
        <v>10343.277858415169</v>
      </c>
      <c r="C76">
        <v>-206.15083300969127</v>
      </c>
      <c r="D76" s="13">
        <v>1.1683783748903205</v>
      </c>
      <c r="E76">
        <f t="shared" si="2"/>
        <v>12084.862175254149</v>
      </c>
      <c r="F76" s="32">
        <v>11844</v>
      </c>
      <c r="G76" s="28">
        <f t="shared" si="3"/>
        <v>-240.86217525414941</v>
      </c>
      <c r="H76">
        <f t="shared" si="4"/>
        <v>58014.587468160586</v>
      </c>
    </row>
    <row r="77" spans="1:8" x14ac:dyDescent="0.45">
      <c r="A77">
        <v>52</v>
      </c>
      <c r="B77">
        <v>10321.826496147518</v>
      </c>
      <c r="C77">
        <v>322.63314362134588</v>
      </c>
      <c r="D77" s="13">
        <v>1.5741522413592282</v>
      </c>
      <c r="E77">
        <f t="shared" si="2"/>
        <v>16248.126313831684</v>
      </c>
      <c r="F77" s="32">
        <v>16756</v>
      </c>
      <c r="G77" s="28">
        <f t="shared" si="3"/>
        <v>507.87368616831554</v>
      </c>
      <c r="H77">
        <f t="shared" si="4"/>
        <v>257935.68110219267</v>
      </c>
    </row>
    <row r="78" spans="1:8" x14ac:dyDescent="0.45">
      <c r="A78">
        <v>53</v>
      </c>
      <c r="B78">
        <v>10300.387423387245</v>
      </c>
      <c r="C78">
        <v>227.50189694231631</v>
      </c>
      <c r="D78" s="13">
        <v>0.79674089884309551</v>
      </c>
      <c r="E78">
        <f t="shared" si="2"/>
        <v>8206.7399341416694</v>
      </c>
      <c r="F78" s="33">
        <v>8388</v>
      </c>
      <c r="G78" s="28">
        <f t="shared" si="3"/>
        <v>181.26006585833056</v>
      </c>
      <c r="H78">
        <f t="shared" si="4"/>
        <v>32855.211474966331</v>
      </c>
    </row>
    <row r="79" spans="1:8" x14ac:dyDescent="0.45">
      <c r="A79">
        <v>54</v>
      </c>
      <c r="B79">
        <v>10278.960640134354</v>
      </c>
      <c r="C79">
        <v>-59.074114658329563</v>
      </c>
      <c r="D79" s="13">
        <v>0.82398175155939557</v>
      </c>
      <c r="E79">
        <f t="shared" si="2"/>
        <v>8469.67599246799</v>
      </c>
      <c r="F79" s="33">
        <v>8421</v>
      </c>
      <c r="G79" s="28">
        <f t="shared" si="3"/>
        <v>-48.67599246799</v>
      </c>
      <c r="H79">
        <f t="shared" si="4"/>
        <v>2369.3522427438193</v>
      </c>
    </row>
    <row r="80" spans="1:8" x14ac:dyDescent="0.45">
      <c r="A80">
        <v>55</v>
      </c>
      <c r="B80">
        <v>10257.54614638884</v>
      </c>
      <c r="C80">
        <v>147.47018614385524</v>
      </c>
      <c r="D80" s="13">
        <v>0.93820131444462818</v>
      </c>
      <c r="E80">
        <f t="shared" si="2"/>
        <v>9623.6432775184403</v>
      </c>
      <c r="F80" s="33">
        <v>9762</v>
      </c>
      <c r="G80" s="28">
        <f t="shared" si="3"/>
        <v>138.3567224815597</v>
      </c>
      <c r="H80">
        <f t="shared" si="4"/>
        <v>19142.582655839327</v>
      </c>
    </row>
    <row r="81" spans="1:8" x14ac:dyDescent="0.45">
      <c r="A81">
        <v>56</v>
      </c>
      <c r="B81">
        <v>10236.143942150706</v>
      </c>
      <c r="C81">
        <v>-10.71823146522911</v>
      </c>
      <c r="D81" s="13">
        <v>0.88309281740355627</v>
      </c>
      <c r="E81">
        <f t="shared" si="2"/>
        <v>9039.4651932222114</v>
      </c>
      <c r="F81" s="33">
        <v>9030</v>
      </c>
      <c r="G81" s="28">
        <f t="shared" si="3"/>
        <v>-9.4651932222113828</v>
      </c>
      <c r="H81">
        <f t="shared" si="4"/>
        <v>89.589882733796301</v>
      </c>
    </row>
    <row r="82" spans="1:8" x14ac:dyDescent="0.45">
      <c r="A82">
        <v>57</v>
      </c>
      <c r="B82">
        <v>10214.754027419953</v>
      </c>
      <c r="C82">
        <v>-72.212228568068895</v>
      </c>
      <c r="D82" s="13">
        <v>0.96514268258752411</v>
      </c>
      <c r="E82">
        <f t="shared" si="2"/>
        <v>9858.6951039958094</v>
      </c>
      <c r="F82" s="33">
        <v>9789</v>
      </c>
      <c r="G82" s="28">
        <f t="shared" si="3"/>
        <v>-69.695103995809404</v>
      </c>
      <c r="H82">
        <f t="shared" si="4"/>
        <v>4857.4075209866878</v>
      </c>
    </row>
    <row r="83" spans="1:8" x14ac:dyDescent="0.45">
      <c r="A83">
        <v>58</v>
      </c>
      <c r="B83">
        <v>10193.376402196578</v>
      </c>
      <c r="C83">
        <v>-215.82587491694721</v>
      </c>
      <c r="D83" s="13">
        <v>0.94361837349341804</v>
      </c>
      <c r="E83">
        <f t="shared" si="2"/>
        <v>9618.6572610469248</v>
      </c>
      <c r="F83" s="33">
        <v>9415</v>
      </c>
      <c r="G83" s="28">
        <f t="shared" si="3"/>
        <v>-203.65726104692476</v>
      </c>
      <c r="H83">
        <f t="shared" si="4"/>
        <v>41476.279977135258</v>
      </c>
    </row>
    <row r="84" spans="1:8" x14ac:dyDescent="0.45">
      <c r="A84">
        <v>59</v>
      </c>
      <c r="B84">
        <v>10172.011066480583</v>
      </c>
      <c r="C84">
        <v>-218.38076578649452</v>
      </c>
      <c r="D84" s="13">
        <v>0.93453340329018963</v>
      </c>
      <c r="E84">
        <f t="shared" si="2"/>
        <v>9506.0841202635711</v>
      </c>
      <c r="F84" s="33">
        <v>9302</v>
      </c>
      <c r="G84" s="28">
        <f t="shared" si="3"/>
        <v>-204.08412026357109</v>
      </c>
      <c r="H84">
        <f t="shared" si="4"/>
        <v>41650.328143755753</v>
      </c>
    </row>
    <row r="85" spans="1:8" x14ac:dyDescent="0.45">
      <c r="A85">
        <v>60</v>
      </c>
      <c r="B85">
        <v>10150.658020271965</v>
      </c>
      <c r="C85">
        <v>-556.58306767488466</v>
      </c>
      <c r="D85" s="13">
        <v>1.0195876150990513</v>
      </c>
      <c r="E85">
        <f t="shared" si="2"/>
        <v>10349.48520257515</v>
      </c>
      <c r="F85" s="33">
        <v>9782</v>
      </c>
      <c r="G85" s="28">
        <f t="shared" si="3"/>
        <v>-567.48520257514974</v>
      </c>
      <c r="H85">
        <f t="shared" si="4"/>
        <v>322039.45514175872</v>
      </c>
    </row>
    <row r="86" spans="1:8" x14ac:dyDescent="0.45">
      <c r="A86">
        <v>61</v>
      </c>
      <c r="B86">
        <v>10129.317263570729</v>
      </c>
      <c r="C86">
        <v>-141.86737555585387</v>
      </c>
      <c r="D86" s="13">
        <v>0.87069272912551587</v>
      </c>
      <c r="E86">
        <f t="shared" si="2"/>
        <v>8819.5228923966006</v>
      </c>
      <c r="F86" s="33">
        <v>8696</v>
      </c>
      <c r="G86" s="28">
        <f t="shared" si="3"/>
        <v>-123.52289239660058</v>
      </c>
      <c r="H86">
        <f t="shared" si="4"/>
        <v>15257.904946022167</v>
      </c>
    </row>
    <row r="87" spans="1:8" x14ac:dyDescent="0.45">
      <c r="A87">
        <v>62</v>
      </c>
      <c r="B87">
        <v>10107.988796376872</v>
      </c>
      <c r="C87">
        <v>-147.41362432137066</v>
      </c>
      <c r="D87" s="13">
        <v>0.93920279084339942</v>
      </c>
      <c r="E87">
        <f t="shared" si="2"/>
        <v>9493.4512873709718</v>
      </c>
      <c r="F87" s="33">
        <v>9355</v>
      </c>
      <c r="G87" s="28">
        <f t="shared" si="3"/>
        <v>-138.45128737097184</v>
      </c>
      <c r="H87">
        <f t="shared" si="4"/>
        <v>19168.758974679426</v>
      </c>
    </row>
    <row r="88" spans="1:8" x14ac:dyDescent="0.45">
      <c r="A88">
        <v>63</v>
      </c>
      <c r="B88">
        <v>10086.672618690392</v>
      </c>
      <c r="C88">
        <v>20.498357585636768</v>
      </c>
      <c r="D88" s="13">
        <v>1.1683783748903205</v>
      </c>
      <c r="E88">
        <f t="shared" si="2"/>
        <v>11785.050162276175</v>
      </c>
      <c r="F88" s="33">
        <v>11809</v>
      </c>
      <c r="G88" s="28">
        <f t="shared" si="3"/>
        <v>23.949837723825112</v>
      </c>
      <c r="H88">
        <f t="shared" si="4"/>
        <v>573.59472699755645</v>
      </c>
    </row>
    <row r="89" spans="1:8" x14ac:dyDescent="0.45">
      <c r="A89">
        <v>64</v>
      </c>
      <c r="B89">
        <v>10065.368730511294</v>
      </c>
      <c r="C89">
        <v>165.53497553296256</v>
      </c>
      <c r="D89" s="13">
        <v>1.5741522413592282</v>
      </c>
      <c r="E89">
        <f t="shared" si="2"/>
        <v>15844.422747241442</v>
      </c>
      <c r="F89" s="33">
        <v>16105</v>
      </c>
      <c r="G89" s="28">
        <f t="shared" si="3"/>
        <v>260.57725275855773</v>
      </c>
      <c r="H89">
        <f t="shared" si="4"/>
        <v>67900.504655197277</v>
      </c>
    </row>
    <row r="90" spans="1:8" x14ac:dyDescent="0.45">
      <c r="A90">
        <v>65</v>
      </c>
      <c r="B90">
        <v>10044.077131839576</v>
      </c>
      <c r="C90">
        <v>-83.498967064255339</v>
      </c>
      <c r="D90" s="13">
        <v>0.79674089884309551</v>
      </c>
      <c r="E90">
        <f t="shared" si="2"/>
        <v>8002.527042071245</v>
      </c>
      <c r="F90" s="33">
        <v>7936</v>
      </c>
      <c r="G90" s="28">
        <f t="shared" si="3"/>
        <v>-66.527042071244978</v>
      </c>
      <c r="H90">
        <f t="shared" si="4"/>
        <v>4425.8473267491991</v>
      </c>
    </row>
    <row r="91" spans="1:8" x14ac:dyDescent="0.45">
      <c r="A91">
        <v>66</v>
      </c>
      <c r="B91">
        <v>10022.797822675237</v>
      </c>
      <c r="C91">
        <v>110.921745989388</v>
      </c>
      <c r="D91" s="13">
        <v>0.82398175155939557</v>
      </c>
      <c r="E91">
        <f t="shared" ref="E91:E154" si="5">B91*D91</f>
        <v>8258.6025054536385</v>
      </c>
      <c r="F91" s="33">
        <v>8350</v>
      </c>
      <c r="G91" s="28">
        <f t="shared" ref="G91:G154" si="6">F91-E91</f>
        <v>91.397494546361486</v>
      </c>
      <c r="H91">
        <f t="shared" ref="H91:H154" si="7">G91*G91</f>
        <v>8353.502009352178</v>
      </c>
    </row>
    <row r="92" spans="1:8" x14ac:dyDescent="0.45">
      <c r="A92">
        <v>67</v>
      </c>
      <c r="B92">
        <v>10001.530803018275</v>
      </c>
      <c r="C92">
        <v>-187.00607550741006</v>
      </c>
      <c r="D92" s="13">
        <v>0.93820131444462818</v>
      </c>
      <c r="E92">
        <f t="shared" si="5"/>
        <v>9383.4493458501838</v>
      </c>
      <c r="F92" s="33">
        <v>9208</v>
      </c>
      <c r="G92" s="28">
        <f t="shared" si="6"/>
        <v>-175.44934585018382</v>
      </c>
      <c r="H92">
        <f t="shared" si="7"/>
        <v>30782.472959257415</v>
      </c>
    </row>
    <row r="93" spans="1:8" x14ac:dyDescent="0.45">
      <c r="A93">
        <v>68</v>
      </c>
      <c r="B93">
        <v>9980.2760728686953</v>
      </c>
      <c r="C93">
        <v>528.24558772501769</v>
      </c>
      <c r="D93" s="13">
        <v>0.88309281740355627</v>
      </c>
      <c r="E93">
        <f t="shared" si="5"/>
        <v>8813.5101156549172</v>
      </c>
      <c r="F93" s="33">
        <v>9280</v>
      </c>
      <c r="G93" s="28">
        <f t="shared" si="6"/>
        <v>466.48988434508283</v>
      </c>
      <c r="H93">
        <f t="shared" si="7"/>
        <v>217612.81219628875</v>
      </c>
    </row>
    <row r="94" spans="1:8" x14ac:dyDescent="0.45">
      <c r="A94">
        <v>69</v>
      </c>
      <c r="B94">
        <v>9959.0336322264939</v>
      </c>
      <c r="C94">
        <v>-300.35811390007984</v>
      </c>
      <c r="D94" s="13">
        <v>0.96514268258752411</v>
      </c>
      <c r="E94">
        <f t="shared" si="5"/>
        <v>9611.8884357864517</v>
      </c>
      <c r="F94" s="33">
        <v>9322</v>
      </c>
      <c r="G94" s="28">
        <f t="shared" si="6"/>
        <v>-289.88843578645174</v>
      </c>
      <c r="H94">
        <f t="shared" si="7"/>
        <v>84035.305202715754</v>
      </c>
    </row>
    <row r="95" spans="1:8" x14ac:dyDescent="0.45">
      <c r="A95">
        <v>70</v>
      </c>
      <c r="B95">
        <v>9937.8034810916706</v>
      </c>
      <c r="C95">
        <v>177.51460524758295</v>
      </c>
      <c r="D95" s="13">
        <v>0.94361837349341804</v>
      </c>
      <c r="E95">
        <f t="shared" si="5"/>
        <v>9377.4939569249509</v>
      </c>
      <c r="F95" s="33">
        <v>9545</v>
      </c>
      <c r="G95" s="28">
        <f t="shared" si="6"/>
        <v>167.50604307504909</v>
      </c>
      <c r="H95">
        <f t="shared" si="7"/>
        <v>28058.274466660201</v>
      </c>
    </row>
    <row r="96" spans="1:8" x14ac:dyDescent="0.45">
      <c r="A96">
        <v>71</v>
      </c>
      <c r="B96">
        <v>9916.5856194642274</v>
      </c>
      <c r="C96">
        <v>-157.70491183897684</v>
      </c>
      <c r="D96" s="13">
        <v>0.93453340329018963</v>
      </c>
      <c r="E96">
        <f t="shared" si="5"/>
        <v>9267.380507976457</v>
      </c>
      <c r="F96" s="33">
        <v>9120</v>
      </c>
      <c r="G96" s="28">
        <f t="shared" si="6"/>
        <v>-147.38050797645701</v>
      </c>
      <c r="H96">
        <f t="shared" si="7"/>
        <v>21721.014131398508</v>
      </c>
    </row>
    <row r="97" spans="1:8" x14ac:dyDescent="0.45">
      <c r="A97">
        <v>72</v>
      </c>
      <c r="B97">
        <v>9895.3800473441643</v>
      </c>
      <c r="C97">
        <v>-382.71055590692413</v>
      </c>
      <c r="D97" s="13">
        <v>1.0195876150990513</v>
      </c>
      <c r="E97">
        <f t="shared" si="5"/>
        <v>10089.206942970373</v>
      </c>
      <c r="F97" s="33">
        <v>9699</v>
      </c>
      <c r="G97" s="28">
        <f t="shared" si="6"/>
        <v>-390.20694297037335</v>
      </c>
      <c r="H97">
        <f t="shared" si="7"/>
        <v>152261.4583422842</v>
      </c>
    </row>
    <row r="98" spans="1:8" x14ac:dyDescent="0.45">
      <c r="A98">
        <v>73</v>
      </c>
      <c r="B98">
        <v>9874.1867647314812</v>
      </c>
      <c r="C98">
        <v>121.30269886022324</v>
      </c>
      <c r="D98" s="13">
        <v>0.87069272912551587</v>
      </c>
      <c r="E98">
        <f t="shared" si="5"/>
        <v>8597.3826220791016</v>
      </c>
      <c r="F98" s="33">
        <v>8703</v>
      </c>
      <c r="G98" s="28">
        <f t="shared" si="6"/>
        <v>105.61737792089843</v>
      </c>
      <c r="H98">
        <f t="shared" si="7"/>
        <v>11155.030518885884</v>
      </c>
    </row>
    <row r="99" spans="1:8" x14ac:dyDescent="0.45">
      <c r="A99">
        <v>74</v>
      </c>
      <c r="B99">
        <v>9853.0057716261763</v>
      </c>
      <c r="C99">
        <v>17.067113991621227</v>
      </c>
      <c r="D99" s="13">
        <v>0.93920279084339942</v>
      </c>
      <c r="E99">
        <f t="shared" si="5"/>
        <v>9253.9705189074266</v>
      </c>
      <c r="F99" s="33">
        <v>9270</v>
      </c>
      <c r="G99" s="28">
        <f t="shared" si="6"/>
        <v>16.029481092573405</v>
      </c>
      <c r="H99">
        <f t="shared" si="7"/>
        <v>256.94426409716829</v>
      </c>
    </row>
    <row r="100" spans="1:8" x14ac:dyDescent="0.45">
      <c r="A100">
        <v>75</v>
      </c>
      <c r="B100">
        <v>9831.8370680282515</v>
      </c>
      <c r="C100">
        <v>-70.444487417860728</v>
      </c>
      <c r="D100" s="13">
        <v>1.1683783748903205</v>
      </c>
      <c r="E100">
        <f t="shared" si="5"/>
        <v>11487.305815729262</v>
      </c>
      <c r="F100" s="33">
        <v>11405</v>
      </c>
      <c r="G100" s="28">
        <f t="shared" si="6"/>
        <v>-82.305815729261667</v>
      </c>
      <c r="H100">
        <f t="shared" si="7"/>
        <v>6774.2473028591776</v>
      </c>
    </row>
    <row r="101" spans="1:8" x14ac:dyDescent="0.45">
      <c r="A101">
        <v>76</v>
      </c>
      <c r="B101">
        <v>9810.6806539377048</v>
      </c>
      <c r="C101">
        <v>216.93902938477731</v>
      </c>
      <c r="D101" s="13">
        <v>1.5741522413592282</v>
      </c>
      <c r="E101">
        <f t="shared" si="5"/>
        <v>15443.504940655655</v>
      </c>
      <c r="F101" s="33">
        <v>15785</v>
      </c>
      <c r="G101" s="28">
        <f t="shared" si="6"/>
        <v>341.49505934434455</v>
      </c>
      <c r="H101">
        <f t="shared" si="7"/>
        <v>116618.87555659741</v>
      </c>
    </row>
    <row r="102" spans="1:8" x14ac:dyDescent="0.45">
      <c r="A102">
        <v>77</v>
      </c>
      <c r="B102">
        <v>9789.5365293545383</v>
      </c>
      <c r="C102">
        <v>-172.85937480457505</v>
      </c>
      <c r="D102" s="13">
        <v>0.79674089884309551</v>
      </c>
      <c r="E102">
        <f t="shared" si="5"/>
        <v>7799.7241336552524</v>
      </c>
      <c r="F102" s="33">
        <v>7662</v>
      </c>
      <c r="G102" s="28">
        <f t="shared" si="6"/>
        <v>-137.72413365525244</v>
      </c>
      <c r="H102">
        <f t="shared" si="7"/>
        <v>18967.936991089839</v>
      </c>
    </row>
    <row r="103" spans="1:8" x14ac:dyDescent="0.45">
      <c r="A103">
        <v>78</v>
      </c>
      <c r="B103">
        <v>9768.4046942787518</v>
      </c>
      <c r="C103">
        <v>690.56479587115609</v>
      </c>
      <c r="D103" s="13">
        <v>0.82398175155939557</v>
      </c>
      <c r="E103">
        <f t="shared" si="5"/>
        <v>8048.9872099328277</v>
      </c>
      <c r="F103" s="33">
        <v>8618</v>
      </c>
      <c r="G103" s="28">
        <f t="shared" si="6"/>
        <v>569.01279006717232</v>
      </c>
      <c r="H103">
        <f t="shared" si="7"/>
        <v>323775.55526002793</v>
      </c>
    </row>
    <row r="104" spans="1:8" x14ac:dyDescent="0.45">
      <c r="A104">
        <v>79</v>
      </c>
      <c r="B104">
        <v>9747.2851487103435</v>
      </c>
      <c r="C104">
        <v>359.28777334200458</v>
      </c>
      <c r="D104" s="13">
        <v>0.93820131444462818</v>
      </c>
      <c r="E104">
        <f t="shared" si="5"/>
        <v>9144.9157387866471</v>
      </c>
      <c r="F104" s="33">
        <v>9482</v>
      </c>
      <c r="G104" s="28">
        <f t="shared" si="6"/>
        <v>337.08426121335287</v>
      </c>
      <c r="H104">
        <f t="shared" si="7"/>
        <v>113625.79915775191</v>
      </c>
    </row>
    <row r="105" spans="1:8" x14ac:dyDescent="0.45">
      <c r="A105">
        <v>80</v>
      </c>
      <c r="B105">
        <v>9726.1778926493153</v>
      </c>
      <c r="C105">
        <v>94.986801567201837</v>
      </c>
      <c r="D105" s="13">
        <v>0.88309281740355627</v>
      </c>
      <c r="E105">
        <f t="shared" si="5"/>
        <v>8589.1178377878678</v>
      </c>
      <c r="F105" s="33">
        <v>8673</v>
      </c>
      <c r="G105" s="28">
        <f t="shared" si="6"/>
        <v>83.882162212132243</v>
      </c>
      <c r="H105">
        <f t="shared" si="7"/>
        <v>7036.2171373824667</v>
      </c>
    </row>
    <row r="106" spans="1:8" x14ac:dyDescent="0.45">
      <c r="A106">
        <v>81</v>
      </c>
      <c r="B106">
        <v>9705.0829260956652</v>
      </c>
      <c r="C106">
        <v>-294.03918731012345</v>
      </c>
      <c r="D106" s="13">
        <v>0.96514268258752411</v>
      </c>
      <c r="E106">
        <f t="shared" si="5"/>
        <v>9366.7897700263493</v>
      </c>
      <c r="F106" s="33">
        <v>9083</v>
      </c>
      <c r="G106" s="28">
        <f t="shared" si="6"/>
        <v>-283.78977002634929</v>
      </c>
      <c r="H106">
        <f t="shared" si="7"/>
        <v>80536.63357160821</v>
      </c>
    </row>
    <row r="107" spans="1:8" x14ac:dyDescent="0.45">
      <c r="A107">
        <v>82</v>
      </c>
      <c r="B107">
        <v>9684.0002490493971</v>
      </c>
      <c r="C107">
        <v>-38.151613967167577</v>
      </c>
      <c r="D107" s="13">
        <v>0.94361837349341804</v>
      </c>
      <c r="E107">
        <f t="shared" si="5"/>
        <v>9138.0005639178471</v>
      </c>
      <c r="F107" s="33">
        <v>9102</v>
      </c>
      <c r="G107" s="28">
        <f t="shared" si="6"/>
        <v>-36.000563917847103</v>
      </c>
      <c r="H107">
        <f t="shared" si="7"/>
        <v>1296.0406024029946</v>
      </c>
    </row>
    <row r="108" spans="1:8" x14ac:dyDescent="0.45">
      <c r="A108">
        <v>83</v>
      </c>
      <c r="B108">
        <v>9662.9298615105072</v>
      </c>
      <c r="C108">
        <v>-400.55361093987449</v>
      </c>
      <c r="D108" s="13">
        <v>0.93453340329018963</v>
      </c>
      <c r="E108">
        <f t="shared" si="5"/>
        <v>9030.330729231815</v>
      </c>
      <c r="F108" s="33">
        <v>8656</v>
      </c>
      <c r="G108" s="28">
        <f t="shared" si="6"/>
        <v>-374.33072923181498</v>
      </c>
      <c r="H108">
        <f t="shared" si="7"/>
        <v>140123.49484722238</v>
      </c>
    </row>
    <row r="109" spans="1:8" x14ac:dyDescent="0.45">
      <c r="A109">
        <v>84</v>
      </c>
      <c r="B109">
        <v>9641.8717634789955</v>
      </c>
      <c r="C109">
        <v>-6.6036859576597635</v>
      </c>
      <c r="D109" s="13">
        <v>1.0195876150990513</v>
      </c>
      <c r="E109">
        <f t="shared" si="5"/>
        <v>9830.7330364164336</v>
      </c>
      <c r="F109" s="33">
        <v>9824</v>
      </c>
      <c r="G109" s="28">
        <f t="shared" si="6"/>
        <v>-6.7330364164336061</v>
      </c>
      <c r="H109">
        <f t="shared" si="7"/>
        <v>45.333779385021096</v>
      </c>
    </row>
    <row r="110" spans="1:8" x14ac:dyDescent="0.45">
      <c r="A110">
        <v>85</v>
      </c>
      <c r="B110">
        <v>9620.8259549548638</v>
      </c>
      <c r="C110">
        <v>79.496233887550261</v>
      </c>
      <c r="D110" s="13">
        <v>0.87069272912551587</v>
      </c>
      <c r="E110">
        <f t="shared" si="5"/>
        <v>8376.7832071612484</v>
      </c>
      <c r="F110" s="33">
        <v>8446</v>
      </c>
      <c r="G110" s="28">
        <f t="shared" si="6"/>
        <v>69.216792838751644</v>
      </c>
      <c r="H110">
        <f t="shared" si="7"/>
        <v>4790.9644108826606</v>
      </c>
    </row>
    <row r="111" spans="1:8" x14ac:dyDescent="0.45">
      <c r="A111">
        <v>86</v>
      </c>
      <c r="B111">
        <v>9599.7924359381122</v>
      </c>
      <c r="C111">
        <v>-208.84930204933335</v>
      </c>
      <c r="D111" s="13">
        <v>0.93920279084339942</v>
      </c>
      <c r="E111">
        <f t="shared" si="5"/>
        <v>9016.1518473504311</v>
      </c>
      <c r="F111" s="33">
        <v>8820</v>
      </c>
      <c r="G111" s="28">
        <f t="shared" si="6"/>
        <v>-196.15184735043113</v>
      </c>
      <c r="H111">
        <f t="shared" si="7"/>
        <v>38475.547218986838</v>
      </c>
    </row>
    <row r="112" spans="1:8" x14ac:dyDescent="0.45">
      <c r="A112">
        <v>87</v>
      </c>
      <c r="B112">
        <v>9578.7712064287407</v>
      </c>
      <c r="C112">
        <v>-83.559519511452891</v>
      </c>
      <c r="D112" s="13">
        <v>1.1683783748903205</v>
      </c>
      <c r="E112">
        <f t="shared" si="5"/>
        <v>11191.629135613406</v>
      </c>
      <c r="F112" s="33">
        <v>11094</v>
      </c>
      <c r="G112" s="28">
        <f t="shared" si="6"/>
        <v>-97.629135613406106</v>
      </c>
      <c r="H112">
        <f t="shared" si="7"/>
        <v>9531.4481206208402</v>
      </c>
    </row>
    <row r="113" spans="1:8" x14ac:dyDescent="0.45">
      <c r="A113">
        <v>88</v>
      </c>
      <c r="B113">
        <v>9557.7622664267456</v>
      </c>
      <c r="C113">
        <v>-97.432059012211539</v>
      </c>
      <c r="D113" s="13">
        <v>1.5741522413592282</v>
      </c>
      <c r="E113">
        <f t="shared" si="5"/>
        <v>15045.372894074319</v>
      </c>
      <c r="F113" s="33">
        <v>14892</v>
      </c>
      <c r="G113" s="28">
        <f t="shared" si="6"/>
        <v>-153.37289407431854</v>
      </c>
      <c r="H113">
        <f t="shared" si="7"/>
        <v>23523.244636732135</v>
      </c>
    </row>
    <row r="114" spans="1:8" x14ac:dyDescent="0.45">
      <c r="A114">
        <v>89</v>
      </c>
      <c r="B114">
        <v>9536.7656159321323</v>
      </c>
      <c r="C114">
        <v>-12.96683640653464</v>
      </c>
      <c r="D114" s="13">
        <v>0.79674089884309551</v>
      </c>
      <c r="E114">
        <f t="shared" si="5"/>
        <v>7598.3312088936946</v>
      </c>
      <c r="F114" s="34">
        <v>7588</v>
      </c>
      <c r="G114" s="28">
        <f t="shared" si="6"/>
        <v>-10.331208893694566</v>
      </c>
      <c r="H114">
        <f t="shared" si="7"/>
        <v>106.73387720515369</v>
      </c>
    </row>
    <row r="115" spans="1:8" x14ac:dyDescent="0.45">
      <c r="A115">
        <v>90</v>
      </c>
      <c r="B115">
        <v>9515.781254944899</v>
      </c>
      <c r="C115">
        <v>121.56809772166162</v>
      </c>
      <c r="D115" s="13">
        <v>0.82398175155939557</v>
      </c>
      <c r="E115">
        <f t="shared" si="5"/>
        <v>7840.8301059055611</v>
      </c>
      <c r="F115" s="34">
        <v>7941</v>
      </c>
      <c r="G115" s="28">
        <f t="shared" si="6"/>
        <v>100.16989409443886</v>
      </c>
      <c r="H115">
        <f t="shared" si="7"/>
        <v>10034.007682891097</v>
      </c>
    </row>
    <row r="116" spans="1:8" x14ac:dyDescent="0.45">
      <c r="A116">
        <v>91</v>
      </c>
      <c r="B116">
        <v>9494.809183465044</v>
      </c>
      <c r="C116">
        <v>260.02686194975104</v>
      </c>
      <c r="D116" s="13">
        <v>0.93820131444462818</v>
      </c>
      <c r="E116">
        <f t="shared" si="5"/>
        <v>8908.0424563278302</v>
      </c>
      <c r="F116" s="34">
        <v>9152</v>
      </c>
      <c r="G116" s="28">
        <f t="shared" si="6"/>
        <v>243.95754367216978</v>
      </c>
      <c r="H116">
        <f t="shared" si="7"/>
        <v>59515.283114558624</v>
      </c>
    </row>
    <row r="117" spans="1:8" x14ac:dyDescent="0.45">
      <c r="A117">
        <v>92</v>
      </c>
      <c r="B117">
        <v>9473.8494014925673</v>
      </c>
      <c r="C117">
        <v>-359.29219824700704</v>
      </c>
      <c r="D117" s="13">
        <v>0.88309281740355627</v>
      </c>
      <c r="E117">
        <f t="shared" si="5"/>
        <v>8366.2883596210668</v>
      </c>
      <c r="F117" s="34">
        <v>8049</v>
      </c>
      <c r="G117" s="28">
        <f t="shared" si="6"/>
        <v>-317.28835962106677</v>
      </c>
      <c r="H117">
        <f t="shared" si="7"/>
        <v>100671.90315102739</v>
      </c>
    </row>
    <row r="118" spans="1:8" x14ac:dyDescent="0.45">
      <c r="A118">
        <v>93</v>
      </c>
      <c r="B118">
        <v>9452.9019090274705</v>
      </c>
      <c r="C118">
        <v>-60.508262424924396</v>
      </c>
      <c r="D118" s="13">
        <v>0.96514268258752411</v>
      </c>
      <c r="E118">
        <f t="shared" si="5"/>
        <v>9123.3991067155002</v>
      </c>
      <c r="F118" s="34">
        <v>9065</v>
      </c>
      <c r="G118" s="28">
        <f t="shared" si="6"/>
        <v>-58.399106715500238</v>
      </c>
      <c r="H118">
        <f t="shared" si="7"/>
        <v>3410.4556651683852</v>
      </c>
    </row>
    <row r="119" spans="1:8" x14ac:dyDescent="0.45">
      <c r="A119">
        <v>94</v>
      </c>
      <c r="B119">
        <v>9431.9667060697539</v>
      </c>
      <c r="C119">
        <v>-86.027449555780549</v>
      </c>
      <c r="D119" s="13">
        <v>0.94361837349341804</v>
      </c>
      <c r="E119">
        <f t="shared" si="5"/>
        <v>8900.1770820256133</v>
      </c>
      <c r="F119" s="34">
        <v>8819</v>
      </c>
      <c r="G119" s="28">
        <f t="shared" si="6"/>
        <v>-81.177082025613345</v>
      </c>
      <c r="H119">
        <f t="shared" si="7"/>
        <v>6589.7186461931569</v>
      </c>
    </row>
    <row r="120" spans="1:8" x14ac:dyDescent="0.45">
      <c r="A120">
        <v>95</v>
      </c>
      <c r="B120">
        <v>9411.0437926194172</v>
      </c>
      <c r="C120">
        <v>-284.5642361133032</v>
      </c>
      <c r="D120" s="13">
        <v>0.93453340329018963</v>
      </c>
      <c r="E120">
        <f t="shared" si="5"/>
        <v>8794.9347840296377</v>
      </c>
      <c r="F120" s="34">
        <v>8529</v>
      </c>
      <c r="G120" s="28">
        <f t="shared" si="6"/>
        <v>-265.93478402963774</v>
      </c>
      <c r="H120">
        <f t="shared" si="7"/>
        <v>70721.309356890066</v>
      </c>
    </row>
    <row r="121" spans="1:8" x14ac:dyDescent="0.45">
      <c r="A121">
        <v>96</v>
      </c>
      <c r="B121">
        <v>9390.1331686764588</v>
      </c>
      <c r="C121">
        <v>-54.986429888991552</v>
      </c>
      <c r="D121" s="13">
        <v>1.0195876150990513</v>
      </c>
      <c r="E121">
        <f t="shared" si="5"/>
        <v>9574.0634829133287</v>
      </c>
      <c r="F121" s="34">
        <v>9518</v>
      </c>
      <c r="G121" s="28">
        <f t="shared" si="6"/>
        <v>-56.063482913328698</v>
      </c>
      <c r="H121">
        <f t="shared" si="7"/>
        <v>3143.114116373099</v>
      </c>
    </row>
    <row r="122" spans="1:8" x14ac:dyDescent="0.45">
      <c r="A122">
        <v>97</v>
      </c>
      <c r="B122">
        <v>9369.2348342408804</v>
      </c>
      <c r="C122">
        <v>-43.327165119353594</v>
      </c>
      <c r="D122" s="13">
        <v>0.87069272912551587</v>
      </c>
      <c r="E122">
        <f t="shared" si="5"/>
        <v>8157.7246476430428</v>
      </c>
      <c r="F122" s="34">
        <v>8120</v>
      </c>
      <c r="G122" s="28">
        <f t="shared" si="6"/>
        <v>-37.724647643042772</v>
      </c>
      <c r="H122">
        <f t="shared" si="7"/>
        <v>1423.1490397917325</v>
      </c>
    </row>
    <row r="123" spans="1:8" x14ac:dyDescent="0.45">
      <c r="A123">
        <v>98</v>
      </c>
      <c r="B123">
        <v>9348.3487893126803</v>
      </c>
      <c r="C123">
        <v>-87.303054781546962</v>
      </c>
      <c r="D123" s="13">
        <v>0.93920279084339942</v>
      </c>
      <c r="E123">
        <f t="shared" si="5"/>
        <v>8779.9952726999836</v>
      </c>
      <c r="F123" s="34">
        <v>8698</v>
      </c>
      <c r="G123" s="28">
        <f t="shared" si="6"/>
        <v>-81.995272699983616</v>
      </c>
      <c r="H123">
        <f t="shared" si="7"/>
        <v>6723.2247451446783</v>
      </c>
    </row>
    <row r="124" spans="1:8" x14ac:dyDescent="0.45">
      <c r="A124">
        <v>99</v>
      </c>
      <c r="B124">
        <v>9327.4750338918602</v>
      </c>
      <c r="C124">
        <v>-146.37391927479257</v>
      </c>
      <c r="D124" s="13">
        <v>1.1683783748903205</v>
      </c>
      <c r="E124">
        <f t="shared" si="5"/>
        <v>10898.020121928608</v>
      </c>
      <c r="F124" s="34">
        <v>10727</v>
      </c>
      <c r="G124" s="28">
        <f t="shared" si="6"/>
        <v>-171.02012192860821</v>
      </c>
      <c r="H124">
        <f t="shared" si="7"/>
        <v>29247.882104476015</v>
      </c>
    </row>
    <row r="125" spans="1:8" x14ac:dyDescent="0.45">
      <c r="A125">
        <v>100</v>
      </c>
      <c r="B125">
        <v>9306.6135679784202</v>
      </c>
      <c r="C125">
        <v>-206.4772383240288</v>
      </c>
      <c r="D125" s="13">
        <v>1.5741522413592282</v>
      </c>
      <c r="E125">
        <f t="shared" si="5"/>
        <v>14650.026607497433</v>
      </c>
      <c r="F125" s="34">
        <v>14325</v>
      </c>
      <c r="G125" s="28">
        <f t="shared" si="6"/>
        <v>-325.02660749743336</v>
      </c>
      <c r="H125">
        <f t="shared" si="7"/>
        <v>105642.2955812906</v>
      </c>
    </row>
    <row r="126" spans="1:8" x14ac:dyDescent="0.45">
      <c r="A126">
        <v>101</v>
      </c>
      <c r="B126">
        <v>9285.7643915723584</v>
      </c>
      <c r="C126">
        <v>-236.39839257663516</v>
      </c>
      <c r="D126" s="13">
        <v>0.79674089884309551</v>
      </c>
      <c r="E126">
        <f t="shared" si="5"/>
        <v>7398.3482677865704</v>
      </c>
      <c r="F126" s="34">
        <v>7210</v>
      </c>
      <c r="G126" s="28">
        <f t="shared" si="6"/>
        <v>-188.34826778657043</v>
      </c>
      <c r="H126">
        <f t="shared" si="7"/>
        <v>35475.069978201645</v>
      </c>
    </row>
    <row r="127" spans="1:8" x14ac:dyDescent="0.45">
      <c r="A127">
        <v>102</v>
      </c>
      <c r="B127">
        <v>9264.9275046736766</v>
      </c>
      <c r="C127">
        <v>-26.858839203601747</v>
      </c>
      <c r="D127" s="13">
        <v>0.82398175155939557</v>
      </c>
      <c r="E127">
        <f t="shared" si="5"/>
        <v>7634.1311933718362</v>
      </c>
      <c r="F127" s="34">
        <v>7612</v>
      </c>
      <c r="G127" s="28">
        <f t="shared" si="6"/>
        <v>-22.131193371836162</v>
      </c>
      <c r="H127">
        <f t="shared" si="7"/>
        <v>489.78972006160484</v>
      </c>
    </row>
    <row r="128" spans="1:8" x14ac:dyDescent="0.45">
      <c r="A128">
        <v>103</v>
      </c>
      <c r="B128">
        <v>9244.1029072823731</v>
      </c>
      <c r="C128">
        <v>17.235641516705073</v>
      </c>
      <c r="D128" s="13">
        <v>0.93820131444462818</v>
      </c>
      <c r="E128">
        <f t="shared" si="5"/>
        <v>8672.8294984737313</v>
      </c>
      <c r="F128" s="34">
        <v>8689</v>
      </c>
      <c r="G128" s="28">
        <f t="shared" si="6"/>
        <v>16.170501526268708</v>
      </c>
      <c r="H128">
        <f t="shared" si="7"/>
        <v>261.48511961105862</v>
      </c>
    </row>
    <row r="129" spans="1:8" x14ac:dyDescent="0.45">
      <c r="A129">
        <v>104</v>
      </c>
      <c r="B129">
        <v>9223.2905993984514</v>
      </c>
      <c r="C129">
        <v>429.14890867275608</v>
      </c>
      <c r="D129" s="13">
        <v>0.88309281740355627</v>
      </c>
      <c r="E129">
        <f t="shared" si="5"/>
        <v>8145.0216811545133</v>
      </c>
      <c r="F129" s="34">
        <v>8524</v>
      </c>
      <c r="G129" s="28">
        <f t="shared" si="6"/>
        <v>378.97831884548668</v>
      </c>
      <c r="H129">
        <f t="shared" si="7"/>
        <v>143624.56615495138</v>
      </c>
    </row>
    <row r="130" spans="1:8" x14ac:dyDescent="0.45">
      <c r="A130">
        <v>105</v>
      </c>
      <c r="B130">
        <v>9202.4905810219079</v>
      </c>
      <c r="C130">
        <v>201.30034413691283</v>
      </c>
      <c r="D130" s="13">
        <v>0.96514268258752411</v>
      </c>
      <c r="E130">
        <f t="shared" si="5"/>
        <v>8881.7164458539082</v>
      </c>
      <c r="F130" s="34">
        <v>9076</v>
      </c>
      <c r="G130" s="28">
        <f t="shared" si="6"/>
        <v>194.28355414609177</v>
      </c>
      <c r="H130">
        <f t="shared" si="7"/>
        <v>37746.099411637377</v>
      </c>
    </row>
    <row r="131" spans="1:8" x14ac:dyDescent="0.45">
      <c r="A131">
        <v>106</v>
      </c>
      <c r="B131">
        <v>9181.7028521527427</v>
      </c>
      <c r="C131">
        <v>-89.043954217615465</v>
      </c>
      <c r="D131" s="13">
        <v>0.94361837349341804</v>
      </c>
      <c r="E131">
        <f t="shared" si="5"/>
        <v>8664.0235112482478</v>
      </c>
      <c r="F131" s="34">
        <v>8580</v>
      </c>
      <c r="G131" s="28">
        <f t="shared" si="6"/>
        <v>-84.023511248247814</v>
      </c>
      <c r="H131">
        <f t="shared" si="7"/>
        <v>7059.9504424844272</v>
      </c>
    </row>
    <row r="132" spans="1:8" x14ac:dyDescent="0.45">
      <c r="A132">
        <v>107</v>
      </c>
      <c r="B132">
        <v>9160.9274127909575</v>
      </c>
      <c r="C132">
        <v>21.19488459196873</v>
      </c>
      <c r="D132" s="13">
        <v>0.93453340329018963</v>
      </c>
      <c r="E132">
        <f t="shared" si="5"/>
        <v>8561.1926723699253</v>
      </c>
      <c r="F132" s="34">
        <v>8581</v>
      </c>
      <c r="G132" s="28">
        <f t="shared" si="6"/>
        <v>19.807327630074724</v>
      </c>
      <c r="H132">
        <f t="shared" si="7"/>
        <v>392.33022784512156</v>
      </c>
    </row>
    <row r="133" spans="1:8" x14ac:dyDescent="0.45">
      <c r="A133">
        <v>108</v>
      </c>
      <c r="B133">
        <v>9140.1642629365524</v>
      </c>
      <c r="C133">
        <v>230.29086864313467</v>
      </c>
      <c r="D133" s="13">
        <v>1.0195876150990513</v>
      </c>
      <c r="E133">
        <f t="shared" si="5"/>
        <v>9319.1982824610568</v>
      </c>
      <c r="F133" s="34">
        <v>9554</v>
      </c>
      <c r="G133" s="28">
        <f t="shared" si="6"/>
        <v>234.80171753894319</v>
      </c>
      <c r="H133">
        <f t="shared" si="7"/>
        <v>55131.846559237667</v>
      </c>
    </row>
    <row r="134" spans="1:8" x14ac:dyDescent="0.45">
      <c r="A134">
        <v>109</v>
      </c>
      <c r="B134">
        <v>9119.4134025895273</v>
      </c>
      <c r="C134">
        <v>18.13849587486402</v>
      </c>
      <c r="D134" s="13">
        <v>0.87069272912551587</v>
      </c>
      <c r="E134">
        <f t="shared" si="5"/>
        <v>7940.2069435244821</v>
      </c>
      <c r="F134" s="34">
        <v>7956</v>
      </c>
      <c r="G134" s="28">
        <f t="shared" si="6"/>
        <v>15.793056475517915</v>
      </c>
      <c r="H134">
        <f t="shared" si="7"/>
        <v>249.42063283889834</v>
      </c>
    </row>
    <row r="135" spans="1:8" x14ac:dyDescent="0.45">
      <c r="A135">
        <v>110</v>
      </c>
      <c r="B135">
        <v>9098.6748317498786</v>
      </c>
      <c r="C135">
        <v>121.91105707969291</v>
      </c>
      <c r="D135" s="13">
        <v>0.93920279084339942</v>
      </c>
      <c r="E135">
        <f t="shared" si="5"/>
        <v>8545.5007949560841</v>
      </c>
      <c r="F135" s="34">
        <v>8660</v>
      </c>
      <c r="G135" s="28">
        <f t="shared" si="6"/>
        <v>114.49920504391594</v>
      </c>
      <c r="H135">
        <f t="shared" si="7"/>
        <v>13110.067955688704</v>
      </c>
    </row>
    <row r="136" spans="1:8" x14ac:dyDescent="0.45">
      <c r="A136">
        <v>111</v>
      </c>
      <c r="B136">
        <v>9077.9485504176118</v>
      </c>
      <c r="C136">
        <v>2.1578842773142242</v>
      </c>
      <c r="D136" s="13">
        <v>1.1683783748903205</v>
      </c>
      <c r="E136">
        <f t="shared" si="5"/>
        <v>10606.47877467487</v>
      </c>
      <c r="F136" s="34">
        <v>10609</v>
      </c>
      <c r="G136" s="28">
        <f t="shared" si="6"/>
        <v>2.5212253251302172</v>
      </c>
      <c r="H136">
        <f t="shared" si="7"/>
        <v>6.3565771400779694</v>
      </c>
    </row>
    <row r="137" spans="1:8" x14ac:dyDescent="0.45">
      <c r="A137">
        <v>112</v>
      </c>
      <c r="B137">
        <v>9057.2345585927251</v>
      </c>
      <c r="C137">
        <v>32.102307354571167</v>
      </c>
      <c r="D137" s="13">
        <v>1.5741522413592282</v>
      </c>
      <c r="E137">
        <f t="shared" si="5"/>
        <v>14257.466080924998</v>
      </c>
      <c r="F137" s="34">
        <v>14308</v>
      </c>
      <c r="G137" s="28">
        <f t="shared" si="6"/>
        <v>50.533919075001904</v>
      </c>
      <c r="H137">
        <f t="shared" si="7"/>
        <v>2553.6769770788414</v>
      </c>
    </row>
    <row r="138" spans="1:8" x14ac:dyDescent="0.45">
      <c r="A138">
        <v>113</v>
      </c>
      <c r="B138">
        <v>9036.5328562752147</v>
      </c>
      <c r="C138">
        <v>292.72338096961357</v>
      </c>
      <c r="D138" s="13">
        <v>0.79674089884309551</v>
      </c>
      <c r="E138">
        <f t="shared" si="5"/>
        <v>7199.77531033388</v>
      </c>
      <c r="F138" s="34">
        <v>7433</v>
      </c>
      <c r="G138" s="28">
        <f t="shared" si="6"/>
        <v>233.22468966611996</v>
      </c>
      <c r="H138">
        <f t="shared" si="7"/>
        <v>54393.75586985796</v>
      </c>
    </row>
    <row r="139" spans="1:8" x14ac:dyDescent="0.45">
      <c r="A139">
        <v>114</v>
      </c>
      <c r="B139">
        <v>9015.8434434650862</v>
      </c>
      <c r="C139">
        <v>-3.5079324586786242</v>
      </c>
      <c r="D139" s="13">
        <v>0.82398175155939557</v>
      </c>
      <c r="E139">
        <f t="shared" si="5"/>
        <v>7428.8904723316546</v>
      </c>
      <c r="F139" s="34">
        <v>7426</v>
      </c>
      <c r="G139" s="28">
        <f t="shared" si="6"/>
        <v>-2.8904723316545642</v>
      </c>
      <c r="H139">
        <f t="shared" si="7"/>
        <v>8.3548303000605735</v>
      </c>
    </row>
    <row r="140" spans="1:8" x14ac:dyDescent="0.45">
      <c r="A140">
        <v>115</v>
      </c>
      <c r="B140">
        <v>8995.1663201623378</v>
      </c>
      <c r="C140">
        <v>384.48372350573482</v>
      </c>
      <c r="D140" s="13">
        <v>0.93820131444462818</v>
      </c>
      <c r="E140">
        <f t="shared" si="5"/>
        <v>8439.276865224354</v>
      </c>
      <c r="F140" s="34">
        <v>8800</v>
      </c>
      <c r="G140" s="28">
        <f t="shared" si="6"/>
        <v>360.72313477564603</v>
      </c>
      <c r="H140">
        <f t="shared" si="7"/>
        <v>130121.17996236889</v>
      </c>
    </row>
    <row r="141" spans="1:8" x14ac:dyDescent="0.45">
      <c r="A141">
        <v>116</v>
      </c>
      <c r="B141">
        <v>8974.5014863669676</v>
      </c>
      <c r="C141">
        <v>4.1696609226401051</v>
      </c>
      <c r="D141" s="13">
        <v>0.88309281740355627</v>
      </c>
      <c r="E141">
        <f t="shared" si="5"/>
        <v>7925.3178023882092</v>
      </c>
      <c r="F141" s="34">
        <v>7929</v>
      </c>
      <c r="G141" s="28">
        <f t="shared" si="6"/>
        <v>3.682197611790798</v>
      </c>
      <c r="H141">
        <f t="shared" si="7"/>
        <v>13.558579252277855</v>
      </c>
    </row>
    <row r="142" spans="1:8" x14ac:dyDescent="0.45">
      <c r="A142">
        <v>117</v>
      </c>
      <c r="B142">
        <v>8953.8489420789756</v>
      </c>
      <c r="C142">
        <v>218.88806325719088</v>
      </c>
      <c r="D142" s="13">
        <v>0.96514268258752411</v>
      </c>
      <c r="E142">
        <f t="shared" si="5"/>
        <v>8641.7417874415678</v>
      </c>
      <c r="F142" s="34">
        <v>8853</v>
      </c>
      <c r="G142" s="28">
        <f t="shared" si="6"/>
        <v>211.25821255843221</v>
      </c>
      <c r="H142">
        <f t="shared" si="7"/>
        <v>44630.032373383721</v>
      </c>
    </row>
    <row r="143" spans="1:8" x14ac:dyDescent="0.45">
      <c r="A143">
        <v>118</v>
      </c>
      <c r="B143">
        <v>8933.2086872983637</v>
      </c>
      <c r="C143">
        <v>5.7863947625683068</v>
      </c>
      <c r="D143" s="13">
        <v>0.94361837349341804</v>
      </c>
      <c r="E143">
        <f t="shared" si="5"/>
        <v>8429.5398515857541</v>
      </c>
      <c r="F143" s="34">
        <v>8435</v>
      </c>
      <c r="G143" s="28">
        <f t="shared" si="6"/>
        <v>5.4601484142458503</v>
      </c>
      <c r="H143">
        <f t="shared" si="7"/>
        <v>29.813220705591473</v>
      </c>
    </row>
    <row r="144" spans="1:8" x14ac:dyDescent="0.45">
      <c r="A144">
        <v>119</v>
      </c>
      <c r="B144">
        <v>8912.5807220251318</v>
      </c>
      <c r="C144">
        <v>264.19131181194643</v>
      </c>
      <c r="D144" s="13">
        <v>0.93453340329018963</v>
      </c>
      <c r="E144">
        <f t="shared" si="5"/>
        <v>8329.1043942526812</v>
      </c>
      <c r="F144" s="34">
        <v>8576</v>
      </c>
      <c r="G144" s="28">
        <f t="shared" si="6"/>
        <v>246.89560574731877</v>
      </c>
      <c r="H144">
        <f t="shared" si="7"/>
        <v>60957.440137335463</v>
      </c>
    </row>
    <row r="145" spans="1:8" x14ac:dyDescent="0.45">
      <c r="A145">
        <v>120</v>
      </c>
      <c r="B145">
        <v>8891.9650462592781</v>
      </c>
      <c r="C145">
        <v>323.52547251011129</v>
      </c>
      <c r="D145" s="13">
        <v>1.0195876150990513</v>
      </c>
      <c r="E145">
        <f t="shared" si="5"/>
        <v>9066.1374350596216</v>
      </c>
      <c r="F145" s="34">
        <v>9396</v>
      </c>
      <c r="G145" s="28">
        <f t="shared" si="6"/>
        <v>329.86256494037843</v>
      </c>
      <c r="H145">
        <f t="shared" si="7"/>
        <v>108809.31174904537</v>
      </c>
    </row>
    <row r="146" spans="1:8" x14ac:dyDescent="0.45">
      <c r="A146">
        <v>121</v>
      </c>
      <c r="B146">
        <v>8871.3616600008045</v>
      </c>
      <c r="C146">
        <v>219.10129579930435</v>
      </c>
      <c r="D146" s="13">
        <v>0.87069272912551587</v>
      </c>
      <c r="E146">
        <f t="shared" si="5"/>
        <v>7724.2300948055672</v>
      </c>
      <c r="F146" s="34">
        <v>7915</v>
      </c>
      <c r="G146" s="28">
        <f t="shared" si="6"/>
        <v>190.76990519443279</v>
      </c>
      <c r="H146">
        <f t="shared" si="7"/>
        <v>36393.156727892878</v>
      </c>
    </row>
    <row r="147" spans="1:8" x14ac:dyDescent="0.45">
      <c r="A147">
        <v>122</v>
      </c>
      <c r="B147">
        <v>8850.7705632497109</v>
      </c>
      <c r="C147">
        <v>331.484945441538</v>
      </c>
      <c r="D147" s="13">
        <v>0.93920279084339942</v>
      </c>
      <c r="E147">
        <f t="shared" si="5"/>
        <v>8312.6684141187343</v>
      </c>
      <c r="F147" s="34">
        <v>8624</v>
      </c>
      <c r="G147" s="28">
        <f t="shared" si="6"/>
        <v>311.33158588126571</v>
      </c>
      <c r="H147">
        <f t="shared" si="7"/>
        <v>96927.35636734392</v>
      </c>
    </row>
    <row r="148" spans="1:8" x14ac:dyDescent="0.45">
      <c r="A148">
        <v>123</v>
      </c>
      <c r="B148">
        <v>8830.1917560059974</v>
      </c>
      <c r="C148">
        <v>112.97273981144826</v>
      </c>
      <c r="D148" s="13">
        <v>1.1683783748903205</v>
      </c>
      <c r="E148">
        <f t="shared" si="5"/>
        <v>10317.005093852193</v>
      </c>
      <c r="F148" s="34">
        <v>10449</v>
      </c>
      <c r="G148" s="28">
        <f t="shared" si="6"/>
        <v>131.99490614780734</v>
      </c>
      <c r="H148">
        <f t="shared" si="7"/>
        <v>17422.655248968469</v>
      </c>
    </row>
    <row r="149" spans="1:8" x14ac:dyDescent="0.45">
      <c r="A149">
        <v>124</v>
      </c>
      <c r="B149">
        <v>8809.6252382696603</v>
      </c>
      <c r="C149">
        <v>45.29973897659147</v>
      </c>
      <c r="D149" s="13">
        <v>1.5741522413592282</v>
      </c>
      <c r="E149">
        <f t="shared" si="5"/>
        <v>13867.691314357011</v>
      </c>
      <c r="F149" s="34">
        <v>13939</v>
      </c>
      <c r="G149" s="28">
        <f t="shared" si="6"/>
        <v>71.308685642989076</v>
      </c>
      <c r="H149">
        <f t="shared" si="7"/>
        <v>5084.9286481306362</v>
      </c>
    </row>
    <row r="150" spans="1:8" x14ac:dyDescent="0.45">
      <c r="A150">
        <v>125</v>
      </c>
      <c r="B150">
        <v>8789.071010040705</v>
      </c>
      <c r="C150">
        <v>43.160409506161159</v>
      </c>
      <c r="D150" s="13">
        <v>0.79674089884309551</v>
      </c>
      <c r="E150">
        <f t="shared" si="5"/>
        <v>7002.6123365356243</v>
      </c>
      <c r="F150" s="34">
        <v>7037</v>
      </c>
      <c r="G150" s="28">
        <f t="shared" si="6"/>
        <v>34.387663464375692</v>
      </c>
      <c r="H150">
        <f t="shared" si="7"/>
        <v>1182.5113985391588</v>
      </c>
    </row>
    <row r="151" spans="1:8" x14ac:dyDescent="0.45">
      <c r="A151">
        <v>126</v>
      </c>
      <c r="B151">
        <v>8768.5290713191298</v>
      </c>
      <c r="C151">
        <v>146.71691088569969</v>
      </c>
      <c r="D151" s="13">
        <v>0.82398175155939557</v>
      </c>
      <c r="E151">
        <f t="shared" si="5"/>
        <v>7225.1079427850163</v>
      </c>
      <c r="F151" s="34">
        <v>7346</v>
      </c>
      <c r="G151" s="28">
        <f t="shared" si="6"/>
        <v>120.89205721498365</v>
      </c>
      <c r="H151">
        <f t="shared" si="7"/>
        <v>14614.889497670882</v>
      </c>
    </row>
    <row r="152" spans="1:8" x14ac:dyDescent="0.45">
      <c r="A152">
        <v>127</v>
      </c>
      <c r="B152">
        <v>8747.999422104931</v>
      </c>
      <c r="C152">
        <v>75.266834881922478</v>
      </c>
      <c r="D152" s="13">
        <v>0.93820131444462818</v>
      </c>
      <c r="E152">
        <f t="shared" si="5"/>
        <v>8207.3845565796946</v>
      </c>
      <c r="F152" s="34">
        <v>8278</v>
      </c>
      <c r="G152" s="28">
        <f t="shared" si="6"/>
        <v>70.615443420305382</v>
      </c>
      <c r="H152">
        <f t="shared" si="7"/>
        <v>4986.5408494463509</v>
      </c>
    </row>
    <row r="153" spans="1:8" x14ac:dyDescent="0.45">
      <c r="A153">
        <v>128</v>
      </c>
      <c r="B153">
        <v>8727.4820623981141</v>
      </c>
      <c r="C153">
        <v>-154.20431537710101</v>
      </c>
      <c r="D153" s="13">
        <v>0.88309281740355627</v>
      </c>
      <c r="E153">
        <f t="shared" si="5"/>
        <v>7707.1767233221508</v>
      </c>
      <c r="F153" s="34">
        <v>7571</v>
      </c>
      <c r="G153" s="28">
        <f t="shared" si="6"/>
        <v>-136.17672332215079</v>
      </c>
      <c r="H153">
        <f t="shared" si="7"/>
        <v>18544.099974757606</v>
      </c>
    </row>
    <row r="154" spans="1:8" x14ac:dyDescent="0.45">
      <c r="A154">
        <v>129</v>
      </c>
      <c r="B154">
        <v>8706.9769921986754</v>
      </c>
      <c r="C154">
        <v>-407.68597076608785</v>
      </c>
      <c r="D154" s="13">
        <v>0.96514268258752411</v>
      </c>
      <c r="E154">
        <f t="shared" si="5"/>
        <v>8403.4751314784808</v>
      </c>
      <c r="F154" s="34">
        <v>8010</v>
      </c>
      <c r="G154" s="28">
        <f t="shared" si="6"/>
        <v>-393.47513147848076</v>
      </c>
      <c r="H154">
        <f t="shared" si="7"/>
        <v>154822.67909200772</v>
      </c>
    </row>
    <row r="155" spans="1:8" x14ac:dyDescent="0.45">
      <c r="A155">
        <v>130</v>
      </c>
      <c r="B155">
        <v>8686.4842115066167</v>
      </c>
      <c r="C155">
        <v>15.126768790041751</v>
      </c>
      <c r="D155" s="13">
        <v>0.94361837349341804</v>
      </c>
      <c r="E155">
        <f t="shared" ref="E155:E205" si="8">B155*D155</f>
        <v>8196.7261030381287</v>
      </c>
      <c r="F155" s="34">
        <v>8211</v>
      </c>
      <c r="G155" s="28">
        <f t="shared" ref="G155:G205" si="9">F155-E155</f>
        <v>14.273896961871287</v>
      </c>
      <c r="H155">
        <f t="shared" ref="H155:H205" si="10">G155*G155</f>
        <v>203.74413447811835</v>
      </c>
    </row>
    <row r="156" spans="1:8" x14ac:dyDescent="0.45">
      <c r="A156">
        <v>131</v>
      </c>
      <c r="B156">
        <v>8666.0037203219381</v>
      </c>
      <c r="C156">
        <v>-106.65209967562441</v>
      </c>
      <c r="D156" s="13">
        <v>0.93453340329018963</v>
      </c>
      <c r="E156">
        <f t="shared" si="8"/>
        <v>8098.6699496779056</v>
      </c>
      <c r="F156" s="34">
        <v>7999</v>
      </c>
      <c r="G156" s="28">
        <f t="shared" si="9"/>
        <v>-99.669949677905606</v>
      </c>
      <c r="H156">
        <f t="shared" si="10"/>
        <v>9934.0988687962363</v>
      </c>
    </row>
    <row r="157" spans="1:8" x14ac:dyDescent="0.45">
      <c r="A157">
        <v>132</v>
      </c>
      <c r="B157">
        <v>8645.5355186446377</v>
      </c>
      <c r="C157">
        <v>0.11677200586927938</v>
      </c>
      <c r="D157" s="13">
        <v>1.0195876150990513</v>
      </c>
      <c r="E157">
        <f t="shared" si="8"/>
        <v>8814.8809407090248</v>
      </c>
      <c r="F157" s="34">
        <v>8815</v>
      </c>
      <c r="G157" s="28">
        <f t="shared" si="9"/>
        <v>0.11905929097520129</v>
      </c>
      <c r="H157">
        <f t="shared" si="10"/>
        <v>1.4175114767517647E-2</v>
      </c>
    </row>
    <row r="158" spans="1:8" x14ac:dyDescent="0.45">
      <c r="A158">
        <v>133</v>
      </c>
      <c r="B158">
        <v>8625.0796064747174</v>
      </c>
      <c r="C158">
        <v>-3.2090557240644557</v>
      </c>
      <c r="D158" s="13">
        <v>0.87069272912551587</v>
      </c>
      <c r="E158">
        <f t="shared" si="8"/>
        <v>7509.7941014863018</v>
      </c>
      <c r="F158" s="34">
        <v>7507</v>
      </c>
      <c r="G158" s="28">
        <f t="shared" si="9"/>
        <v>-2.7941014863017699</v>
      </c>
      <c r="H158">
        <f t="shared" si="10"/>
        <v>7.8070031157537594</v>
      </c>
    </row>
    <row r="159" spans="1:8" x14ac:dyDescent="0.45">
      <c r="A159">
        <v>134</v>
      </c>
      <c r="B159">
        <v>8604.6359838121734</v>
      </c>
      <c r="C159">
        <v>-72.93220469076914</v>
      </c>
      <c r="D159" s="13">
        <v>0.93920279084339942</v>
      </c>
      <c r="E159">
        <f t="shared" si="8"/>
        <v>8081.4981301879334</v>
      </c>
      <c r="F159" s="34">
        <v>8013</v>
      </c>
      <c r="G159" s="28">
        <f t="shared" si="9"/>
        <v>-68.498130187933384</v>
      </c>
      <c r="H159">
        <f t="shared" si="10"/>
        <v>4691.9938392430704</v>
      </c>
    </row>
    <row r="160" spans="1:8" x14ac:dyDescent="0.45">
      <c r="A160">
        <v>135</v>
      </c>
      <c r="B160">
        <v>8584.2046506570132</v>
      </c>
      <c r="C160">
        <v>-300.07323568744141</v>
      </c>
      <c r="D160" s="13">
        <v>1.1683783748903205</v>
      </c>
      <c r="E160">
        <f t="shared" si="8"/>
        <v>10029.599079460573</v>
      </c>
      <c r="F160" s="34">
        <v>9679</v>
      </c>
      <c r="G160" s="28">
        <f t="shared" si="9"/>
        <v>-350.59907946057319</v>
      </c>
      <c r="H160">
        <f t="shared" si="10"/>
        <v>122919.71451860132</v>
      </c>
    </row>
    <row r="161" spans="1:8" x14ac:dyDescent="0.45">
      <c r="A161">
        <v>136</v>
      </c>
      <c r="B161">
        <v>8563.7856070092294</v>
      </c>
      <c r="C161">
        <v>-417.81365900516266</v>
      </c>
      <c r="D161" s="13">
        <v>1.5741522413592282</v>
      </c>
      <c r="E161">
        <f t="shared" si="8"/>
        <v>13480.702307793477</v>
      </c>
      <c r="F161" s="34">
        <v>12823</v>
      </c>
      <c r="G161" s="28">
        <f t="shared" si="9"/>
        <v>-657.7023077934773</v>
      </c>
      <c r="H161">
        <f t="shared" si="10"/>
        <v>432572.32567686593</v>
      </c>
    </row>
    <row r="162" spans="1:8" x14ac:dyDescent="0.45">
      <c r="A162">
        <v>137</v>
      </c>
      <c r="B162">
        <v>8543.3788528688274</v>
      </c>
      <c r="C162">
        <v>-333.68356862041765</v>
      </c>
      <c r="D162" s="13">
        <v>0.79674089884309551</v>
      </c>
      <c r="E162">
        <f t="shared" si="8"/>
        <v>6806.8593463918041</v>
      </c>
      <c r="F162" s="34">
        <v>6541</v>
      </c>
      <c r="G162" s="28">
        <f t="shared" si="9"/>
        <v>-265.85934639180414</v>
      </c>
      <c r="H162">
        <f t="shared" si="10"/>
        <v>70681.192063877301</v>
      </c>
    </row>
    <row r="163" spans="1:8" x14ac:dyDescent="0.45">
      <c r="A163">
        <v>138</v>
      </c>
      <c r="B163">
        <v>8522.9843882358036</v>
      </c>
      <c r="C163">
        <v>-458.48540215479352</v>
      </c>
      <c r="D163" s="13">
        <v>0.82398175155939557</v>
      </c>
      <c r="E163">
        <f t="shared" si="8"/>
        <v>7022.7836047319206</v>
      </c>
      <c r="F163" s="34">
        <v>6645</v>
      </c>
      <c r="G163" s="28">
        <f t="shared" si="9"/>
        <v>-377.7836047319206</v>
      </c>
      <c r="H163">
        <f t="shared" si="10"/>
        <v>142720.45200424403</v>
      </c>
    </row>
    <row r="164" spans="1:8" x14ac:dyDescent="0.45">
      <c r="A164">
        <v>139</v>
      </c>
      <c r="B164">
        <v>8502.6022131101581</v>
      </c>
      <c r="C164">
        <v>-119.53998658181808</v>
      </c>
      <c r="D164" s="13">
        <v>0.93820131444462818</v>
      </c>
      <c r="E164">
        <f t="shared" si="8"/>
        <v>7977.1525725397551</v>
      </c>
      <c r="F164" s="34">
        <v>7865</v>
      </c>
      <c r="G164" s="28">
        <f t="shared" si="9"/>
        <v>-112.15257253975506</v>
      </c>
      <c r="H164">
        <f t="shared" si="10"/>
        <v>12578.19952728502</v>
      </c>
    </row>
    <row r="165" spans="1:8" x14ac:dyDescent="0.45">
      <c r="A165">
        <v>140</v>
      </c>
      <c r="B165">
        <v>8482.2323274918945</v>
      </c>
      <c r="C165">
        <v>206.54856709167871</v>
      </c>
      <c r="D165" s="13">
        <v>0.88309281740355627</v>
      </c>
      <c r="E165">
        <f t="shared" si="8"/>
        <v>7490.5984439563417</v>
      </c>
      <c r="F165" s="34">
        <v>7673</v>
      </c>
      <c r="G165" s="28">
        <f t="shared" si="9"/>
        <v>182.40155604365827</v>
      </c>
      <c r="H165">
        <f t="shared" si="10"/>
        <v>33270.327647147809</v>
      </c>
    </row>
    <row r="166" spans="1:8" x14ac:dyDescent="0.45">
      <c r="A166">
        <v>141</v>
      </c>
      <c r="B166">
        <v>8461.8747313810072</v>
      </c>
      <c r="C166">
        <v>-325.25395843342903</v>
      </c>
      <c r="D166" s="13">
        <v>0.96514268258752411</v>
      </c>
      <c r="E166">
        <f t="shared" si="8"/>
        <v>8166.9164779646508</v>
      </c>
      <c r="F166" s="34">
        <v>7853</v>
      </c>
      <c r="G166" s="28">
        <f t="shared" si="9"/>
        <v>-313.91647796465077</v>
      </c>
      <c r="H166">
        <f t="shared" si="10"/>
        <v>98543.555137731077</v>
      </c>
    </row>
    <row r="167" spans="1:8" x14ac:dyDescent="0.45">
      <c r="A167">
        <v>142</v>
      </c>
      <c r="B167">
        <v>8441.5294247775</v>
      </c>
      <c r="C167">
        <v>-44.066824866316892</v>
      </c>
      <c r="D167" s="13">
        <v>0.94361837349341804</v>
      </c>
      <c r="E167">
        <f t="shared" si="8"/>
        <v>7965.5822656053733</v>
      </c>
      <c r="F167" s="34">
        <v>7924</v>
      </c>
      <c r="G167" s="28">
        <f t="shared" si="9"/>
        <v>-41.582265605373323</v>
      </c>
      <c r="H167">
        <f t="shared" si="10"/>
        <v>1729.0848128758132</v>
      </c>
    </row>
    <row r="168" spans="1:8" x14ac:dyDescent="0.45">
      <c r="A168">
        <v>143</v>
      </c>
      <c r="B168">
        <v>8421.1964076813747</v>
      </c>
      <c r="C168">
        <v>-56.594380103897493</v>
      </c>
      <c r="D168" s="13">
        <v>0.93453340329018963</v>
      </c>
      <c r="E168">
        <f t="shared" si="8"/>
        <v>7869.8893386455948</v>
      </c>
      <c r="F168" s="34">
        <v>7817</v>
      </c>
      <c r="G168" s="28">
        <f t="shared" si="9"/>
        <v>-52.889338645594762</v>
      </c>
      <c r="H168">
        <f t="shared" si="10"/>
        <v>2797.2821423684036</v>
      </c>
    </row>
    <row r="169" spans="1:8" x14ac:dyDescent="0.45">
      <c r="A169">
        <v>144</v>
      </c>
      <c r="B169">
        <v>8400.8756800926276</v>
      </c>
      <c r="C169">
        <v>-3.3629276763331291</v>
      </c>
      <c r="D169" s="13">
        <v>1.0195876150990513</v>
      </c>
      <c r="E169">
        <f t="shared" si="8"/>
        <v>8565.4287994092629</v>
      </c>
      <c r="F169" s="34">
        <v>8562</v>
      </c>
      <c r="G169" s="28">
        <f t="shared" si="9"/>
        <v>-3.4287994092628651</v>
      </c>
      <c r="H169">
        <f t="shared" si="10"/>
        <v>11.756665388961373</v>
      </c>
    </row>
    <row r="170" spans="1:8" x14ac:dyDescent="0.45">
      <c r="A170">
        <v>145</v>
      </c>
      <c r="B170">
        <v>8380.5672420112605</v>
      </c>
      <c r="C170">
        <v>41.462430115359894</v>
      </c>
      <c r="D170" s="13">
        <v>0.87069272912551587</v>
      </c>
      <c r="E170">
        <f t="shared" si="8"/>
        <v>7296.8989635666821</v>
      </c>
      <c r="F170" s="34">
        <v>7333</v>
      </c>
      <c r="G170" s="28">
        <f t="shared" si="9"/>
        <v>36.101036433317859</v>
      </c>
      <c r="H170">
        <f t="shared" si="10"/>
        <v>1303.2848315597435</v>
      </c>
    </row>
    <row r="171" spans="1:8" x14ac:dyDescent="0.45">
      <c r="A171">
        <v>146</v>
      </c>
      <c r="B171">
        <v>8360.2710934372699</v>
      </c>
      <c r="C171">
        <v>-282.14347928600455</v>
      </c>
      <c r="D171" s="13">
        <v>0.93920279084339942</v>
      </c>
      <c r="E171">
        <f t="shared" si="8"/>
        <v>7851.9899431636823</v>
      </c>
      <c r="F171" s="34">
        <v>7587</v>
      </c>
      <c r="G171" s="28">
        <f t="shared" si="9"/>
        <v>-264.98994316368226</v>
      </c>
      <c r="H171">
        <f t="shared" si="10"/>
        <v>70219.66997789155</v>
      </c>
    </row>
    <row r="172" spans="1:8" x14ac:dyDescent="0.45">
      <c r="A172">
        <v>147</v>
      </c>
      <c r="B172">
        <v>8339.9872343706611</v>
      </c>
      <c r="C172">
        <v>206.04563870209131</v>
      </c>
      <c r="D172" s="13">
        <v>1.1683783748903205</v>
      </c>
      <c r="E172">
        <f t="shared" si="8"/>
        <v>9744.2607315000114</v>
      </c>
      <c r="F172" s="34">
        <v>9985</v>
      </c>
      <c r="G172" s="28">
        <f t="shared" si="9"/>
        <v>240.73926849998861</v>
      </c>
      <c r="H172">
        <f t="shared" si="10"/>
        <v>57955.395397909611</v>
      </c>
    </row>
    <row r="173" spans="1:8" x14ac:dyDescent="0.45">
      <c r="A173">
        <v>148</v>
      </c>
      <c r="B173">
        <v>8319.7156648114305</v>
      </c>
      <c r="C173">
        <v>-420.86085692851975</v>
      </c>
      <c r="D173" s="13">
        <v>1.5741522413592282</v>
      </c>
      <c r="E173">
        <f t="shared" si="8"/>
        <v>13096.499061234394</v>
      </c>
      <c r="F173" s="34">
        <v>12434</v>
      </c>
      <c r="G173" s="28">
        <f t="shared" si="9"/>
        <v>-662.49906123439359</v>
      </c>
      <c r="H173">
        <f t="shared" si="10"/>
        <v>438905.00613645278</v>
      </c>
    </row>
    <row r="174" spans="1:8" x14ac:dyDescent="0.45">
      <c r="A174">
        <v>149</v>
      </c>
      <c r="B174">
        <v>8299.45638475958</v>
      </c>
      <c r="C174">
        <v>-177.61902283151812</v>
      </c>
      <c r="D174" s="13">
        <v>0.79674089884309551</v>
      </c>
      <c r="E174">
        <f t="shared" si="8"/>
        <v>6612.5163399024159</v>
      </c>
      <c r="F174" s="34">
        <v>6471</v>
      </c>
      <c r="G174" s="28">
        <f t="shared" si="9"/>
        <v>-141.51633990241589</v>
      </c>
      <c r="H174">
        <f t="shared" si="10"/>
        <v>20026.874459376108</v>
      </c>
    </row>
    <row r="175" spans="1:8" x14ac:dyDescent="0.45">
      <c r="A175">
        <v>150</v>
      </c>
      <c r="B175">
        <v>8279.2093942151096</v>
      </c>
      <c r="C175">
        <v>-258.40069609480997</v>
      </c>
      <c r="D175" s="13">
        <v>0.82398175155939557</v>
      </c>
      <c r="E175">
        <f t="shared" si="8"/>
        <v>6821.9174581723682</v>
      </c>
      <c r="F175" s="34">
        <v>6609</v>
      </c>
      <c r="G175" s="28">
        <f t="shared" si="9"/>
        <v>-212.91745817236824</v>
      </c>
      <c r="H175">
        <f t="shared" si="10"/>
        <v>45333.843994582181</v>
      </c>
    </row>
    <row r="176" spans="1:8" x14ac:dyDescent="0.45">
      <c r="A176">
        <v>151</v>
      </c>
      <c r="B176">
        <v>8258.9746931780173</v>
      </c>
      <c r="C176">
        <v>80.386891101414221</v>
      </c>
      <c r="D176" s="13">
        <v>0.93820131444462818</v>
      </c>
      <c r="E176">
        <f t="shared" si="8"/>
        <v>7748.5809131045353</v>
      </c>
      <c r="F176" s="34">
        <v>7824</v>
      </c>
      <c r="G176" s="28">
        <f t="shared" si="9"/>
        <v>75.419086895464716</v>
      </c>
      <c r="H176">
        <f t="shared" si="10"/>
        <v>5688.0386681456575</v>
      </c>
    </row>
    <row r="177" spans="1:8" x14ac:dyDescent="0.45">
      <c r="A177">
        <v>152</v>
      </c>
      <c r="B177">
        <v>8238.7522816483051</v>
      </c>
      <c r="C177">
        <v>-307.53614901917081</v>
      </c>
      <c r="D177" s="13">
        <v>0.88309281740355627</v>
      </c>
      <c r="E177">
        <f t="shared" si="8"/>
        <v>7275.5829642907793</v>
      </c>
      <c r="F177" s="34">
        <v>7004</v>
      </c>
      <c r="G177" s="28">
        <f t="shared" si="9"/>
        <v>-271.58296429077927</v>
      </c>
      <c r="H177">
        <f t="shared" si="10"/>
        <v>73757.306492966687</v>
      </c>
    </row>
    <row r="178" spans="1:8" x14ac:dyDescent="0.45">
      <c r="A178">
        <v>153</v>
      </c>
      <c r="B178">
        <v>8218.5421596259712</v>
      </c>
      <c r="C178">
        <v>221.66066941146346</v>
      </c>
      <c r="D178" s="13">
        <v>0.96514268258752411</v>
      </c>
      <c r="E178">
        <f t="shared" si="8"/>
        <v>7932.0658269000733</v>
      </c>
      <c r="F178" s="34">
        <v>8146</v>
      </c>
      <c r="G178" s="28">
        <f t="shared" si="9"/>
        <v>213.93417309992674</v>
      </c>
      <c r="H178">
        <f t="shared" si="10"/>
        <v>45767.830419949416</v>
      </c>
    </row>
    <row r="179" spans="1:8" x14ac:dyDescent="0.45">
      <c r="A179">
        <v>154</v>
      </c>
      <c r="B179">
        <v>8198.3443271110173</v>
      </c>
      <c r="C179">
        <v>-1.1745630634395638</v>
      </c>
      <c r="D179" s="13">
        <v>0.94361837349341804</v>
      </c>
      <c r="E179">
        <f t="shared" si="8"/>
        <v>7736.1083392874889</v>
      </c>
      <c r="F179" s="34">
        <v>7735</v>
      </c>
      <c r="G179" s="28">
        <f t="shared" si="9"/>
        <v>-1.1083392874888887</v>
      </c>
      <c r="H179">
        <f t="shared" si="10"/>
        <v>1.2284159761913773</v>
      </c>
    </row>
    <row r="180" spans="1:8" x14ac:dyDescent="0.45">
      <c r="A180">
        <v>155</v>
      </c>
      <c r="B180">
        <v>8178.1587841034443</v>
      </c>
      <c r="C180">
        <v>60.177023792038199</v>
      </c>
      <c r="D180" s="13">
        <v>0.93453340329018963</v>
      </c>
      <c r="E180">
        <f t="shared" si="8"/>
        <v>7642.7625611557514</v>
      </c>
      <c r="F180" s="34">
        <v>7699</v>
      </c>
      <c r="G180" s="28">
        <f t="shared" si="9"/>
        <v>56.237438844248572</v>
      </c>
      <c r="H180">
        <f t="shared" si="10"/>
        <v>3162.6495277605982</v>
      </c>
    </row>
    <row r="181" spans="1:8" x14ac:dyDescent="0.45">
      <c r="A181">
        <v>156</v>
      </c>
      <c r="B181">
        <v>8157.9855306032487</v>
      </c>
      <c r="C181">
        <v>330.74056985961488</v>
      </c>
      <c r="D181" s="13">
        <v>1.0195876150990513</v>
      </c>
      <c r="E181">
        <f t="shared" si="8"/>
        <v>8317.7810111603339</v>
      </c>
      <c r="F181" s="34">
        <v>8655</v>
      </c>
      <c r="G181" s="28">
        <f t="shared" si="9"/>
        <v>337.21898883966605</v>
      </c>
      <c r="H181">
        <f t="shared" si="10"/>
        <v>113716.64643404682</v>
      </c>
    </row>
    <row r="182" spans="1:8" x14ac:dyDescent="0.45">
      <c r="A182">
        <v>157</v>
      </c>
      <c r="B182">
        <v>8137.8245666104331</v>
      </c>
      <c r="C182">
        <v>99.294867249121125</v>
      </c>
      <c r="D182" s="13">
        <v>0.87069272912551587</v>
      </c>
      <c r="E182">
        <f t="shared" si="8"/>
        <v>7085.5446810467065</v>
      </c>
      <c r="F182" s="34">
        <v>7172</v>
      </c>
      <c r="G182" s="28">
        <f t="shared" si="9"/>
        <v>86.455318953293499</v>
      </c>
      <c r="H182">
        <f t="shared" si="10"/>
        <v>7474.5221753157102</v>
      </c>
    </row>
    <row r="183" spans="1:8" x14ac:dyDescent="0.45">
      <c r="A183">
        <v>158</v>
      </c>
      <c r="B183">
        <v>8117.6758921249975</v>
      </c>
      <c r="C183">
        <v>45.630344555871488</v>
      </c>
      <c r="D183" s="13">
        <v>0.93920279084339942</v>
      </c>
      <c r="E183">
        <f t="shared" si="8"/>
        <v>7624.14385304598</v>
      </c>
      <c r="F183" s="34">
        <v>7667</v>
      </c>
      <c r="G183" s="28">
        <f t="shared" si="9"/>
        <v>42.856146954020005</v>
      </c>
      <c r="H183">
        <f t="shared" si="10"/>
        <v>1836.6493317445581</v>
      </c>
    </row>
    <row r="184" spans="1:8" x14ac:dyDescent="0.45">
      <c r="A184">
        <v>159</v>
      </c>
      <c r="B184">
        <v>8097.5395071469402</v>
      </c>
      <c r="C184">
        <v>260.19819996927708</v>
      </c>
      <c r="D184" s="13">
        <v>1.1683783748903205</v>
      </c>
      <c r="E184">
        <f t="shared" si="8"/>
        <v>9460.9900499705091</v>
      </c>
      <c r="F184" s="34">
        <v>9765</v>
      </c>
      <c r="G184" s="28">
        <f t="shared" si="9"/>
        <v>304.00995002949094</v>
      </c>
      <c r="H184">
        <f t="shared" si="10"/>
        <v>92422.049716933572</v>
      </c>
    </row>
    <row r="185" spans="1:8" x14ac:dyDescent="0.45">
      <c r="A185">
        <v>160</v>
      </c>
      <c r="B185">
        <v>8077.4154116762629</v>
      </c>
      <c r="C185">
        <v>28.534994354455193</v>
      </c>
      <c r="D185" s="13">
        <v>1.5741522413592282</v>
      </c>
      <c r="E185">
        <f t="shared" si="8"/>
        <v>12715.081574679762</v>
      </c>
      <c r="F185" s="34">
        <v>12760</v>
      </c>
      <c r="G185" s="28">
        <f t="shared" si="9"/>
        <v>44.918425320238384</v>
      </c>
      <c r="H185">
        <f t="shared" si="10"/>
        <v>2017.6649332498328</v>
      </c>
    </row>
    <row r="186" spans="1:8" x14ac:dyDescent="0.45">
      <c r="A186">
        <v>161</v>
      </c>
      <c r="B186">
        <v>8057.3036057129648</v>
      </c>
      <c r="C186">
        <v>-145.07014417773007</v>
      </c>
      <c r="D186" s="13">
        <v>0.79674089884309551</v>
      </c>
      <c r="E186">
        <f t="shared" si="8"/>
        <v>6419.5833170674623</v>
      </c>
      <c r="F186" s="34">
        <v>6304</v>
      </c>
      <c r="G186" s="28">
        <f t="shared" si="9"/>
        <v>-115.5833170674623</v>
      </c>
      <c r="H186">
        <f t="shared" si="10"/>
        <v>13359.503184317522</v>
      </c>
    </row>
    <row r="187" spans="1:8" x14ac:dyDescent="0.45">
      <c r="A187">
        <v>162</v>
      </c>
      <c r="B187">
        <v>8037.2040892570467</v>
      </c>
      <c r="C187">
        <v>-211.78806784992139</v>
      </c>
      <c r="D187" s="13">
        <v>0.82398175155939557</v>
      </c>
      <c r="E187">
        <f t="shared" si="8"/>
        <v>6622.5095031063584</v>
      </c>
      <c r="F187" s="34">
        <v>6448</v>
      </c>
      <c r="G187" s="28">
        <f t="shared" si="9"/>
        <v>-174.50950310635835</v>
      </c>
      <c r="H187">
        <f t="shared" si="10"/>
        <v>30453.566674428097</v>
      </c>
    </row>
    <row r="188" spans="1:8" x14ac:dyDescent="0.45">
      <c r="A188">
        <v>163</v>
      </c>
      <c r="B188">
        <v>8017.1168623085077</v>
      </c>
      <c r="C188">
        <v>-14.569984142611247</v>
      </c>
      <c r="D188" s="13">
        <v>0.93820131444462818</v>
      </c>
      <c r="E188">
        <f t="shared" si="8"/>
        <v>7521.6695782740353</v>
      </c>
      <c r="F188" s="34">
        <v>7508</v>
      </c>
      <c r="G188" s="28">
        <f t="shared" si="9"/>
        <v>-13.669578274035302</v>
      </c>
      <c r="H188">
        <f t="shared" si="10"/>
        <v>186.85737018997796</v>
      </c>
    </row>
    <row r="189" spans="1:8" x14ac:dyDescent="0.45">
      <c r="A189">
        <v>164</v>
      </c>
      <c r="B189">
        <v>7997.041924867347</v>
      </c>
      <c r="C189">
        <v>259.16835825644284</v>
      </c>
      <c r="D189" s="13">
        <v>0.88309281740355627</v>
      </c>
      <c r="E189">
        <f t="shared" si="8"/>
        <v>7062.1302843254643</v>
      </c>
      <c r="F189" s="34">
        <v>7291</v>
      </c>
      <c r="G189" s="28">
        <f t="shared" si="9"/>
        <v>228.86971567453566</v>
      </c>
      <c r="H189">
        <f t="shared" si="10"/>
        <v>52381.346752942794</v>
      </c>
    </row>
    <row r="190" spans="1:8" x14ac:dyDescent="0.45">
      <c r="A190">
        <v>165</v>
      </c>
      <c r="B190">
        <v>7976.9792769335672</v>
      </c>
      <c r="C190">
        <v>256.00030562615029</v>
      </c>
      <c r="D190" s="13">
        <v>0.96514268258752411</v>
      </c>
      <c r="E190">
        <f t="shared" si="8"/>
        <v>7698.9231782847519</v>
      </c>
      <c r="F190" s="34">
        <v>7946</v>
      </c>
      <c r="G190" s="28">
        <f t="shared" si="9"/>
        <v>247.07682171524812</v>
      </c>
      <c r="H190">
        <f t="shared" si="10"/>
        <v>61046.955828908503</v>
      </c>
    </row>
    <row r="191" spans="1:8" x14ac:dyDescent="0.45">
      <c r="A191">
        <v>166</v>
      </c>
      <c r="B191">
        <v>7956.9289185071666</v>
      </c>
      <c r="C191">
        <v>45.24676194832864</v>
      </c>
      <c r="D191" s="13">
        <v>0.94361837349341804</v>
      </c>
      <c r="E191">
        <f t="shared" si="8"/>
        <v>7508.3043240844745</v>
      </c>
      <c r="F191" s="34">
        <v>7551</v>
      </c>
      <c r="G191" s="28">
        <f t="shared" si="9"/>
        <v>42.695675915525499</v>
      </c>
      <c r="H191">
        <f t="shared" si="10"/>
        <v>1822.920741883584</v>
      </c>
    </row>
    <row r="192" spans="1:8" x14ac:dyDescent="0.45">
      <c r="A192">
        <v>167</v>
      </c>
      <c r="B192">
        <v>7936.8908495881442</v>
      </c>
      <c r="C192">
        <v>441.62186320853471</v>
      </c>
      <c r="D192" s="13">
        <v>0.93453340329018963</v>
      </c>
      <c r="E192">
        <f t="shared" si="8"/>
        <v>7417.2896172083729</v>
      </c>
      <c r="F192" s="34">
        <v>7830</v>
      </c>
      <c r="G192" s="28">
        <f t="shared" si="9"/>
        <v>412.71038279162713</v>
      </c>
      <c r="H192">
        <f t="shared" si="10"/>
        <v>170329.86006401139</v>
      </c>
    </row>
    <row r="193" spans="1:8" x14ac:dyDescent="0.45">
      <c r="A193">
        <v>168</v>
      </c>
      <c r="B193">
        <v>7916.8650701765027</v>
      </c>
      <c r="C193">
        <v>588.53443799379693</v>
      </c>
      <c r="D193" s="13">
        <v>1.0195876150990513</v>
      </c>
      <c r="E193">
        <f t="shared" si="8"/>
        <v>8071.9375759622435</v>
      </c>
      <c r="F193" s="34">
        <v>8672</v>
      </c>
      <c r="G193" s="28">
        <f t="shared" si="9"/>
        <v>600.0624240377565</v>
      </c>
      <c r="H193">
        <f t="shared" si="10"/>
        <v>360074.91274206829</v>
      </c>
    </row>
    <row r="194" spans="1:8" x14ac:dyDescent="0.45">
      <c r="A194">
        <v>169</v>
      </c>
      <c r="B194">
        <v>7896.8515802722404</v>
      </c>
      <c r="C194">
        <v>-54.819860473991866</v>
      </c>
      <c r="D194" s="13">
        <v>0.87069272912551587</v>
      </c>
      <c r="E194">
        <f t="shared" si="8"/>
        <v>6875.7312539263794</v>
      </c>
      <c r="F194" s="34">
        <v>6828</v>
      </c>
      <c r="G194" s="28">
        <f t="shared" si="9"/>
        <v>-47.731253926379395</v>
      </c>
      <c r="H194">
        <f t="shared" si="10"/>
        <v>2278.2726013845086</v>
      </c>
    </row>
    <row r="195" spans="1:8" x14ac:dyDescent="0.45">
      <c r="A195">
        <v>170</v>
      </c>
      <c r="B195">
        <v>7876.8503798753563</v>
      </c>
      <c r="C195">
        <v>69.250369355023395</v>
      </c>
      <c r="D195" s="13">
        <v>0.93920279084339942</v>
      </c>
      <c r="E195">
        <f t="shared" si="8"/>
        <v>7397.9598598348257</v>
      </c>
      <c r="F195" s="34">
        <v>7463</v>
      </c>
      <c r="G195" s="28">
        <f t="shared" si="9"/>
        <v>65.040140165174307</v>
      </c>
      <c r="H195">
        <f t="shared" si="10"/>
        <v>4230.2198327055203</v>
      </c>
    </row>
    <row r="196" spans="1:8" x14ac:dyDescent="0.45">
      <c r="A196">
        <v>171</v>
      </c>
      <c r="B196">
        <v>7856.8614689858514</v>
      </c>
      <c r="C196">
        <v>2.7499354635319833</v>
      </c>
      <c r="D196" s="13">
        <v>1.1683783748903205</v>
      </c>
      <c r="E196">
        <f t="shared" si="8"/>
        <v>9179.7870348720644</v>
      </c>
      <c r="F196" s="34">
        <v>9183</v>
      </c>
      <c r="G196" s="28">
        <f t="shared" si="9"/>
        <v>3.212965127935604</v>
      </c>
      <c r="H196">
        <f t="shared" si="10"/>
        <v>10.323144913330252</v>
      </c>
    </row>
    <row r="197" spans="1:8" x14ac:dyDescent="0.45">
      <c r="A197">
        <v>172</v>
      </c>
      <c r="B197">
        <v>7836.8848476037274</v>
      </c>
      <c r="C197">
        <v>-161.00720214376179</v>
      </c>
      <c r="D197" s="13">
        <v>1.5741522413592282</v>
      </c>
      <c r="E197">
        <f t="shared" si="8"/>
        <v>12336.449848129581</v>
      </c>
      <c r="F197" s="34">
        <v>12083</v>
      </c>
      <c r="G197" s="28">
        <f t="shared" si="9"/>
        <v>-253.44984812958137</v>
      </c>
      <c r="H197">
        <f t="shared" si="10"/>
        <v>64236.825516907862</v>
      </c>
    </row>
    <row r="198" spans="1:8" x14ac:dyDescent="0.45">
      <c r="A198">
        <v>173</v>
      </c>
      <c r="B198">
        <v>7816.9205157289825</v>
      </c>
      <c r="C198">
        <v>13.730589365930427</v>
      </c>
      <c r="D198" s="13">
        <v>0.79674089884309551</v>
      </c>
      <c r="E198">
        <f t="shared" si="8"/>
        <v>6228.0602778869434</v>
      </c>
      <c r="F198" s="34">
        <v>6239</v>
      </c>
      <c r="G198" s="28">
        <f t="shared" si="9"/>
        <v>10.939722113056632</v>
      </c>
      <c r="H198">
        <f t="shared" si="10"/>
        <v>119.67751991090027</v>
      </c>
    </row>
    <row r="199" spans="1:8" x14ac:dyDescent="0.45">
      <c r="A199">
        <v>174</v>
      </c>
      <c r="B199">
        <v>7796.9684733616168</v>
      </c>
      <c r="C199">
        <v>87.914884436475404</v>
      </c>
      <c r="D199" s="13">
        <v>0.82398175155939557</v>
      </c>
      <c r="E199">
        <f t="shared" si="8"/>
        <v>6424.5597395338918</v>
      </c>
      <c r="F199" s="34">
        <v>6497</v>
      </c>
      <c r="G199" s="28">
        <f t="shared" si="9"/>
        <v>72.440260466108157</v>
      </c>
      <c r="H199">
        <f t="shared" si="10"/>
        <v>5247.5913363975924</v>
      </c>
    </row>
    <row r="200" spans="1:8" x14ac:dyDescent="0.45">
      <c r="A200">
        <v>175</v>
      </c>
      <c r="B200">
        <v>7777.0287205016293</v>
      </c>
      <c r="C200">
        <v>-567.48861875494276</v>
      </c>
      <c r="D200" s="13">
        <v>0.93820131444462818</v>
      </c>
      <c r="E200">
        <f t="shared" si="8"/>
        <v>7296.4185680482533</v>
      </c>
      <c r="F200" s="34">
        <v>6764</v>
      </c>
      <c r="G200" s="28">
        <f t="shared" si="9"/>
        <v>-532.41856804825329</v>
      </c>
      <c r="H200">
        <f t="shared" si="10"/>
        <v>283469.53160255251</v>
      </c>
    </row>
    <row r="201" spans="1:8" x14ac:dyDescent="0.45">
      <c r="A201">
        <v>176</v>
      </c>
      <c r="B201">
        <v>7757.1012571490228</v>
      </c>
      <c r="C201">
        <v>-1111.1407371032792</v>
      </c>
      <c r="D201" s="13">
        <v>0.88309281740355627</v>
      </c>
      <c r="E201">
        <f t="shared" si="8"/>
        <v>6850.2404040603988</v>
      </c>
      <c r="F201" s="34">
        <v>5869</v>
      </c>
      <c r="G201" s="28">
        <f t="shared" si="9"/>
        <v>-981.24040406039876</v>
      </c>
      <c r="H201">
        <f t="shared" si="10"/>
        <v>962832.73056061461</v>
      </c>
    </row>
    <row r="202" spans="1:8" x14ac:dyDescent="0.45">
      <c r="A202">
        <v>177</v>
      </c>
      <c r="B202">
        <v>7737.1860833037945</v>
      </c>
      <c r="C202">
        <v>176.6696996802375</v>
      </c>
      <c r="D202" s="13">
        <v>0.96514268258752411</v>
      </c>
      <c r="E202">
        <f t="shared" si="8"/>
        <v>7467.488532118683</v>
      </c>
      <c r="F202" s="34">
        <v>7638</v>
      </c>
      <c r="G202" s="28">
        <f t="shared" si="9"/>
        <v>170.511467881317</v>
      </c>
      <c r="H202">
        <f t="shared" si="10"/>
        <v>29074.160679041401</v>
      </c>
    </row>
    <row r="203" spans="1:8" x14ac:dyDescent="0.45">
      <c r="A203">
        <v>178</v>
      </c>
      <c r="B203">
        <v>7717.2831989659462</v>
      </c>
      <c r="C203">
        <v>172.55893333324093</v>
      </c>
      <c r="D203" s="13">
        <v>0.94361837349341804</v>
      </c>
      <c r="E203">
        <f t="shared" si="8"/>
        <v>7282.1702199963283</v>
      </c>
      <c r="F203" s="34">
        <v>7445</v>
      </c>
      <c r="G203" s="28">
        <f t="shared" si="9"/>
        <v>162.82978000367166</v>
      </c>
      <c r="H203">
        <f t="shared" si="10"/>
        <v>26513.53725604411</v>
      </c>
    </row>
    <row r="204" spans="1:8" x14ac:dyDescent="0.45">
      <c r="A204">
        <v>179</v>
      </c>
      <c r="B204">
        <v>7697.3926041354771</v>
      </c>
      <c r="C204">
        <v>542.01325646917576</v>
      </c>
      <c r="D204" s="13">
        <v>0.93453340329018963</v>
      </c>
      <c r="E204">
        <f t="shared" si="8"/>
        <v>7193.4705068034627</v>
      </c>
      <c r="F204" s="34">
        <v>7700</v>
      </c>
      <c r="G204" s="28">
        <f t="shared" si="9"/>
        <v>506.52949319653726</v>
      </c>
      <c r="H204">
        <f t="shared" si="10"/>
        <v>256572.1274779409</v>
      </c>
    </row>
    <row r="205" spans="1:8" ht="14.65" thickBot="1" x14ac:dyDescent="0.5">
      <c r="A205" s="15">
        <v>180</v>
      </c>
      <c r="B205" s="15">
        <v>7677.514298812388</v>
      </c>
      <c r="C205" s="15">
        <v>202.14202598468182</v>
      </c>
      <c r="D205" s="14">
        <v>1.0195876150990513</v>
      </c>
      <c r="E205">
        <f t="shared" si="8"/>
        <v>7827.8984938149879</v>
      </c>
      <c r="F205" s="35">
        <v>8034</v>
      </c>
      <c r="G205" s="28">
        <f t="shared" si="9"/>
        <v>206.10150618501211</v>
      </c>
      <c r="H205">
        <f t="shared" si="10"/>
        <v>42477.830851730585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2020</vt:lpstr>
      <vt:lpstr>Lin reg</vt:lpstr>
      <vt:lpstr>Quad reg</vt:lpstr>
      <vt:lpstr>Expon reg</vt:lpstr>
      <vt:lpstr>Linear reg w dum</vt:lpstr>
      <vt:lpstr>Quad reg w dum</vt:lpstr>
      <vt:lpstr>Exp reg w dum</vt:lpstr>
      <vt:lpstr>Lin deseas reg</vt:lpstr>
      <vt:lpstr>Final Forecast Quad deseas reg</vt:lpstr>
      <vt:lpstr>Log deseas reg</vt:lpstr>
      <vt:lpstr>Lin w dum no2020</vt:lpstr>
      <vt:lpstr>Quad w dum no2020</vt:lpstr>
      <vt:lpstr>ln w dum no 2020</vt:lpstr>
      <vt:lpstr>Raw data</vt:lpstr>
      <vt:lpstr>Comparison</vt:lpstr>
      <vt:lpstr>Final Decision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Alice Destrait</cp:lastModifiedBy>
  <dcterms:created xsi:type="dcterms:W3CDTF">2015-02-27T08:24:54Z</dcterms:created>
  <dcterms:modified xsi:type="dcterms:W3CDTF">2024-04-04T20:05:41Z</dcterms:modified>
</cp:coreProperties>
</file>