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icehwu/Dropbox/EJR_project/revise/newplots/figures/"/>
    </mc:Choice>
  </mc:AlternateContent>
  <bookViews>
    <workbookView xWindow="2320" yWindow="740" windowWidth="30060" windowHeight="18500" tabRatio="500" activeTab="3"/>
  </bookViews>
  <sheets>
    <sheet name="figure5" sheetId="7" r:id="rId1"/>
    <sheet name="figure6-a" sheetId="9" r:id="rId2"/>
    <sheet name="figure6-b" sheetId="11" r:id="rId3"/>
    <sheet name="figure7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0" l="1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C5" i="10"/>
  <c r="C6" i="10"/>
  <c r="C7" i="10"/>
  <c r="C4" i="10"/>
  <c r="I7" i="10"/>
  <c r="F7" i="10"/>
  <c r="F5" i="10"/>
  <c r="F6" i="10"/>
  <c r="M7" i="10"/>
  <c r="P5" i="10"/>
  <c r="P6" i="10"/>
  <c r="P7" i="10"/>
  <c r="M5" i="10"/>
  <c r="M6" i="10"/>
  <c r="P4" i="10"/>
  <c r="M4" i="10"/>
  <c r="I6" i="10"/>
  <c r="I5" i="10"/>
  <c r="I4" i="10"/>
  <c r="F4" i="10"/>
  <c r="J5" i="11"/>
  <c r="J6" i="11"/>
  <c r="J7" i="11"/>
  <c r="J8" i="11"/>
  <c r="J9" i="11"/>
  <c r="J10" i="11"/>
  <c r="J11" i="11"/>
  <c r="J12" i="11"/>
  <c r="J5" i="9"/>
  <c r="J6" i="9"/>
  <c r="J7" i="9"/>
  <c r="J8" i="9"/>
  <c r="J9" i="9"/>
  <c r="J10" i="9"/>
  <c r="J11" i="9"/>
  <c r="J12" i="9"/>
  <c r="I12" i="11"/>
  <c r="B12" i="11"/>
  <c r="F12" i="11"/>
  <c r="E12" i="11"/>
  <c r="I11" i="11"/>
  <c r="B11" i="11"/>
  <c r="F11" i="11"/>
  <c r="E11" i="11"/>
  <c r="I10" i="11"/>
  <c r="B10" i="11"/>
  <c r="F10" i="11"/>
  <c r="E10" i="11"/>
  <c r="I9" i="11"/>
  <c r="B9" i="11"/>
  <c r="F9" i="11"/>
  <c r="E9" i="11"/>
  <c r="I8" i="11"/>
  <c r="B8" i="11"/>
  <c r="F8" i="11"/>
  <c r="E8" i="11"/>
  <c r="I7" i="11"/>
  <c r="B7" i="11"/>
  <c r="F7" i="11"/>
  <c r="E7" i="11"/>
  <c r="I6" i="11"/>
  <c r="B6" i="11"/>
  <c r="F6" i="11"/>
  <c r="E6" i="11"/>
  <c r="I5" i="11"/>
  <c r="B5" i="11"/>
  <c r="F5" i="11"/>
  <c r="E5" i="11"/>
  <c r="I4" i="11"/>
  <c r="B4" i="11"/>
  <c r="F4" i="11"/>
  <c r="E4" i="11"/>
  <c r="I3" i="11"/>
  <c r="B3" i="11"/>
  <c r="F3" i="11"/>
  <c r="E3" i="11"/>
  <c r="E8" i="9"/>
  <c r="I8" i="9"/>
  <c r="B4" i="9"/>
  <c r="B5" i="9"/>
  <c r="B6" i="9"/>
  <c r="B7" i="9"/>
  <c r="B8" i="9"/>
  <c r="B9" i="9"/>
  <c r="B10" i="9"/>
  <c r="B11" i="9"/>
  <c r="B12" i="9"/>
  <c r="B3" i="9"/>
  <c r="F4" i="9"/>
  <c r="F5" i="9"/>
  <c r="F6" i="9"/>
  <c r="F7" i="9"/>
  <c r="F8" i="9"/>
  <c r="F9" i="9"/>
  <c r="F10" i="9"/>
  <c r="F11" i="9"/>
  <c r="F12" i="9"/>
  <c r="F3" i="9"/>
  <c r="E4" i="9"/>
  <c r="E5" i="9"/>
  <c r="E6" i="9"/>
  <c r="E7" i="9"/>
  <c r="E9" i="9"/>
  <c r="E10" i="9"/>
  <c r="E11" i="9"/>
  <c r="E12" i="9"/>
  <c r="E3" i="9"/>
  <c r="I4" i="9"/>
  <c r="I5" i="9"/>
  <c r="I6" i="9"/>
  <c r="I7" i="9"/>
  <c r="I9" i="9"/>
  <c r="I10" i="9"/>
  <c r="I11" i="9"/>
  <c r="I12" i="9"/>
  <c r="I3" i="9"/>
  <c r="M4" i="7"/>
  <c r="M5" i="7"/>
  <c r="M6" i="7"/>
  <c r="M7" i="7"/>
  <c r="M8" i="7"/>
  <c r="M9" i="7"/>
  <c r="M10" i="7"/>
  <c r="M11" i="7"/>
  <c r="M3" i="7"/>
  <c r="H5" i="7"/>
  <c r="H6" i="7"/>
  <c r="H7" i="7"/>
  <c r="H8" i="7"/>
  <c r="H9" i="7"/>
  <c r="H10" i="7"/>
  <c r="H11" i="7"/>
  <c r="J11" i="7"/>
  <c r="J10" i="7"/>
  <c r="J9" i="7"/>
  <c r="J8" i="7"/>
  <c r="J7" i="7"/>
  <c r="J6" i="7"/>
  <c r="J5" i="7"/>
  <c r="J4" i="7"/>
  <c r="H4" i="7"/>
  <c r="J3" i="7"/>
  <c r="H3" i="7"/>
</calcChain>
</file>

<file path=xl/sharedStrings.xml><?xml version="1.0" encoding="utf-8"?>
<sst xmlns="http://schemas.openxmlformats.org/spreadsheetml/2006/main" count="60" uniqueCount="24">
  <si>
    <t>Female (rel. to genderless)</t>
  </si>
  <si>
    <t>Male (rel. to genderless)</t>
  </si>
  <si>
    <t>nposts</t>
  </si>
  <si>
    <t>nthreads</t>
  </si>
  <si>
    <t>effect</t>
  </si>
  <si>
    <t>se</t>
  </si>
  <si>
    <t>error-bar</t>
  </si>
  <si>
    <t>1 to 1</t>
  </si>
  <si>
    <t>1 to 2</t>
  </si>
  <si>
    <t>1 to 3</t>
  </si>
  <si>
    <t>3 to 1</t>
  </si>
  <si>
    <t>2 to 1</t>
  </si>
  <si>
    <t>2 to 2</t>
  </si>
  <si>
    <t>2 to 3</t>
  </si>
  <si>
    <t>3 to 2</t>
  </si>
  <si>
    <t>3 to 3</t>
  </si>
  <si>
    <t>ln(post2)</t>
  </si>
  <si>
    <t>Professional to Professional</t>
  </si>
  <si>
    <t>Professional to Personal</t>
  </si>
  <si>
    <t>Notes: 1 - Professional, 2-Personal, 3-Others</t>
  </si>
  <si>
    <t>Grad Students</t>
  </si>
  <si>
    <t>JMCs/Post-docs</t>
  </si>
  <si>
    <t>Junior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</si>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</sst>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8983197966396"/>
          <c:y val="0.0476945771827662"/>
          <c:w val="0.923668654093091"/>
          <c:h val="0.874675820741939"/>
        </c:manualLayout>
      </c:layout>
      <c:scatterChart>
        <c:scatterStyle val="lineMarker"/>
        <c:varyColors val="0"/>
        <c:ser>
          <c:idx val="1"/>
          <c:order val="0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figure5!$H$3:$H$11</c:f>
                <c:numCache>
                  <c:formatCode>General</c:formatCode>
                  <c:ptCount val="9"/>
                  <c:pt idx="0">
                    <c:v>0.008712396</c:v>
                  </c:pt>
                  <c:pt idx="1">
                    <c:v>0.00525574</c:v>
                  </c:pt>
                  <c:pt idx="2">
                    <c:v>0.008217888</c:v>
                  </c:pt>
                  <c:pt idx="3">
                    <c:v>0.006211828</c:v>
                  </c:pt>
                  <c:pt idx="4">
                    <c:v>0.00515088</c:v>
                  </c:pt>
                  <c:pt idx="5">
                    <c:v>0.006321588</c:v>
                  </c:pt>
                  <c:pt idx="6">
                    <c:v>0.007480928</c:v>
                  </c:pt>
                  <c:pt idx="7">
                    <c:v>0.004821208</c:v>
                  </c:pt>
                  <c:pt idx="8">
                    <c:v>0.007509152</c:v>
                  </c:pt>
                </c:numCache>
              </c:numRef>
            </c:plus>
            <c:minus>
              <c:numRef>
                <c:f>figure5!$H$3:$H$11</c:f>
                <c:numCache>
                  <c:formatCode>General</c:formatCode>
                  <c:ptCount val="9"/>
                  <c:pt idx="0">
                    <c:v>0.008712396</c:v>
                  </c:pt>
                  <c:pt idx="1">
                    <c:v>0.00525574</c:v>
                  </c:pt>
                  <c:pt idx="2">
                    <c:v>0.008217888</c:v>
                  </c:pt>
                  <c:pt idx="3">
                    <c:v>0.006211828</c:v>
                  </c:pt>
                  <c:pt idx="4">
                    <c:v>0.00515088</c:v>
                  </c:pt>
                  <c:pt idx="5">
                    <c:v>0.006321588</c:v>
                  </c:pt>
                  <c:pt idx="6">
                    <c:v>0.007480928</c:v>
                  </c:pt>
                  <c:pt idx="7">
                    <c:v>0.004821208</c:v>
                  </c:pt>
                  <c:pt idx="8">
                    <c:v>0.007509152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figure5!$F$3:$F$11</c:f>
              <c:numCache>
                <c:formatCode>General</c:formatCode>
                <c:ptCount val="9"/>
                <c:pt idx="0">
                  <c:v>-0.0289411</c:v>
                </c:pt>
                <c:pt idx="1">
                  <c:v>0.0103718</c:v>
                </c:pt>
                <c:pt idx="2">
                  <c:v>0.0185694</c:v>
                </c:pt>
                <c:pt idx="3">
                  <c:v>0.0034268</c:v>
                </c:pt>
                <c:pt idx="4">
                  <c:v>-0.001269</c:v>
                </c:pt>
                <c:pt idx="5">
                  <c:v>-0.0021579</c:v>
                </c:pt>
                <c:pt idx="6">
                  <c:v>0.0046205</c:v>
                </c:pt>
                <c:pt idx="7">
                  <c:v>0.0108533</c:v>
                </c:pt>
                <c:pt idx="8">
                  <c:v>-0.0154738</c:v>
                </c:pt>
              </c:numCache>
            </c:numRef>
          </c:xVal>
          <c:yVal>
            <c:numRef>
              <c:f>figure5!$I$3:$I$11</c:f>
              <c:numCache>
                <c:formatCode>General</c:formatCode>
                <c:ptCount val="9"/>
                <c:pt idx="0">
                  <c:v>11.0</c:v>
                </c:pt>
                <c:pt idx="1">
                  <c:v>10.0</c:v>
                </c:pt>
                <c:pt idx="2">
                  <c:v>9.0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figure5!$M$3:$M$11</c:f>
                <c:numCache>
                  <c:formatCode>General</c:formatCode>
                  <c:ptCount val="9"/>
                  <c:pt idx="0">
                    <c:v>0.003067792</c:v>
                  </c:pt>
                  <c:pt idx="1">
                    <c:v>0.00203644</c:v>
                  </c:pt>
                  <c:pt idx="2">
                    <c:v>0.002962148</c:v>
                  </c:pt>
                  <c:pt idx="3">
                    <c:v>0.004595808</c:v>
                  </c:pt>
                  <c:pt idx="4">
                    <c:v>0.004518584</c:v>
                  </c:pt>
                  <c:pt idx="5">
                    <c:v>0.005133044</c:v>
                  </c:pt>
                  <c:pt idx="6">
                    <c:v>0.003258696</c:v>
                  </c:pt>
                  <c:pt idx="7">
                    <c:v>0.002486064</c:v>
                  </c:pt>
                  <c:pt idx="8">
                    <c:v>0.00349664</c:v>
                  </c:pt>
                </c:numCache>
              </c:numRef>
            </c:plus>
            <c:minus>
              <c:numRef>
                <c:f>figure5!$M$3:$M$11</c:f>
                <c:numCache>
                  <c:formatCode>General</c:formatCode>
                  <c:ptCount val="9"/>
                  <c:pt idx="0">
                    <c:v>0.003067792</c:v>
                  </c:pt>
                  <c:pt idx="1">
                    <c:v>0.00203644</c:v>
                  </c:pt>
                  <c:pt idx="2">
                    <c:v>0.002962148</c:v>
                  </c:pt>
                  <c:pt idx="3">
                    <c:v>0.004595808</c:v>
                  </c:pt>
                  <c:pt idx="4">
                    <c:v>0.004518584</c:v>
                  </c:pt>
                  <c:pt idx="5">
                    <c:v>0.005133044</c:v>
                  </c:pt>
                  <c:pt idx="6">
                    <c:v>0.003258696</c:v>
                  </c:pt>
                  <c:pt idx="7">
                    <c:v>0.002486064</c:v>
                  </c:pt>
                  <c:pt idx="8">
                    <c:v>0.00349664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figure5!$K$3:$K$11</c:f>
              <c:numCache>
                <c:formatCode>General</c:formatCode>
                <c:ptCount val="9"/>
                <c:pt idx="0">
                  <c:v>-0.0063891</c:v>
                </c:pt>
                <c:pt idx="1">
                  <c:v>0.0005738</c:v>
                </c:pt>
                <c:pt idx="2">
                  <c:v>0.0058153</c:v>
                </c:pt>
                <c:pt idx="3">
                  <c:v>0.0014794</c:v>
                </c:pt>
                <c:pt idx="4">
                  <c:v>-0.0058612</c:v>
                </c:pt>
                <c:pt idx="5">
                  <c:v>0.0043818</c:v>
                </c:pt>
                <c:pt idx="6">
                  <c:v>0.0071987</c:v>
                </c:pt>
                <c:pt idx="7">
                  <c:v>0.0013612</c:v>
                </c:pt>
                <c:pt idx="8">
                  <c:v>-0.0085599</c:v>
                </c:pt>
              </c:numCache>
            </c:numRef>
          </c:xVal>
          <c:yVal>
            <c:numRef>
              <c:f>figure5!$J$3:$J$11</c:f>
              <c:numCache>
                <c:formatCode>General</c:formatCode>
                <c:ptCount val="9"/>
                <c:pt idx="0">
                  <c:v>10.8</c:v>
                </c:pt>
                <c:pt idx="1">
                  <c:v>9.8</c:v>
                </c:pt>
                <c:pt idx="2">
                  <c:v>8.8</c:v>
                </c:pt>
                <c:pt idx="3">
                  <c:v>6.8</c:v>
                </c:pt>
                <c:pt idx="4">
                  <c:v>5.8</c:v>
                </c:pt>
                <c:pt idx="5">
                  <c:v>4.8</c:v>
                </c:pt>
                <c:pt idx="6">
                  <c:v>2.8</c:v>
                </c:pt>
                <c:pt idx="7">
                  <c:v>1.8</c:v>
                </c:pt>
                <c:pt idx="8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80224"/>
        <c:axId val="386944416"/>
      </c:scatterChart>
      <c:valAx>
        <c:axId val="366680224"/>
        <c:scaling>
          <c:orientation val="minMax"/>
          <c:max val="0.05"/>
          <c:min val="-0.06"/>
        </c:scaling>
        <c:delete val="0"/>
        <c:axPos val="b"/>
        <c:numFmt formatCode="0.00" sourceLinked="0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4416"/>
        <c:crosses val="autoZero"/>
        <c:crossBetween val="midCat"/>
        <c:majorUnit val="0.01"/>
        <c:minorUnit val="0.01"/>
      </c:valAx>
      <c:valAx>
        <c:axId val="386944416"/>
        <c:scaling>
          <c:orientation val="minMax"/>
          <c:max val="13.0"/>
          <c:min val="0.0"/>
        </c:scaling>
        <c:delete val="0"/>
        <c:axPos val="l"/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alpha val="30000"/>
              </a:schemeClr>
            </a:solidFill>
            <a:prstDash val="dash"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80224"/>
        <c:crosses val="autoZero"/>
        <c:crossBetween val="midCat"/>
        <c:majorUnit val="0.5"/>
      </c:valAx>
      <c:spPr>
        <a:noFill/>
        <a:ln w="12065">
          <a:solidFill>
            <a:schemeClr val="accent3">
              <a:lumMod val="60000"/>
              <a:lumOff val="4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09578610366"/>
          <c:y val="0.0601851851851852"/>
          <c:w val="0.722858008133599"/>
          <c:h val="0.809505195927084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'figure6-a'!$E$3:$E$12</c:f>
                <c:numCache>
                  <c:formatCode>General</c:formatCode>
                  <c:ptCount val="10"/>
                  <c:pt idx="0">
                    <c:v>0.01647184</c:v>
                  </c:pt>
                  <c:pt idx="1">
                    <c:v>0.012748036</c:v>
                  </c:pt>
                  <c:pt idx="2">
                    <c:v>0.010917984</c:v>
                  </c:pt>
                  <c:pt idx="3">
                    <c:v>0.009272564</c:v>
                  </c:pt>
                  <c:pt idx="4">
                    <c:v>0.008935052</c:v>
                  </c:pt>
                  <c:pt idx="5">
                    <c:v>0.008728664</c:v>
                  </c:pt>
                  <c:pt idx="6">
                    <c:v>0.008982876</c:v>
                  </c:pt>
                  <c:pt idx="7">
                    <c:v>0.009305688</c:v>
                  </c:pt>
                  <c:pt idx="8">
                    <c:v>0.0100548</c:v>
                  </c:pt>
                  <c:pt idx="9">
                    <c:v>0.011169256</c:v>
                  </c:pt>
                </c:numCache>
              </c:numRef>
            </c:plus>
            <c:minus>
              <c:numRef>
                <c:f>'figure6-a'!$E$3:$E$12</c:f>
                <c:numCache>
                  <c:formatCode>General</c:formatCode>
                  <c:ptCount val="10"/>
                  <c:pt idx="0">
                    <c:v>0.01647184</c:v>
                  </c:pt>
                  <c:pt idx="1">
                    <c:v>0.012748036</c:v>
                  </c:pt>
                  <c:pt idx="2">
                    <c:v>0.010917984</c:v>
                  </c:pt>
                  <c:pt idx="3">
                    <c:v>0.009272564</c:v>
                  </c:pt>
                  <c:pt idx="4">
                    <c:v>0.008935052</c:v>
                  </c:pt>
                  <c:pt idx="5">
                    <c:v>0.008728664</c:v>
                  </c:pt>
                  <c:pt idx="6">
                    <c:v>0.008982876</c:v>
                  </c:pt>
                  <c:pt idx="7">
                    <c:v>0.009305688</c:v>
                  </c:pt>
                  <c:pt idx="8">
                    <c:v>0.0100548</c:v>
                  </c:pt>
                  <c:pt idx="9">
                    <c:v>0.011169256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'figure6-a'!$B$3:$B$12</c:f>
              <c:numCache>
                <c:formatCode>General</c:formatCode>
                <c:ptCount val="10"/>
                <c:pt idx="0">
                  <c:v>0.05</c:v>
                </c:pt>
                <c:pt idx="1">
                  <c:v>0.7431472</c:v>
                </c:pt>
                <c:pt idx="2">
                  <c:v>1.148612</c:v>
                </c:pt>
                <c:pt idx="3">
                  <c:v>1.659438</c:v>
                </c:pt>
                <c:pt idx="4">
                  <c:v>1.841759</c:v>
                </c:pt>
                <c:pt idx="5">
                  <c:v>2.12944154739379</c:v>
                </c:pt>
                <c:pt idx="6">
                  <c:v>2.44789533615112</c:v>
                </c:pt>
                <c:pt idx="7">
                  <c:v>2.614949</c:v>
                </c:pt>
                <c:pt idx="8">
                  <c:v>2.883213</c:v>
                </c:pt>
                <c:pt idx="9">
                  <c:v>3.185494</c:v>
                </c:pt>
              </c:numCache>
            </c:numRef>
          </c:xVal>
          <c:yVal>
            <c:numRef>
              <c:f>'figure6-a'!$C$3:$C$12</c:f>
              <c:numCache>
                <c:formatCode>General</c:formatCode>
                <c:ptCount val="10"/>
                <c:pt idx="0">
                  <c:v>-0.0395993</c:v>
                </c:pt>
                <c:pt idx="1">
                  <c:v>-0.036345</c:v>
                </c:pt>
                <c:pt idx="2">
                  <c:v>-0.0343054</c:v>
                </c:pt>
                <c:pt idx="3">
                  <c:v>-0.0315916</c:v>
                </c:pt>
                <c:pt idx="4">
                  <c:v>-0.0305838</c:v>
                </c:pt>
                <c:pt idx="5">
                  <c:v>-0.0289517</c:v>
                </c:pt>
                <c:pt idx="6">
                  <c:v>-0.0270846</c:v>
                </c:pt>
                <c:pt idx="7">
                  <c:v>-0.0260798</c:v>
                </c:pt>
                <c:pt idx="8">
                  <c:v>-0.0244294</c:v>
                </c:pt>
                <c:pt idx="9">
                  <c:v>-0.0225153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'figure6-a'!$I$3:$I$12</c:f>
                <c:numCache>
                  <c:formatCode>General</c:formatCode>
                  <c:ptCount val="10"/>
                  <c:pt idx="0">
                    <c:v>0.006631268</c:v>
                  </c:pt>
                  <c:pt idx="1">
                    <c:v>0.004924108</c:v>
                  </c:pt>
                  <c:pt idx="2">
                    <c:v>0.00407288</c:v>
                  </c:pt>
                  <c:pt idx="3">
                    <c:v>0.003305148</c:v>
                  </c:pt>
                  <c:pt idx="4">
                    <c:v>0.003154816</c:v>
                  </c:pt>
                  <c:pt idx="5">
                    <c:v>0.003085628</c:v>
                  </c:pt>
                  <c:pt idx="6">
                    <c:v>0.003253404</c:v>
                  </c:pt>
                  <c:pt idx="7">
                    <c:v>0.003432156</c:v>
                  </c:pt>
                  <c:pt idx="8">
                    <c:v>0.00382102</c:v>
                  </c:pt>
                  <c:pt idx="9">
                    <c:v>0.004369428</c:v>
                  </c:pt>
                </c:numCache>
              </c:numRef>
            </c:plus>
            <c:minus>
              <c:numRef>
                <c:f>'figure6-a'!$I$3:$I$12</c:f>
                <c:numCache>
                  <c:formatCode>General</c:formatCode>
                  <c:ptCount val="10"/>
                  <c:pt idx="0">
                    <c:v>0.006631268</c:v>
                  </c:pt>
                  <c:pt idx="1">
                    <c:v>0.004924108</c:v>
                  </c:pt>
                  <c:pt idx="2">
                    <c:v>0.00407288</c:v>
                  </c:pt>
                  <c:pt idx="3">
                    <c:v>0.003305148</c:v>
                  </c:pt>
                  <c:pt idx="4">
                    <c:v>0.003154816</c:v>
                  </c:pt>
                  <c:pt idx="5">
                    <c:v>0.003085628</c:v>
                  </c:pt>
                  <c:pt idx="6">
                    <c:v>0.003253404</c:v>
                  </c:pt>
                  <c:pt idx="7">
                    <c:v>0.003432156</c:v>
                  </c:pt>
                  <c:pt idx="8">
                    <c:v>0.00382102</c:v>
                  </c:pt>
                  <c:pt idx="9">
                    <c:v>0.004369428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'figure6-a'!$F$3:$F$12</c:f>
              <c:numCache>
                <c:formatCode>General</c:formatCode>
                <c:ptCount val="10"/>
                <c:pt idx="0">
                  <c:v>0.1</c:v>
                </c:pt>
                <c:pt idx="1">
                  <c:v>0.7931472</c:v>
                </c:pt>
                <c:pt idx="2">
                  <c:v>1.198612</c:v>
                </c:pt>
                <c:pt idx="3">
                  <c:v>1.709438</c:v>
                </c:pt>
                <c:pt idx="4">
                  <c:v>1.891759</c:v>
                </c:pt>
                <c:pt idx="5">
                  <c:v>2.17944154739379</c:v>
                </c:pt>
                <c:pt idx="6">
                  <c:v>2.49789533615112</c:v>
                </c:pt>
                <c:pt idx="7">
                  <c:v>2.664948999999999</c:v>
                </c:pt>
                <c:pt idx="8">
                  <c:v>2.933213</c:v>
                </c:pt>
                <c:pt idx="9">
                  <c:v>3.235494</c:v>
                </c:pt>
              </c:numCache>
            </c:numRef>
          </c:xVal>
          <c:yVal>
            <c:numRef>
              <c:f>'figure6-a'!$G$3:$G$12</c:f>
              <c:numCache>
                <c:formatCode>General</c:formatCode>
                <c:ptCount val="10"/>
                <c:pt idx="0">
                  <c:v>-0.022223</c:v>
                </c:pt>
                <c:pt idx="1">
                  <c:v>-0.0165393</c:v>
                </c:pt>
                <c:pt idx="2">
                  <c:v>-0.0132879</c:v>
                </c:pt>
                <c:pt idx="3">
                  <c:v>-0.0092872</c:v>
                </c:pt>
                <c:pt idx="4">
                  <c:v>-0.0078883</c:v>
                </c:pt>
                <c:pt idx="5">
                  <c:v>-0.0057148</c:v>
                </c:pt>
                <c:pt idx="6">
                  <c:v>-0.0033598</c:v>
                </c:pt>
                <c:pt idx="7">
                  <c:v>-0.0021469</c:v>
                </c:pt>
                <c:pt idx="8">
                  <c:v>-0.000233</c:v>
                </c:pt>
                <c:pt idx="9">
                  <c:v>0.001872</c:v>
                </c:pt>
              </c:numCache>
            </c:numRef>
          </c:yVal>
          <c:smooth val="0"/>
        </c:ser>
        <c:ser>
          <c:idx val="2"/>
          <c:order val="2"/>
          <c:spPr>
            <a:ln w="1270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'figure6-a'!$J$3:$J$12</c:f>
              <c:numCache>
                <c:formatCode>General</c:formatCode>
                <c:ptCount val="1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</c:numCache>
            </c:numRef>
          </c:xVal>
          <c:yVal>
            <c:numRef>
              <c:f>'figure6-a'!$K$3:$K$12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92512"/>
        <c:axId val="473496416"/>
      </c:scatterChart>
      <c:valAx>
        <c:axId val="473492512"/>
        <c:scaling>
          <c:orientation val="minMax"/>
          <c:max val="3.5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ln(number of previous posts)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6416"/>
        <c:crossesAt val="-0.065"/>
        <c:crossBetween val="midCat"/>
      </c:valAx>
      <c:valAx>
        <c:axId val="473496416"/>
        <c:scaling>
          <c:orientation val="minMax"/>
          <c:max val="0.01"/>
          <c:min val="-0.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 Marginal Effects of 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2512"/>
        <c:crossesAt val="-0.5"/>
        <c:crossBetween val="midCat"/>
        <c:majorUnit val="0.01"/>
        <c:minorUnit val="0.00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6912849355369"/>
          <c:y val="0.44343522134652"/>
          <c:w val="0.106200641872862"/>
          <c:h val="0.134634068062646"/>
        </c:manualLayout>
      </c:layout>
      <c:overlay val="0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09578610366"/>
          <c:y val="0.0601851851851852"/>
          <c:w val="0.722858008133599"/>
          <c:h val="0.809505195927084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'figure6-b'!$E$3:$E$12</c:f>
                <c:numCache>
                  <c:formatCode>General</c:formatCode>
                  <c:ptCount val="10"/>
                  <c:pt idx="0">
                    <c:v>0.008907416</c:v>
                  </c:pt>
                  <c:pt idx="1">
                    <c:v>0.007199472</c:v>
                  </c:pt>
                  <c:pt idx="2">
                    <c:v>0.006317276</c:v>
                  </c:pt>
                  <c:pt idx="3">
                    <c:v>0.005507404</c:v>
                  </c:pt>
                  <c:pt idx="4">
                    <c:v>0.005346684</c:v>
                  </c:pt>
                  <c:pt idx="5">
                    <c:v>0.005275144</c:v>
                  </c:pt>
                  <c:pt idx="6">
                    <c:v>0.005482904</c:v>
                  </c:pt>
                  <c:pt idx="7">
                    <c:v>0.005711832</c:v>
                  </c:pt>
                  <c:pt idx="8">
                    <c:v>0.006235544</c:v>
                  </c:pt>
                  <c:pt idx="9">
                    <c:v>0.007020916</c:v>
                  </c:pt>
                </c:numCache>
              </c:numRef>
            </c:plus>
            <c:minus>
              <c:numRef>
                <c:f>'figure6-b'!$E$3:$E$12</c:f>
                <c:numCache>
                  <c:formatCode>General</c:formatCode>
                  <c:ptCount val="10"/>
                  <c:pt idx="0">
                    <c:v>0.008907416</c:v>
                  </c:pt>
                  <c:pt idx="1">
                    <c:v>0.007199472</c:v>
                  </c:pt>
                  <c:pt idx="2">
                    <c:v>0.006317276</c:v>
                  </c:pt>
                  <c:pt idx="3">
                    <c:v>0.005507404</c:v>
                  </c:pt>
                  <c:pt idx="4">
                    <c:v>0.005346684</c:v>
                  </c:pt>
                  <c:pt idx="5">
                    <c:v>0.005275144</c:v>
                  </c:pt>
                  <c:pt idx="6">
                    <c:v>0.005482904</c:v>
                  </c:pt>
                  <c:pt idx="7">
                    <c:v>0.005711832</c:v>
                  </c:pt>
                  <c:pt idx="8">
                    <c:v>0.006235544</c:v>
                  </c:pt>
                  <c:pt idx="9">
                    <c:v>0.007020916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'figure6-b'!$B$3:$B$12</c:f>
              <c:numCache>
                <c:formatCode>General</c:formatCode>
                <c:ptCount val="10"/>
                <c:pt idx="0">
                  <c:v>0.05</c:v>
                </c:pt>
                <c:pt idx="1">
                  <c:v>0.7431472</c:v>
                </c:pt>
                <c:pt idx="2">
                  <c:v>1.148612</c:v>
                </c:pt>
                <c:pt idx="3">
                  <c:v>1.659438</c:v>
                </c:pt>
                <c:pt idx="4">
                  <c:v>1.841759</c:v>
                </c:pt>
                <c:pt idx="5">
                  <c:v>2.12944154739379</c:v>
                </c:pt>
                <c:pt idx="6">
                  <c:v>2.352585</c:v>
                </c:pt>
                <c:pt idx="7">
                  <c:v>2.614949</c:v>
                </c:pt>
                <c:pt idx="8">
                  <c:v>2.883213</c:v>
                </c:pt>
                <c:pt idx="9">
                  <c:v>3.185494</c:v>
                </c:pt>
              </c:numCache>
            </c:numRef>
          </c:xVal>
          <c:yVal>
            <c:numRef>
              <c:f>'figure6-b'!$C$3:$C$12</c:f>
              <c:numCache>
                <c:formatCode>General</c:formatCode>
                <c:ptCount val="10"/>
                <c:pt idx="0">
                  <c:v>0.0177267</c:v>
                </c:pt>
                <c:pt idx="1">
                  <c:v>0.0156778</c:v>
                </c:pt>
                <c:pt idx="2">
                  <c:v>0.0143223</c:v>
                </c:pt>
                <c:pt idx="3">
                  <c:v>0.012445</c:v>
                </c:pt>
                <c:pt idx="4">
                  <c:v>0.0117284</c:v>
                </c:pt>
                <c:pt idx="5">
                  <c:v>0.0105471</c:v>
                </c:pt>
                <c:pt idx="6">
                  <c:v>0.0091666</c:v>
                </c:pt>
                <c:pt idx="7">
                  <c:v>0.0084116</c:v>
                </c:pt>
                <c:pt idx="8">
                  <c:v>0.0071544</c:v>
                </c:pt>
                <c:pt idx="9">
                  <c:v>0.0056713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'figure6-b'!$I$3:$I$12</c:f>
                <c:numCache>
                  <c:formatCode>General</c:formatCode>
                  <c:ptCount val="10"/>
                  <c:pt idx="0">
                    <c:v>0.003602676</c:v>
                  </c:pt>
                  <c:pt idx="1">
                    <c:v>0.002909032</c:v>
                  </c:pt>
                  <c:pt idx="2">
                    <c:v>0.00252154</c:v>
                  </c:pt>
                  <c:pt idx="3">
                    <c:v>0.002143652</c:v>
                  </c:pt>
                  <c:pt idx="4">
                    <c:v>0.002067212</c:v>
                  </c:pt>
                  <c:pt idx="5">
                    <c:v>0.002040164</c:v>
                  </c:pt>
                  <c:pt idx="6">
                    <c:v>0.002166388</c:v>
                  </c:pt>
                  <c:pt idx="7">
                    <c:v>0.002298688</c:v>
                  </c:pt>
                  <c:pt idx="8">
                    <c:v>0.002595432</c:v>
                  </c:pt>
                  <c:pt idx="9">
                    <c:v>0.003032904</c:v>
                  </c:pt>
                </c:numCache>
              </c:numRef>
            </c:plus>
            <c:minus>
              <c:numRef>
                <c:f>'figure6-b'!$I$3:$I$12</c:f>
                <c:numCache>
                  <c:formatCode>General</c:formatCode>
                  <c:ptCount val="10"/>
                  <c:pt idx="0">
                    <c:v>0.003602676</c:v>
                  </c:pt>
                  <c:pt idx="1">
                    <c:v>0.002909032</c:v>
                  </c:pt>
                  <c:pt idx="2">
                    <c:v>0.00252154</c:v>
                  </c:pt>
                  <c:pt idx="3">
                    <c:v>0.002143652</c:v>
                  </c:pt>
                  <c:pt idx="4">
                    <c:v>0.002067212</c:v>
                  </c:pt>
                  <c:pt idx="5">
                    <c:v>0.002040164</c:v>
                  </c:pt>
                  <c:pt idx="6">
                    <c:v>0.002166388</c:v>
                  </c:pt>
                  <c:pt idx="7">
                    <c:v>0.002298688</c:v>
                  </c:pt>
                  <c:pt idx="8">
                    <c:v>0.002595432</c:v>
                  </c:pt>
                  <c:pt idx="9">
                    <c:v>0.003032904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'figure6-b'!$F$3:$F$12</c:f>
              <c:numCache>
                <c:formatCode>General</c:formatCode>
                <c:ptCount val="10"/>
                <c:pt idx="0">
                  <c:v>0.1</c:v>
                </c:pt>
                <c:pt idx="1">
                  <c:v>0.7931472</c:v>
                </c:pt>
                <c:pt idx="2">
                  <c:v>1.198612</c:v>
                </c:pt>
                <c:pt idx="3">
                  <c:v>1.709438</c:v>
                </c:pt>
                <c:pt idx="4">
                  <c:v>1.891759</c:v>
                </c:pt>
                <c:pt idx="5">
                  <c:v>2.17944154739379</c:v>
                </c:pt>
                <c:pt idx="6">
                  <c:v>2.402585</c:v>
                </c:pt>
                <c:pt idx="7">
                  <c:v>2.664948999999999</c:v>
                </c:pt>
                <c:pt idx="8">
                  <c:v>2.933213</c:v>
                </c:pt>
                <c:pt idx="9">
                  <c:v>3.235494</c:v>
                </c:pt>
              </c:numCache>
            </c:numRef>
          </c:xVal>
          <c:yVal>
            <c:numRef>
              <c:f>'figure6-b'!$G$3:$G$12</c:f>
              <c:numCache>
                <c:formatCode>General</c:formatCode>
                <c:ptCount val="10"/>
                <c:pt idx="0">
                  <c:v>-0.0005669</c:v>
                </c:pt>
                <c:pt idx="1">
                  <c:v>-0.0001128</c:v>
                </c:pt>
                <c:pt idx="2">
                  <c:v>0.0001366</c:v>
                </c:pt>
                <c:pt idx="3">
                  <c:v>0.0004272</c:v>
                </c:pt>
                <c:pt idx="4">
                  <c:v>0.0005234</c:v>
                </c:pt>
                <c:pt idx="5">
                  <c:v>0.000666</c:v>
                </c:pt>
                <c:pt idx="6">
                  <c:v>0.0008093</c:v>
                </c:pt>
                <c:pt idx="7">
                  <c:v>0.0008779</c:v>
                </c:pt>
                <c:pt idx="8">
                  <c:v>0.0009778</c:v>
                </c:pt>
                <c:pt idx="9">
                  <c:v>0.0010741</c:v>
                </c:pt>
              </c:numCache>
            </c:numRef>
          </c:yVal>
          <c:smooth val="0"/>
        </c:ser>
        <c:ser>
          <c:idx val="2"/>
          <c:order val="2"/>
          <c:spPr>
            <a:ln w="1206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'figure6-b'!$J$3:$J$12</c:f>
              <c:numCache>
                <c:formatCode>General</c:formatCode>
                <c:ptCount val="1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</c:numCache>
            </c:numRef>
          </c:xVal>
          <c:yVal>
            <c:numRef>
              <c:f>'figure6-b'!$K$3:$K$12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85392"/>
        <c:axId val="386702480"/>
      </c:scatterChart>
      <c:valAx>
        <c:axId val="470885392"/>
        <c:scaling>
          <c:orientation val="minMax"/>
          <c:max val="3.5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ln(number of previous posts)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2480"/>
        <c:crossesAt val="-0.065"/>
        <c:crossBetween val="midCat"/>
      </c:valAx>
      <c:valAx>
        <c:axId val="386702480"/>
        <c:scaling>
          <c:orientation val="minMax"/>
          <c:max val="0.03"/>
          <c:min val="-0.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 Marginal Effects of 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5392"/>
        <c:crossesAt val="-0.5"/>
        <c:crossBetween val="midCat"/>
        <c:majorUnit val="0.01"/>
        <c:minorUnit val="0.00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36256280652639"/>
          <c:y val="0.168236877523553"/>
          <c:w val="0.105363479141931"/>
          <c:h val="0.131586672575658"/>
        </c:manualLayout>
      </c:layout>
      <c:overlay val="0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5230888264"/>
          <c:y val="0.0521598473431966"/>
          <c:w val="0.707835670208148"/>
          <c:h val="0.895680305313607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317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figure7!$F$4:$F$7</c:f>
                <c:numCache>
                  <c:formatCode>General</c:formatCode>
                  <c:ptCount val="4"/>
                  <c:pt idx="0">
                    <c:v>0.02732142</c:v>
                  </c:pt>
                  <c:pt idx="1">
                    <c:v>0.027408836</c:v>
                  </c:pt>
                  <c:pt idx="2">
                    <c:v>0.028441364</c:v>
                  </c:pt>
                  <c:pt idx="3">
                    <c:v>0.03297112</c:v>
                  </c:pt>
                </c:numCache>
              </c:numRef>
            </c:plus>
            <c:minus>
              <c:numRef>
                <c:f>figure7!$F$4:$F$7</c:f>
                <c:numCache>
                  <c:formatCode>General</c:formatCode>
                  <c:ptCount val="4"/>
                  <c:pt idx="0">
                    <c:v>0.02732142</c:v>
                  </c:pt>
                  <c:pt idx="1">
                    <c:v>0.027408836</c:v>
                  </c:pt>
                  <c:pt idx="2">
                    <c:v>0.028441364</c:v>
                  </c:pt>
                  <c:pt idx="3">
                    <c:v>0.03297112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figure7!$B$4:$B$7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xVal>
          <c:yVal>
            <c:numRef>
              <c:f>figure7!$D$4:$D$7</c:f>
              <c:numCache>
                <c:formatCode>General</c:formatCode>
                <c:ptCount val="4"/>
                <c:pt idx="0">
                  <c:v>-0.0323984</c:v>
                </c:pt>
                <c:pt idx="1">
                  <c:v>-0.0315864</c:v>
                </c:pt>
                <c:pt idx="2">
                  <c:v>-0.0517789</c:v>
                </c:pt>
                <c:pt idx="3">
                  <c:v>-0.0316942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figure7!$I$4:$I$7</c:f>
                <c:numCache>
                  <c:formatCode>General</c:formatCode>
                  <c:ptCount val="4"/>
                  <c:pt idx="0">
                    <c:v>0.012181792</c:v>
                  </c:pt>
                  <c:pt idx="1">
                    <c:v>0.013093388</c:v>
                  </c:pt>
                  <c:pt idx="2">
                    <c:v>0.014041832</c:v>
                  </c:pt>
                  <c:pt idx="3">
                    <c:v>0.017483396</c:v>
                  </c:pt>
                </c:numCache>
              </c:numRef>
            </c:plus>
            <c:minus>
              <c:numRef>
                <c:f>figure7!$I$4:$I$7</c:f>
                <c:numCache>
                  <c:formatCode>General</c:formatCode>
                  <c:ptCount val="4"/>
                  <c:pt idx="0">
                    <c:v>0.012181792</c:v>
                  </c:pt>
                  <c:pt idx="1">
                    <c:v>0.013093388</c:v>
                  </c:pt>
                  <c:pt idx="2">
                    <c:v>0.014041832</c:v>
                  </c:pt>
                  <c:pt idx="3">
                    <c:v>0.017483396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figure7!$C$4:$C$7</c:f>
              <c:numCache>
                <c:formatCode>General</c:formatCode>
                <c:ptCount val="4"/>
                <c:pt idx="0">
                  <c:v>1.25</c:v>
                </c:pt>
                <c:pt idx="1">
                  <c:v>3.25</c:v>
                </c:pt>
                <c:pt idx="2">
                  <c:v>5.25</c:v>
                </c:pt>
                <c:pt idx="3">
                  <c:v>7.25</c:v>
                </c:pt>
              </c:numCache>
            </c:numRef>
          </c:xVal>
          <c:yVal>
            <c:numRef>
              <c:f>figure7!$G$4:$G$7</c:f>
              <c:numCache>
                <c:formatCode>General</c:formatCode>
                <c:ptCount val="4"/>
                <c:pt idx="0">
                  <c:v>-0.0122809</c:v>
                </c:pt>
                <c:pt idx="1">
                  <c:v>-0.0106049</c:v>
                </c:pt>
                <c:pt idx="2">
                  <c:v>-0.009358</c:v>
                </c:pt>
                <c:pt idx="3">
                  <c:v>-0.0006191</c:v>
                </c:pt>
              </c:numCache>
            </c:numRef>
          </c:yVal>
          <c:smooth val="0"/>
        </c:ser>
        <c:ser>
          <c:idx val="2"/>
          <c:order val="2"/>
          <c:spPr>
            <a:ln w="12700" cap="rnd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figure7!$J$9:$J$21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xVal>
          <c:yVal>
            <c:numRef>
              <c:f>figure7!$K$9:$K$21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86656"/>
        <c:axId val="386489488"/>
      </c:scatterChart>
      <c:valAx>
        <c:axId val="386486656"/>
        <c:scaling>
          <c:orientation val="minMax"/>
          <c:max val="9.0"/>
          <c:min val="0.0"/>
        </c:scaling>
        <c:delete val="1"/>
        <c:axPos val="b"/>
        <c:numFmt formatCode="General" sourceLinked="0"/>
        <c:majorTickMark val="none"/>
        <c:minorTickMark val="none"/>
        <c:tickLblPos val="nextTo"/>
        <c:crossAx val="386489488"/>
        <c:crossesAt val="-0.08"/>
        <c:crossBetween val="midCat"/>
        <c:majorUnit val="1.0"/>
      </c:valAx>
      <c:valAx>
        <c:axId val="386489488"/>
        <c:scaling>
          <c:orientation val="minMax"/>
          <c:max val="0.02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Marginal Effects of Gender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6656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5230888264"/>
          <c:y val="0.0521598473431966"/>
          <c:w val="0.707835670208148"/>
          <c:h val="0.895680305313607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figure7!$M$4:$M$7</c:f>
                <c:numCache>
                  <c:formatCode>General</c:formatCode>
                  <c:ptCount val="4"/>
                  <c:pt idx="0">
                    <c:v>0.01697556</c:v>
                  </c:pt>
                  <c:pt idx="1">
                    <c:v>0.01878562</c:v>
                  </c:pt>
                  <c:pt idx="2">
                    <c:v>0.020081572</c:v>
                  </c:pt>
                  <c:pt idx="3">
                    <c:v>0.022074892</c:v>
                  </c:pt>
                </c:numCache>
              </c:numRef>
            </c:plus>
            <c:minus>
              <c:numRef>
                <c:f>figure7!$M$4:$M$7</c:f>
                <c:numCache>
                  <c:formatCode>General</c:formatCode>
                  <c:ptCount val="4"/>
                  <c:pt idx="0">
                    <c:v>0.01697556</c:v>
                  </c:pt>
                  <c:pt idx="1">
                    <c:v>0.01878562</c:v>
                  </c:pt>
                  <c:pt idx="2">
                    <c:v>0.020081572</c:v>
                  </c:pt>
                  <c:pt idx="3">
                    <c:v>0.022074892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round/>
              </a:ln>
              <a:effectLst/>
            </c:spPr>
          </c:errBars>
          <c:xVal>
            <c:numRef>
              <c:f>figure7!$B$4:$B$7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</c:numCache>
            </c:numRef>
          </c:xVal>
          <c:yVal>
            <c:numRef>
              <c:f>figure7!$K$4:$K$7</c:f>
              <c:numCache>
                <c:formatCode>General</c:formatCode>
                <c:ptCount val="4"/>
                <c:pt idx="0">
                  <c:v>0.0087728</c:v>
                </c:pt>
                <c:pt idx="1">
                  <c:v>0.0045914</c:v>
                </c:pt>
                <c:pt idx="2">
                  <c:v>0.0149107</c:v>
                </c:pt>
                <c:pt idx="3">
                  <c:v>0.019616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figure7!$P$4:$P$7</c:f>
                <c:numCache>
                  <c:formatCode>General</c:formatCode>
                  <c:ptCount val="4"/>
                  <c:pt idx="0">
                    <c:v>0.008260224</c:v>
                  </c:pt>
                  <c:pt idx="1">
                    <c:v>0.009262176</c:v>
                  </c:pt>
                  <c:pt idx="2">
                    <c:v>0.009793336</c:v>
                  </c:pt>
                  <c:pt idx="3">
                    <c:v>0.011890732</c:v>
                  </c:pt>
                </c:numCache>
              </c:numRef>
            </c:plus>
            <c:minus>
              <c:numRef>
                <c:f>figure7!$P$4:$P$7</c:f>
                <c:numCache>
                  <c:formatCode>General</c:formatCode>
                  <c:ptCount val="4"/>
                  <c:pt idx="0">
                    <c:v>0.008260224</c:v>
                  </c:pt>
                  <c:pt idx="1">
                    <c:v>0.009262176</c:v>
                  </c:pt>
                  <c:pt idx="2">
                    <c:v>0.009793336</c:v>
                  </c:pt>
                  <c:pt idx="3">
                    <c:v>0.011890732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  <a:alpha val="64000"/>
                  </a:schemeClr>
                </a:solidFill>
                <a:prstDash val="lgDash"/>
                <a:round/>
              </a:ln>
              <a:effectLst/>
            </c:spPr>
          </c:errBars>
          <c:xVal>
            <c:numRef>
              <c:f>figure7!$C$4:$C$7</c:f>
              <c:numCache>
                <c:formatCode>General</c:formatCode>
                <c:ptCount val="4"/>
                <c:pt idx="0">
                  <c:v>1.25</c:v>
                </c:pt>
                <c:pt idx="1">
                  <c:v>3.25</c:v>
                </c:pt>
                <c:pt idx="2">
                  <c:v>5.25</c:v>
                </c:pt>
                <c:pt idx="3">
                  <c:v>7.25</c:v>
                </c:pt>
              </c:numCache>
            </c:numRef>
          </c:xVal>
          <c:yVal>
            <c:numRef>
              <c:f>figure7!$N$4:$N$7</c:f>
              <c:numCache>
                <c:formatCode>General</c:formatCode>
                <c:ptCount val="4"/>
                <c:pt idx="0">
                  <c:v>0.0044514</c:v>
                </c:pt>
                <c:pt idx="1">
                  <c:v>0.0060521</c:v>
                </c:pt>
                <c:pt idx="2">
                  <c:v>0.0077951</c:v>
                </c:pt>
                <c:pt idx="3">
                  <c:v>0.0145938</c:v>
                </c:pt>
              </c:numCache>
            </c:numRef>
          </c:yVal>
          <c:smooth val="0"/>
        </c:ser>
        <c:ser>
          <c:idx val="2"/>
          <c:order val="2"/>
          <c:spPr>
            <a:ln w="12700" cap="rnd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figure7!$J$9:$J$21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xVal>
          <c:yVal>
            <c:numRef>
              <c:f>figure7!$K$9:$K$21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29136"/>
        <c:axId val="470931696"/>
      </c:scatterChart>
      <c:valAx>
        <c:axId val="470929136"/>
        <c:scaling>
          <c:orientation val="minMax"/>
          <c:max val="9.0"/>
          <c:min val="0.0"/>
        </c:scaling>
        <c:delete val="1"/>
        <c:axPos val="b"/>
        <c:majorTickMark val="none"/>
        <c:minorTickMark val="none"/>
        <c:tickLblPos val="nextTo"/>
        <c:crossAx val="470931696"/>
        <c:crossesAt val="-0.08"/>
        <c:crossBetween val="midCat"/>
        <c:majorUnit val="1.0"/>
      </c:valAx>
      <c:valAx>
        <c:axId val="470931696"/>
        <c:scaling>
          <c:orientation val="minMax"/>
          <c:max val="0.05"/>
          <c:min val="-0.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Marginal Effects of Gender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9136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11</xdr:row>
      <xdr:rowOff>137160</xdr:rowOff>
    </xdr:from>
    <xdr:to>
      <xdr:col>13</xdr:col>
      <xdr:colOff>172720</xdr:colOff>
      <xdr:row>62</xdr:row>
      <xdr:rowOff>111760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0.0353</cdr:x>
      <cdr:y>0.06689</cdr:y>
    </cdr:from>
    <cdr:to>
      <cdr:x>0.35563</cdr:x>
      <cdr:y>0.12106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4788" y="667214"/>
          <a:ext cx="2493812" cy="540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 u="sng"/>
            <a:t>I. From</a:t>
          </a:r>
          <a:r>
            <a:rPr lang="en-US" sz="1500" b="1" u="sng" baseline="0"/>
            <a:t> Purely Professional</a:t>
          </a:r>
          <a:endParaRPr lang="en-US" sz="1500" b="1" u="sng"/>
        </a:p>
      </cdr:txBody>
    </cdr:sp>
  </cdr:relSizeAnchor>
  <cdr:relSizeAnchor xmlns:cdr="http://schemas.openxmlformats.org/drawingml/2006/chartDrawing">
    <cdr:from>
      <cdr:x>0.03596</cdr:x>
      <cdr:y>0.36616</cdr:y>
    </cdr:from>
    <cdr:to>
      <cdr:x>0.49945</cdr:x>
      <cdr:y>0.44733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9983" y="3652187"/>
          <a:ext cx="3608316" cy="809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 b="1" u="sng"/>
            <a:t>II</a:t>
          </a:r>
          <a:r>
            <a:rPr lang="en-US" sz="1500" b="1" u="sng" baseline="0"/>
            <a:t>. From Personal</a:t>
          </a:r>
        </a:p>
        <a:p xmlns:a="http://schemas.openxmlformats.org/drawingml/2006/main">
          <a:endParaRPr lang="en-US" sz="1500" b="1" u="sng"/>
        </a:p>
      </cdr:txBody>
    </cdr:sp>
  </cdr:relSizeAnchor>
  <cdr:relSizeAnchor xmlns:cdr="http://schemas.openxmlformats.org/drawingml/2006/chartDrawing">
    <cdr:from>
      <cdr:x>0.3937</cdr:x>
      <cdr:y>0.08881</cdr:y>
    </cdr:from>
    <cdr:to>
      <cdr:x>0.72126</cdr:x>
      <cdr:y>0.12353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75000" y="918072"/>
          <a:ext cx="2641600" cy="358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0" i="1"/>
            <a:t>         </a:t>
          </a:r>
          <a:r>
            <a:rPr lang="en-US" sz="1500" b="1" i="1"/>
            <a:t>Base: Genderless</a:t>
          </a:r>
        </a:p>
        <a:p xmlns:a="http://schemas.openxmlformats.org/drawingml/2006/main">
          <a:endParaRPr lang="en-US" sz="1200" b="1"/>
        </a:p>
      </cdr:txBody>
    </cdr:sp>
  </cdr:relSizeAnchor>
  <cdr:relSizeAnchor xmlns:cdr="http://schemas.openxmlformats.org/drawingml/2006/chartDrawing">
    <cdr:from>
      <cdr:x>0.08344</cdr:x>
      <cdr:y>0.14158</cdr:y>
    </cdr:from>
    <cdr:to>
      <cdr:x>0.33279</cdr:x>
      <cdr:y>0.17491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9607" y="1412125"/>
          <a:ext cx="1941193" cy="33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50" b="1"/>
            <a:t>To Purely Professional</a:t>
          </a:r>
        </a:p>
        <a:p xmlns:a="http://schemas.openxmlformats.org/drawingml/2006/main">
          <a:endParaRPr lang="en-US" sz="1200" b="1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0.08665</cdr:x>
      <cdr:y>0.41647</cdr:y>
    </cdr:from>
    <cdr:to>
      <cdr:x>0.49795</cdr:x>
      <cdr:y>0.46853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74607" y="4154002"/>
          <a:ext cx="3202012" cy="519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50" b="1"/>
            <a:t>To</a:t>
          </a:r>
          <a:r>
            <a:rPr lang="en-US" sz="1350" b="1" baseline="0"/>
            <a:t> Purely Professional</a:t>
          </a:r>
        </a:p>
        <a:p xmlns:a="http://schemas.openxmlformats.org/drawingml/2006/main">
          <a:endParaRPr lang="en-US" sz="1100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 baseline="0"/>
        </a:p>
      </cdr:txBody>
    </cdr:sp>
  </cdr:relSizeAnchor>
  <cdr:relSizeAnchor xmlns:cdr="http://schemas.openxmlformats.org/drawingml/2006/chartDrawing">
    <cdr:from>
      <cdr:x>0.09204</cdr:x>
      <cdr:y>0.49478</cdr:y>
    </cdr:from>
    <cdr:to>
      <cdr:x>0.29384</cdr:x>
      <cdr:y>0.53645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18248" y="5114963"/>
          <a:ext cx="1794002" cy="430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50" b="1"/>
            <a:t>To</a:t>
          </a:r>
          <a:r>
            <a:rPr lang="en-US" sz="1350" b="1" baseline="0"/>
            <a:t> Personal</a:t>
          </a:r>
        </a:p>
        <a:p xmlns:a="http://schemas.openxmlformats.org/drawingml/2006/main">
          <a:endParaRPr lang="en-US" sz="1100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/>
        </a:p>
      </cdr:txBody>
    </cdr:sp>
  </cdr:relSizeAnchor>
  <cdr:relSizeAnchor xmlns:cdr="http://schemas.openxmlformats.org/drawingml/2006/chartDrawing">
    <cdr:from>
      <cdr:x>0.09063</cdr:x>
      <cdr:y>0.70101</cdr:y>
    </cdr:from>
    <cdr:to>
      <cdr:x>0.30261</cdr:x>
      <cdr:y>0.74407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05701" y="7246860"/>
          <a:ext cx="1884502" cy="445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50" b="1"/>
            <a:t>To Purely Professional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0.79752</cdr:x>
      <cdr:y>0.45514</cdr:y>
    </cdr:from>
    <cdr:to>
      <cdr:x>0.81492</cdr:x>
      <cdr:y>0.46824</cdr:y>
    </cdr:to>
    <cdr:sp macro="" textlink="">
      <cdr:nvSpPr>
        <cdr:cNvPr id="5" name="Triangle 4"/>
        <cdr:cNvSpPr/>
      </cdr:nvSpPr>
      <cdr:spPr>
        <a:xfrm xmlns:a="http://schemas.openxmlformats.org/drawingml/2006/main">
          <a:off x="7537900" y="4847684"/>
          <a:ext cx="164459" cy="139528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0.79594</cdr:x>
      <cdr:y>0.49415</cdr:y>
    </cdr:from>
    <cdr:to>
      <cdr:x>0.8165</cdr:x>
      <cdr:y>0.51105</cdr:y>
    </cdr:to>
    <cdr:sp macro="" textlink="">
      <cdr:nvSpPr>
        <cdr:cNvPr id="11" name="Oval 10"/>
        <cdr:cNvSpPr/>
      </cdr:nvSpPr>
      <cdr:spPr>
        <a:xfrm xmlns:a="http://schemas.openxmlformats.org/drawingml/2006/main" flipV="1">
          <a:off x="5605336" y="4233331"/>
          <a:ext cx="144825" cy="14482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0.82599</cdr:x>
      <cdr:y>0.44473</cdr:y>
    </cdr:from>
    <cdr:to>
      <cdr:x>0.95583</cdr:x>
      <cdr:y>0.47464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817004" y="3810001"/>
          <a:ext cx="914400" cy="256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50" b="1" i="1"/>
            <a:t>Female</a:t>
          </a:r>
        </a:p>
      </cdr:txBody>
    </cdr:sp>
  </cdr:relSizeAnchor>
  <cdr:relSizeAnchor xmlns:cdr="http://schemas.openxmlformats.org/drawingml/2006/chartDrawing">
    <cdr:from>
      <cdr:x>0.82916</cdr:x>
      <cdr:y>0.48635</cdr:y>
    </cdr:from>
    <cdr:to>
      <cdr:x>0.959</cdr:x>
      <cdr:y>0.52926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839285" y="4166489"/>
          <a:ext cx="914400" cy="367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50" b="1" i="1"/>
            <a:t>Male</a:t>
          </a:r>
        </a:p>
      </cdr:txBody>
    </cdr:sp>
  </cdr:relSizeAnchor>
  <cdr:relSizeAnchor xmlns:cdr="http://schemas.openxmlformats.org/drawingml/2006/chartDrawing">
    <cdr:from>
      <cdr:x>0.76728</cdr:x>
      <cdr:y>0.44079</cdr:y>
    </cdr:from>
    <cdr:to>
      <cdr:x>0.93356</cdr:x>
      <cdr:y>0.53167</cdr:y>
    </cdr:to>
    <cdr:sp macro="" textlink="">
      <cdr:nvSpPr>
        <cdr:cNvPr id="14" name="Rectangle 13"/>
        <cdr:cNvSpPr/>
      </cdr:nvSpPr>
      <cdr:spPr>
        <a:xfrm xmlns:a="http://schemas.openxmlformats.org/drawingml/2006/main">
          <a:off x="6850379" y="4556760"/>
          <a:ext cx="1484537" cy="9395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0.0315</cdr:x>
      <cdr:y>0.92036</cdr:y>
    </cdr:from>
    <cdr:to>
      <cdr:x>0.95906</cdr:x>
      <cdr:y>0.98649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54000" y="9514499"/>
          <a:ext cx="7480300" cy="683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1500" b="0">
              <a:solidFill>
                <a:schemeClr val="tx1"/>
              </a:solidFill>
            </a:rPr>
            <a:t>Average Marginal</a:t>
          </a:r>
          <a:r>
            <a:rPr lang="en-US" sz="1500" b="0" baseline="0">
              <a:solidFill>
                <a:schemeClr val="tx1"/>
              </a:solidFill>
            </a:rPr>
            <a:t> </a:t>
          </a:r>
          <a:r>
            <a:rPr lang="en-US" sz="1500" b="0">
              <a:solidFill>
                <a:schemeClr val="tx1"/>
              </a:solidFill>
            </a:rPr>
            <a:t>Effect</a:t>
          </a:r>
          <a:r>
            <a:rPr lang="en-US" sz="1500" b="0" baseline="0">
              <a:solidFill>
                <a:schemeClr val="tx1"/>
              </a:solidFill>
            </a:rPr>
            <a:t>s of </a:t>
          </a:r>
          <a:r>
            <a:rPr lang="en-US" sz="1500" b="0" i="1" baseline="0">
              <a:solidFill>
                <a:schemeClr val="tx1"/>
              </a:solidFill>
            </a:rPr>
            <a:t>Female </a:t>
          </a:r>
          <a:r>
            <a:rPr lang="en-US" sz="1500" b="0" i="0" baseline="0">
              <a:solidFill>
                <a:schemeClr val="tx1"/>
              </a:solidFill>
            </a:rPr>
            <a:t>or </a:t>
          </a:r>
          <a:r>
            <a:rPr lang="en-US" sz="1500" b="0" i="1" baseline="0">
              <a:solidFill>
                <a:schemeClr val="tx1"/>
              </a:solidFill>
            </a:rPr>
            <a:t>Male </a:t>
          </a:r>
          <a:r>
            <a:rPr lang="en-US" sz="1500" b="0" baseline="0">
              <a:solidFill>
                <a:schemeClr val="tx1"/>
              </a:solidFill>
            </a:rPr>
            <a:t>on Transitions between Discrete States,</a:t>
          </a:r>
        </a:p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1500" b="0" baseline="0">
              <a:solidFill>
                <a:schemeClr val="tx1"/>
              </a:solidFill>
            </a:rPr>
            <a:t>Relative to Genderless (95% CI shown)</a:t>
          </a:r>
          <a:endParaRPr lang="en-US" sz="1500" b="0"/>
        </a:p>
      </cdr:txBody>
    </cdr:sp>
  </cdr:relSizeAnchor>
  <cdr:relSizeAnchor xmlns:cdr="http://schemas.openxmlformats.org/drawingml/2006/chartDrawing">
    <cdr:from>
      <cdr:x>0.08483</cdr:x>
      <cdr:y>0.2241</cdr:y>
    </cdr:from>
    <cdr:to>
      <cdr:x>0.33418</cdr:x>
      <cdr:y>0.25743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660400" y="2235200"/>
          <a:ext cx="1941193" cy="33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50" b="1"/>
            <a:t>To Personal</a:t>
          </a:r>
          <a:endParaRPr lang="en-US" sz="1350" b="1" baseline="0"/>
        </a:p>
        <a:p xmlns:a="http://schemas.openxmlformats.org/drawingml/2006/main">
          <a:endParaRPr lang="en-US" sz="1200" b="1"/>
        </a:p>
        <a:p xmlns:a="http://schemas.openxmlformats.org/drawingml/2006/main">
          <a:endParaRPr lang="en-US" sz="1200" b="1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0.08483</cdr:x>
      <cdr:y>0.28904</cdr:y>
    </cdr:from>
    <cdr:to>
      <cdr:x>0.33418</cdr:x>
      <cdr:y>0.32237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660400" y="2882900"/>
          <a:ext cx="1941193" cy="33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50" b="1"/>
            <a:t>To Others</a:t>
          </a:r>
          <a:endParaRPr lang="en-US" sz="1350" b="1" baseline="0"/>
        </a:p>
        <a:p xmlns:a="http://schemas.openxmlformats.org/drawingml/2006/main">
          <a:endParaRPr lang="en-US" sz="1200" b="1"/>
        </a:p>
        <a:p xmlns:a="http://schemas.openxmlformats.org/drawingml/2006/main">
          <a:endParaRPr lang="en-US" sz="1200" b="1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0.03752</cdr:x>
      <cdr:y>0.64683</cdr:y>
    </cdr:from>
    <cdr:to>
      <cdr:x>0.50101</cdr:x>
      <cdr:y>0.728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92100" y="6451600"/>
          <a:ext cx="3608316" cy="809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 b="1" u="sng"/>
            <a:t>III</a:t>
          </a:r>
          <a:r>
            <a:rPr lang="en-US" sz="1500" b="1" u="sng" baseline="0"/>
            <a:t>. From Others</a:t>
          </a:r>
          <a:endParaRPr lang="en-US" sz="1500" b="1" u="sng"/>
        </a:p>
      </cdr:txBody>
    </cdr:sp>
  </cdr:relSizeAnchor>
  <cdr:relSizeAnchor xmlns:cdr="http://schemas.openxmlformats.org/drawingml/2006/chartDrawing">
    <cdr:from>
      <cdr:x>0.09033</cdr:x>
      <cdr:y>0.5703</cdr:y>
    </cdr:from>
    <cdr:to>
      <cdr:x>0.33967</cdr:x>
      <cdr:y>0.60363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803072" y="5895601"/>
          <a:ext cx="2216632" cy="344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50" b="1"/>
            <a:t>To Others</a:t>
          </a:r>
          <a:endParaRPr lang="en-US" sz="1350" b="1" baseline="0"/>
        </a:p>
        <a:p xmlns:a="http://schemas.openxmlformats.org/drawingml/2006/main">
          <a:endParaRPr lang="en-US" sz="1200" b="1"/>
        </a:p>
        <a:p xmlns:a="http://schemas.openxmlformats.org/drawingml/2006/main">
          <a:endParaRPr lang="en-US" sz="1200" b="1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0.09625</cdr:x>
      <cdr:y>0.834</cdr:y>
    </cdr:from>
    <cdr:to>
      <cdr:x>0.3456</cdr:x>
      <cdr:y>0.86733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749300" y="8318500"/>
          <a:ext cx="1941193" cy="33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50" b="1"/>
            <a:t>To Others</a:t>
          </a:r>
          <a:endParaRPr lang="en-US" sz="1350" b="1" baseline="0"/>
        </a:p>
        <a:p xmlns:a="http://schemas.openxmlformats.org/drawingml/2006/main">
          <a:endParaRPr lang="en-US" sz="1200" b="1"/>
        </a:p>
        <a:p xmlns:a="http://schemas.openxmlformats.org/drawingml/2006/main">
          <a:endParaRPr lang="en-US" sz="1200" b="1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0.09299</cdr:x>
      <cdr:y>0.7667</cdr:y>
    </cdr:from>
    <cdr:to>
      <cdr:x>0.34233</cdr:x>
      <cdr:y>0.80003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826681" y="7925950"/>
          <a:ext cx="2216633" cy="344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50" b="1"/>
            <a:t>To Personal</a:t>
          </a:r>
          <a:endParaRPr lang="en-US" sz="1350" b="1" baseline="0"/>
        </a:p>
        <a:p xmlns:a="http://schemas.openxmlformats.org/drawingml/2006/main">
          <a:endParaRPr lang="en-US" sz="1200" b="1"/>
        </a:p>
        <a:p xmlns:a="http://schemas.openxmlformats.org/drawingml/2006/main">
          <a:endParaRPr lang="en-US" sz="1200" b="1" baseline="0"/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801794</xdr:colOff>
      <xdr:row>14</xdr:row>
      <xdr:rowOff>148166</xdr:rowOff>
    </xdr:from>
    <xdr:to>
      <xdr:col>7</xdr:col>
      <xdr:colOff>772160</xdr:colOff>
      <xdr:row>33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801794</xdr:colOff>
      <xdr:row>14</xdr:row>
      <xdr:rowOff>148166</xdr:rowOff>
    </xdr:from>
    <xdr:to>
      <xdr:col>7</xdr:col>
      <xdr:colOff>772160</xdr:colOff>
      <xdr:row>33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128974</xdr:colOff>
      <xdr:row>7</xdr:row>
      <xdr:rowOff>99100</xdr:rowOff>
    </xdr:from>
    <xdr:to>
      <xdr:col>8</xdr:col>
      <xdr:colOff>442148</xdr:colOff>
      <xdr:row>22</xdr:row>
      <xdr:rowOff>159926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131704</xdr:colOff>
      <xdr:row>26</xdr:row>
      <xdr:rowOff>18815</xdr:rowOff>
    </xdr:from>
    <xdr:to>
      <xdr:col>8</xdr:col>
      <xdr:colOff>444878</xdr:colOff>
      <xdr:row>41</xdr:row>
      <xdr:rowOff>79641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0.17627</cdr:x>
      <cdr:y>0.82703</cdr:y>
    </cdr:from>
    <cdr:to>
      <cdr:x>0.29876</cdr:x>
      <cdr:y>0.99406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4063" y="2617758"/>
          <a:ext cx="649111" cy="52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Graduate</a:t>
          </a:r>
        </a:p>
        <a:p xmlns:a="http://schemas.openxmlformats.org/drawingml/2006/main">
          <a:r>
            <a:rPr lang="en-US" sz="1100"/>
            <a:t>Students</a:t>
          </a:r>
        </a:p>
      </cdr:txBody>
    </cdr:sp>
  </cdr:relSizeAnchor>
  <cdr:relSizeAnchor xmlns:cdr="http://schemas.openxmlformats.org/drawingml/2006/chartDrawing">
    <cdr:from>
      <cdr:x>0.33091</cdr:x>
      <cdr:y>0.8304</cdr:y>
    </cdr:from>
    <cdr:to>
      <cdr:x>0.45341</cdr:x>
      <cdr:y>0.99743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53541" y="2628429"/>
          <a:ext cx="649111" cy="52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JMCs/</a:t>
          </a:r>
        </a:p>
        <a:p xmlns:a="http://schemas.openxmlformats.org/drawingml/2006/main">
          <a:r>
            <a:rPr lang="en-US" sz="1100"/>
            <a:t>Postdocs</a:t>
          </a:r>
        </a:p>
      </cdr:txBody>
    </cdr:sp>
  </cdr:relSizeAnchor>
  <cdr:relSizeAnchor xmlns:cdr="http://schemas.openxmlformats.org/drawingml/2006/chartDrawing">
    <cdr:from>
      <cdr:x>0.49779</cdr:x>
      <cdr:y>0.82742</cdr:y>
    </cdr:from>
    <cdr:to>
      <cdr:x>0.62028</cdr:x>
      <cdr:y>0.99446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637837" y="2619023"/>
          <a:ext cx="649111" cy="52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Junior </a:t>
          </a:r>
        </a:p>
        <a:p xmlns:a="http://schemas.openxmlformats.org/drawingml/2006/main">
          <a:r>
            <a:rPr lang="en-US" sz="1100"/>
            <a:t>Faculty</a:t>
          </a:r>
        </a:p>
      </cdr:txBody>
    </cdr:sp>
  </cdr:relSizeAnchor>
  <cdr:relSizeAnchor xmlns:cdr="http://schemas.openxmlformats.org/drawingml/2006/chartDrawing">
    <cdr:from>
      <cdr:x>0.67354</cdr:x>
      <cdr:y>0.82742</cdr:y>
    </cdr:from>
    <cdr:to>
      <cdr:x>0.79604</cdr:x>
      <cdr:y>0.99445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569170" y="2619022"/>
          <a:ext cx="649111" cy="52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Senior</a:t>
          </a:r>
          <a:r>
            <a:rPr lang="en-US" sz="1100" baseline="0"/>
            <a:t> </a:t>
          </a:r>
        </a:p>
        <a:p xmlns:a="http://schemas.openxmlformats.org/drawingml/2006/main">
          <a:r>
            <a:rPr lang="en-US" sz="1100" baseline="0"/>
            <a:t>Faculty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0.17627</cdr:x>
      <cdr:y>0.82703</cdr:y>
    </cdr:from>
    <cdr:to>
      <cdr:x>0.29876</cdr:x>
      <cdr:y>0.99406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4063" y="2617758"/>
          <a:ext cx="649111" cy="52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Graduate</a:t>
          </a:r>
        </a:p>
        <a:p xmlns:a="http://schemas.openxmlformats.org/drawingml/2006/main">
          <a:r>
            <a:rPr lang="en-US" sz="1100"/>
            <a:t>Students</a:t>
          </a:r>
        </a:p>
      </cdr:txBody>
    </cdr:sp>
  </cdr:relSizeAnchor>
  <cdr:relSizeAnchor xmlns:cdr="http://schemas.openxmlformats.org/drawingml/2006/chartDrawing">
    <cdr:from>
      <cdr:x>0.33091</cdr:x>
      <cdr:y>0.8304</cdr:y>
    </cdr:from>
    <cdr:to>
      <cdr:x>0.45341</cdr:x>
      <cdr:y>0.99743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53541" y="2628429"/>
          <a:ext cx="649111" cy="52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JMCs/</a:t>
          </a:r>
        </a:p>
        <a:p xmlns:a="http://schemas.openxmlformats.org/drawingml/2006/main">
          <a:r>
            <a:rPr lang="en-US" sz="1100"/>
            <a:t>Postdocs</a:t>
          </a:r>
        </a:p>
      </cdr:txBody>
    </cdr:sp>
  </cdr:relSizeAnchor>
  <cdr:relSizeAnchor xmlns:cdr="http://schemas.openxmlformats.org/drawingml/2006/chartDrawing">
    <cdr:from>
      <cdr:x>0.49779</cdr:x>
      <cdr:y>0.82742</cdr:y>
    </cdr:from>
    <cdr:to>
      <cdr:x>0.62028</cdr:x>
      <cdr:y>0.99446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637837" y="2619023"/>
          <a:ext cx="649111" cy="52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Junior </a:t>
          </a:r>
        </a:p>
        <a:p xmlns:a="http://schemas.openxmlformats.org/drawingml/2006/main">
          <a:r>
            <a:rPr lang="en-US" sz="1100"/>
            <a:t>Faculty</a:t>
          </a:r>
        </a:p>
      </cdr:txBody>
    </cdr:sp>
  </cdr:relSizeAnchor>
  <cdr:relSizeAnchor xmlns:cdr="http://schemas.openxmlformats.org/drawingml/2006/chartDrawing">
    <cdr:from>
      <cdr:x>0.67354</cdr:x>
      <cdr:y>0.82742</cdr:y>
    </cdr:from>
    <cdr:to>
      <cdr:x>0.79604</cdr:x>
      <cdr:y>0.99445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569170" y="2619022"/>
          <a:ext cx="649111" cy="52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Senior</a:t>
          </a:r>
          <a:r>
            <a:rPr lang="en-US" sz="1100" baseline="0"/>
            <a:t> </a:t>
          </a:r>
        </a:p>
        <a:p xmlns:a="http://schemas.openxmlformats.org/drawingml/2006/main">
          <a:r>
            <a:rPr lang="en-US" sz="1100" baseline="0"/>
            <a:t>Faculty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90" workbookViewId="0">
      <selection activeCell="R13" sqref="R13"/>
    </sheetView>
  </sheetViews>
  <sheetFormatPr baseColWidth="10" defaultRowHeight="16" x14ac:dyDescent="0.2"/>
  <cols>
    <col min="1" max="1" width="10.83203125" style="1"/>
    <col min="2" max="2" width="14.1640625" style="4" customWidth="1"/>
    <col min="3" max="3" width="10.83203125" style="1" customWidth="1"/>
    <col min="4" max="4" width="9.83203125" style="1" customWidth="1"/>
    <col min="5" max="5" width="7" style="9" customWidth="1"/>
    <col min="6" max="6" width="11.1640625" style="1" bestFit="1" customWidth="1"/>
    <col min="7" max="10" width="10.83203125" style="1"/>
    <col min="11" max="11" width="11.1640625" style="1" bestFit="1" customWidth="1"/>
    <col min="12" max="14" width="10.83203125" style="1"/>
    <col min="15" max="15" width="11.83203125" style="1" bestFit="1" customWidth="1"/>
    <col min="16" max="16384" width="10.83203125" style="1"/>
  </cols>
  <sheetData>
    <row r="1" spans="1:14" s="5" customFormat="1" x14ac:dyDescent="0.2">
      <c r="A1" s="4" t="s">
        <v>19</v>
      </c>
      <c r="B1" s="4"/>
      <c r="E1" s="9"/>
      <c r="F1" s="12" t="s">
        <v>0</v>
      </c>
      <c r="G1" s="12"/>
      <c r="H1" s="12"/>
      <c r="K1" s="12" t="s">
        <v>1</v>
      </c>
      <c r="L1" s="12"/>
      <c r="M1" s="12"/>
    </row>
    <row r="2" spans="1:14" s="5" customFormat="1" x14ac:dyDescent="0.2">
      <c r="A2" s="11"/>
      <c r="B2" s="4"/>
      <c r="C2" s="5" t="s">
        <v>2</v>
      </c>
      <c r="D2" s="5" t="s">
        <v>3</v>
      </c>
      <c r="E2" s="9"/>
      <c r="F2" s="5" t="s">
        <v>4</v>
      </c>
      <c r="G2" s="5" t="s">
        <v>5</v>
      </c>
      <c r="H2" s="5" t="s">
        <v>6</v>
      </c>
      <c r="K2" s="5" t="s">
        <v>4</v>
      </c>
      <c r="L2" s="5" t="s">
        <v>5</v>
      </c>
      <c r="M2" s="5" t="s">
        <v>6</v>
      </c>
    </row>
    <row r="3" spans="1:14" x14ac:dyDescent="0.2">
      <c r="B3" s="4" t="s">
        <v>7</v>
      </c>
      <c r="C3" s="3">
        <v>559786</v>
      </c>
      <c r="D3" s="3">
        <v>97427</v>
      </c>
      <c r="F3" s="1">
        <v>-2.8941100000000001E-2</v>
      </c>
      <c r="G3" s="1">
        <v>4.4450999999999996E-3</v>
      </c>
      <c r="H3" s="2">
        <f>1.96*G3</f>
        <v>8.712395999999999E-3</v>
      </c>
      <c r="I3" s="2">
        <v>11</v>
      </c>
      <c r="J3" s="2">
        <f>I3-0.2</f>
        <v>10.8</v>
      </c>
      <c r="K3" s="1">
        <v>-6.3891E-3</v>
      </c>
      <c r="L3" s="1">
        <v>1.5652000000000001E-3</v>
      </c>
      <c r="M3" s="2">
        <f>1.96*L3</f>
        <v>3.0677920000000002E-3</v>
      </c>
      <c r="N3" s="2"/>
    </row>
    <row r="4" spans="1:14" x14ac:dyDescent="0.2">
      <c r="B4" s="4" t="s">
        <v>8</v>
      </c>
      <c r="C4" s="3">
        <v>559786</v>
      </c>
      <c r="D4" s="3">
        <v>97427</v>
      </c>
      <c r="F4" s="1">
        <v>1.03718E-2</v>
      </c>
      <c r="G4" s="1">
        <v>2.6814999999999999E-3</v>
      </c>
      <c r="H4" s="2">
        <f t="shared" ref="H4:H11" si="0">1.96*G4</f>
        <v>5.2557399999999992E-3</v>
      </c>
      <c r="I4" s="2">
        <v>10</v>
      </c>
      <c r="J4" s="2">
        <f t="shared" ref="J4:J11" si="1">I4-0.2</f>
        <v>9.8000000000000007</v>
      </c>
      <c r="K4" s="1">
        <v>5.7379999999999996E-4</v>
      </c>
      <c r="L4" s="1">
        <v>1.039E-3</v>
      </c>
      <c r="M4" s="2">
        <f t="shared" ref="M4:M11" si="2">1.96*L4</f>
        <v>2.03644E-3</v>
      </c>
      <c r="N4" s="2"/>
    </row>
    <row r="5" spans="1:14" x14ac:dyDescent="0.2">
      <c r="B5" s="4" t="s">
        <v>9</v>
      </c>
      <c r="C5" s="3">
        <v>559786</v>
      </c>
      <c r="D5" s="3">
        <v>97427</v>
      </c>
      <c r="F5" s="1">
        <v>1.85694E-2</v>
      </c>
      <c r="G5" s="1">
        <v>4.1928E-3</v>
      </c>
      <c r="H5" s="2">
        <f t="shared" si="0"/>
        <v>8.2178879999999996E-3</v>
      </c>
      <c r="I5" s="2">
        <v>9</v>
      </c>
      <c r="J5" s="2">
        <f t="shared" si="1"/>
        <v>8.8000000000000007</v>
      </c>
      <c r="K5" s="1">
        <v>5.8152999999999998E-3</v>
      </c>
      <c r="L5" s="1">
        <v>1.5112999999999999E-3</v>
      </c>
      <c r="M5" s="2">
        <f t="shared" si="2"/>
        <v>2.962148E-3</v>
      </c>
      <c r="N5" s="2"/>
    </row>
    <row r="6" spans="1:14" x14ac:dyDescent="0.2">
      <c r="B6" s="4" t="s">
        <v>11</v>
      </c>
      <c r="C6" s="3">
        <v>196094</v>
      </c>
      <c r="D6" s="3">
        <v>72194</v>
      </c>
      <c r="F6" s="1">
        <v>3.4267999999999998E-3</v>
      </c>
      <c r="G6" s="1">
        <v>3.1692999999999999E-3</v>
      </c>
      <c r="H6" s="2">
        <f t="shared" si="0"/>
        <v>6.211828E-3</v>
      </c>
      <c r="I6" s="2">
        <v>7</v>
      </c>
      <c r="J6" s="2">
        <f t="shared" si="1"/>
        <v>6.8</v>
      </c>
      <c r="K6" s="1">
        <v>1.4794000000000001E-3</v>
      </c>
      <c r="L6" s="1">
        <v>2.3448000000000002E-3</v>
      </c>
      <c r="M6" s="2">
        <f t="shared" si="2"/>
        <v>4.5958080000000007E-3</v>
      </c>
      <c r="N6" s="2"/>
    </row>
    <row r="7" spans="1:14" x14ac:dyDescent="0.2">
      <c r="B7" s="4" t="s">
        <v>12</v>
      </c>
      <c r="C7" s="3">
        <v>196094</v>
      </c>
      <c r="D7" s="3">
        <v>72194</v>
      </c>
      <c r="F7" s="1">
        <v>-1.2689999999999999E-3</v>
      </c>
      <c r="G7" s="1">
        <v>2.6280000000000001E-3</v>
      </c>
      <c r="H7" s="2">
        <f t="shared" si="0"/>
        <v>5.15088E-3</v>
      </c>
      <c r="I7" s="2">
        <v>6</v>
      </c>
      <c r="J7" s="2">
        <f t="shared" si="1"/>
        <v>5.8</v>
      </c>
      <c r="K7" s="1">
        <v>-5.8611999999999996E-3</v>
      </c>
      <c r="L7" s="1">
        <v>2.3054E-3</v>
      </c>
      <c r="M7" s="2">
        <f t="shared" si="2"/>
        <v>4.518584E-3</v>
      </c>
      <c r="N7" s="2"/>
    </row>
    <row r="8" spans="1:14" x14ac:dyDescent="0.2">
      <c r="B8" s="4" t="s">
        <v>13</v>
      </c>
      <c r="C8" s="3">
        <v>196094</v>
      </c>
      <c r="D8" s="3">
        <v>72194</v>
      </c>
      <c r="F8" s="1">
        <v>-2.1578999999999999E-3</v>
      </c>
      <c r="G8" s="1">
        <v>3.2253E-3</v>
      </c>
      <c r="H8" s="2">
        <f t="shared" si="0"/>
        <v>6.3215879999999995E-3</v>
      </c>
      <c r="I8" s="1">
        <v>5</v>
      </c>
      <c r="J8" s="2">
        <f t="shared" si="1"/>
        <v>4.8</v>
      </c>
      <c r="K8" s="1">
        <v>4.3817999999999999E-3</v>
      </c>
      <c r="L8" s="1">
        <v>2.6189E-3</v>
      </c>
      <c r="M8" s="2">
        <f t="shared" si="2"/>
        <v>5.1330439999999998E-3</v>
      </c>
    </row>
    <row r="9" spans="1:14" x14ac:dyDescent="0.2">
      <c r="B9" s="4" t="s">
        <v>10</v>
      </c>
      <c r="C9" s="3">
        <v>557181</v>
      </c>
      <c r="D9" s="3">
        <v>106063</v>
      </c>
      <c r="F9" s="1">
        <v>4.6204999999999996E-3</v>
      </c>
      <c r="G9" s="1">
        <v>3.8168E-3</v>
      </c>
      <c r="H9" s="2">
        <f t="shared" si="0"/>
        <v>7.4809279999999995E-3</v>
      </c>
      <c r="I9" s="1">
        <v>3</v>
      </c>
      <c r="J9" s="2">
        <f t="shared" si="1"/>
        <v>2.8</v>
      </c>
      <c r="K9" s="1">
        <v>7.1986999999999997E-3</v>
      </c>
      <c r="L9" s="1">
        <v>1.6626E-3</v>
      </c>
      <c r="M9" s="2">
        <f t="shared" si="2"/>
        <v>3.2586959999999997E-3</v>
      </c>
    </row>
    <row r="10" spans="1:14" x14ac:dyDescent="0.2">
      <c r="B10" s="4" t="s">
        <v>14</v>
      </c>
      <c r="C10" s="3">
        <v>557181</v>
      </c>
      <c r="D10" s="3">
        <v>106063</v>
      </c>
      <c r="F10" s="1">
        <v>1.08533E-2</v>
      </c>
      <c r="G10" s="1">
        <v>2.4597999999999998E-3</v>
      </c>
      <c r="H10" s="2">
        <f t="shared" si="0"/>
        <v>4.8212079999999996E-3</v>
      </c>
      <c r="I10" s="1">
        <v>2</v>
      </c>
      <c r="J10" s="2">
        <f t="shared" si="1"/>
        <v>1.8</v>
      </c>
      <c r="K10" s="1">
        <v>1.3611999999999999E-3</v>
      </c>
      <c r="L10" s="1">
        <v>1.2684E-3</v>
      </c>
      <c r="M10" s="2">
        <f t="shared" si="2"/>
        <v>2.4860640000000001E-3</v>
      </c>
    </row>
    <row r="11" spans="1:14" x14ac:dyDescent="0.2">
      <c r="B11" s="4" t="s">
        <v>15</v>
      </c>
      <c r="C11" s="3">
        <v>557181</v>
      </c>
      <c r="D11" s="3">
        <v>106063</v>
      </c>
      <c r="F11" s="1">
        <v>-1.5473799999999999E-2</v>
      </c>
      <c r="G11" s="1">
        <v>3.8311999999999999E-3</v>
      </c>
      <c r="H11" s="2">
        <f t="shared" si="0"/>
        <v>7.5091519999999998E-3</v>
      </c>
      <c r="I11" s="1">
        <v>1</v>
      </c>
      <c r="J11" s="2">
        <f t="shared" si="1"/>
        <v>0.8</v>
      </c>
      <c r="K11" s="1">
        <v>-8.5599000000000005E-3</v>
      </c>
      <c r="L11" s="1">
        <v>1.784E-3</v>
      </c>
      <c r="M11" s="2">
        <f t="shared" si="2"/>
        <v>3.4966400000000001E-3</v>
      </c>
    </row>
    <row r="12" spans="1:14" x14ac:dyDescent="0.2">
      <c r="H12" s="2"/>
      <c r="M12" s="2"/>
    </row>
  </sheetData>
  <mergeCells count="2">
    <mergeCell ref="F1:H1"/>
    <mergeCell ref="K1:M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5" zoomScale="125" zoomScaleNormal="399" zoomScalePageLayoutView="399" workbookViewId="0">
      <selection activeCell="J37" sqref="J37"/>
    </sheetView>
  </sheetViews>
  <sheetFormatPr baseColWidth="10" defaultRowHeight="16" x14ac:dyDescent="0.2"/>
  <cols>
    <col min="7" max="7" width="11.83203125" customWidth="1"/>
  </cols>
  <sheetData>
    <row r="1" spans="1:11" x14ac:dyDescent="0.2">
      <c r="C1" s="12" t="s">
        <v>0</v>
      </c>
      <c r="D1" s="12"/>
      <c r="E1" s="12"/>
      <c r="G1" s="12" t="s">
        <v>1</v>
      </c>
      <c r="H1" s="12"/>
      <c r="I1" s="12"/>
    </row>
    <row r="2" spans="1:11" x14ac:dyDescent="0.2">
      <c r="B2" t="s">
        <v>16</v>
      </c>
      <c r="C2" s="6" t="s">
        <v>4</v>
      </c>
      <c r="D2" s="6" t="s">
        <v>5</v>
      </c>
      <c r="E2" s="6" t="s">
        <v>6</v>
      </c>
      <c r="G2" s="6" t="s">
        <v>4</v>
      </c>
      <c r="H2" s="6" t="s">
        <v>5</v>
      </c>
      <c r="I2" s="6" t="s">
        <v>6</v>
      </c>
    </row>
    <row r="3" spans="1:11" x14ac:dyDescent="0.2">
      <c r="A3">
        <v>0</v>
      </c>
      <c r="B3">
        <f>A3+0.05</f>
        <v>0.05</v>
      </c>
      <c r="C3">
        <v>-3.9599299999999997E-2</v>
      </c>
      <c r="D3">
        <v>8.404E-3</v>
      </c>
      <c r="E3">
        <f>1.96*D3</f>
        <v>1.6471839999999998E-2</v>
      </c>
      <c r="F3">
        <f>B3+0.05</f>
        <v>0.1</v>
      </c>
      <c r="G3">
        <v>-2.2223E-2</v>
      </c>
      <c r="H3">
        <v>3.3833000000000001E-3</v>
      </c>
      <c r="I3">
        <f>1.96*H3</f>
        <v>6.6312680000000001E-3</v>
      </c>
      <c r="J3">
        <v>0</v>
      </c>
      <c r="K3">
        <v>0</v>
      </c>
    </row>
    <row r="4" spans="1:11" x14ac:dyDescent="0.2">
      <c r="A4">
        <v>0.69314719999999996</v>
      </c>
      <c r="B4">
        <f t="shared" ref="B4:B12" si="0">A4+0.05</f>
        <v>0.74314720000000001</v>
      </c>
      <c r="C4">
        <v>-3.6345000000000002E-2</v>
      </c>
      <c r="D4">
        <v>6.5040999999999996E-3</v>
      </c>
      <c r="E4">
        <f t="shared" ref="E4:E12" si="1">1.96*D4</f>
        <v>1.2748035999999999E-2</v>
      </c>
      <c r="F4">
        <f t="shared" ref="F4:F12" si="2">B4+0.05</f>
        <v>0.79314720000000005</v>
      </c>
      <c r="G4">
        <v>-1.65393E-2</v>
      </c>
      <c r="H4">
        <v>2.5122999999999999E-3</v>
      </c>
      <c r="I4">
        <f t="shared" ref="I4:I12" si="3">1.96*H4</f>
        <v>4.924108E-3</v>
      </c>
      <c r="J4">
        <v>0.5</v>
      </c>
      <c r="K4">
        <v>0</v>
      </c>
    </row>
    <row r="5" spans="1:11" x14ac:dyDescent="0.2">
      <c r="A5">
        <v>1.0986119999999999</v>
      </c>
      <c r="B5">
        <f t="shared" si="0"/>
        <v>1.148612</v>
      </c>
      <c r="C5">
        <v>-3.43054E-2</v>
      </c>
      <c r="D5">
        <v>5.5703999999999997E-3</v>
      </c>
      <c r="E5">
        <f t="shared" si="1"/>
        <v>1.0917983999999999E-2</v>
      </c>
      <c r="F5">
        <f t="shared" si="2"/>
        <v>1.198612</v>
      </c>
      <c r="G5">
        <v>-1.32879E-2</v>
      </c>
      <c r="H5">
        <v>2.078E-3</v>
      </c>
      <c r="I5">
        <f t="shared" si="3"/>
        <v>4.0728800000000001E-3</v>
      </c>
      <c r="J5">
        <f>J4+0.5</f>
        <v>1</v>
      </c>
      <c r="K5">
        <v>0</v>
      </c>
    </row>
    <row r="6" spans="1:11" x14ac:dyDescent="0.2">
      <c r="A6">
        <v>1.6094379999999999</v>
      </c>
      <c r="B6">
        <f t="shared" si="0"/>
        <v>1.659438</v>
      </c>
      <c r="C6">
        <v>-3.1591599999999997E-2</v>
      </c>
      <c r="D6">
        <v>4.7308999999999997E-3</v>
      </c>
      <c r="E6">
        <f t="shared" si="1"/>
        <v>9.2725639999999988E-3</v>
      </c>
      <c r="F6">
        <f t="shared" si="2"/>
        <v>1.709438</v>
      </c>
      <c r="G6">
        <v>-9.2872000000000007E-3</v>
      </c>
      <c r="H6">
        <v>1.6863E-3</v>
      </c>
      <c r="I6">
        <f t="shared" si="3"/>
        <v>3.3051479999999999E-3</v>
      </c>
      <c r="J6">
        <f t="shared" ref="J6:J12" si="4">J5+0.5</f>
        <v>1.5</v>
      </c>
      <c r="K6">
        <v>0</v>
      </c>
    </row>
    <row r="7" spans="1:11" x14ac:dyDescent="0.2">
      <c r="A7">
        <v>1.7917590000000001</v>
      </c>
      <c r="B7">
        <f t="shared" si="0"/>
        <v>1.8417590000000001</v>
      </c>
      <c r="C7">
        <v>-3.0583800000000001E-2</v>
      </c>
      <c r="D7">
        <v>4.5586999999999997E-3</v>
      </c>
      <c r="E7">
        <f t="shared" si="1"/>
        <v>8.9350519999999989E-3</v>
      </c>
      <c r="F7">
        <f t="shared" si="2"/>
        <v>1.8917590000000002</v>
      </c>
      <c r="G7">
        <v>-7.8883000000000009E-3</v>
      </c>
      <c r="H7">
        <v>1.6096000000000001E-3</v>
      </c>
      <c r="I7">
        <f t="shared" si="3"/>
        <v>3.154816E-3</v>
      </c>
      <c r="J7">
        <f t="shared" si="4"/>
        <v>2</v>
      </c>
      <c r="K7">
        <v>0</v>
      </c>
    </row>
    <row r="8" spans="1:11" x14ac:dyDescent="0.2">
      <c r="A8">
        <v>2.0794415473937899</v>
      </c>
      <c r="B8">
        <f t="shared" si="0"/>
        <v>2.1294415473937898</v>
      </c>
      <c r="C8">
        <v>-2.89517E-2</v>
      </c>
      <c r="D8">
        <v>4.4533999999999997E-3</v>
      </c>
      <c r="E8">
        <f t="shared" si="1"/>
        <v>8.7286639999999988E-3</v>
      </c>
      <c r="F8">
        <f t="shared" si="2"/>
        <v>2.1794415473937896</v>
      </c>
      <c r="G8">
        <v>-5.7147999999999999E-3</v>
      </c>
      <c r="H8">
        <v>1.5743E-3</v>
      </c>
      <c r="I8">
        <f t="shared" si="3"/>
        <v>3.085628E-3</v>
      </c>
      <c r="J8">
        <f t="shared" si="4"/>
        <v>2.5</v>
      </c>
      <c r="K8">
        <v>0</v>
      </c>
    </row>
    <row r="9" spans="1:11" x14ac:dyDescent="0.2">
      <c r="A9">
        <v>2.3978953361511199</v>
      </c>
      <c r="B9">
        <f t="shared" si="0"/>
        <v>2.4478953361511198</v>
      </c>
      <c r="C9">
        <v>-2.70846E-2</v>
      </c>
      <c r="D9">
        <v>4.5830999999999997E-3</v>
      </c>
      <c r="E9">
        <f t="shared" si="1"/>
        <v>8.982875999999999E-3</v>
      </c>
      <c r="F9">
        <f t="shared" si="2"/>
        <v>2.4978953361511196</v>
      </c>
      <c r="G9">
        <v>-3.3598E-3</v>
      </c>
      <c r="H9">
        <v>1.6599E-3</v>
      </c>
      <c r="I9">
        <f t="shared" si="3"/>
        <v>3.2534039999999997E-3</v>
      </c>
      <c r="J9">
        <f t="shared" si="4"/>
        <v>3</v>
      </c>
      <c r="K9">
        <v>0</v>
      </c>
    </row>
    <row r="10" spans="1:11" x14ac:dyDescent="0.2">
      <c r="A10">
        <v>2.5649489999999999</v>
      </c>
      <c r="B10">
        <f t="shared" si="0"/>
        <v>2.6149489999999997</v>
      </c>
      <c r="C10">
        <v>-2.60798E-2</v>
      </c>
      <c r="D10">
        <v>4.7477999999999999E-3</v>
      </c>
      <c r="E10">
        <f t="shared" si="1"/>
        <v>9.3056879999999995E-3</v>
      </c>
      <c r="F10">
        <f t="shared" si="2"/>
        <v>2.6649489999999996</v>
      </c>
      <c r="G10">
        <v>-2.1469000000000002E-3</v>
      </c>
      <c r="H10">
        <v>1.7511E-3</v>
      </c>
      <c r="I10">
        <f t="shared" si="3"/>
        <v>3.432156E-3</v>
      </c>
      <c r="J10">
        <f t="shared" si="4"/>
        <v>3.5</v>
      </c>
      <c r="K10">
        <v>0</v>
      </c>
    </row>
    <row r="11" spans="1:11" x14ac:dyDescent="0.2">
      <c r="A11">
        <v>2.8332130000000002</v>
      </c>
      <c r="B11">
        <f t="shared" si="0"/>
        <v>2.883213</v>
      </c>
      <c r="C11">
        <v>-2.44294E-2</v>
      </c>
      <c r="D11">
        <v>5.13E-3</v>
      </c>
      <c r="E11">
        <f t="shared" si="1"/>
        <v>1.0054799999999999E-2</v>
      </c>
      <c r="F11">
        <f t="shared" si="2"/>
        <v>2.9332129999999998</v>
      </c>
      <c r="G11">
        <v>-2.33E-4</v>
      </c>
      <c r="H11">
        <v>1.9495000000000001E-3</v>
      </c>
      <c r="I11">
        <f t="shared" si="3"/>
        <v>3.8210200000000001E-3</v>
      </c>
      <c r="J11">
        <f t="shared" si="4"/>
        <v>4</v>
      </c>
      <c r="K11">
        <v>0</v>
      </c>
    </row>
    <row r="12" spans="1:11" x14ac:dyDescent="0.2">
      <c r="A12">
        <v>3.135494</v>
      </c>
      <c r="B12">
        <f t="shared" si="0"/>
        <v>3.1854939999999998</v>
      </c>
      <c r="C12">
        <v>-2.2515299999999999E-2</v>
      </c>
      <c r="D12">
        <v>5.6985999999999998E-3</v>
      </c>
      <c r="E12">
        <f t="shared" si="1"/>
        <v>1.1169255999999999E-2</v>
      </c>
      <c r="F12">
        <f t="shared" si="2"/>
        <v>3.2354939999999996</v>
      </c>
      <c r="G12">
        <v>1.872E-3</v>
      </c>
      <c r="H12">
        <v>2.2293E-3</v>
      </c>
      <c r="I12">
        <f t="shared" si="3"/>
        <v>4.3694279999999999E-3</v>
      </c>
      <c r="J12">
        <f t="shared" si="4"/>
        <v>4.5</v>
      </c>
      <c r="K12">
        <v>0</v>
      </c>
    </row>
  </sheetData>
  <mergeCells count="2">
    <mergeCell ref="C1:E1"/>
    <mergeCell ref="G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16" workbookViewId="0">
      <selection activeCell="E36" sqref="E36"/>
    </sheetView>
  </sheetViews>
  <sheetFormatPr baseColWidth="10" defaultRowHeight="16" x14ac:dyDescent="0.2"/>
  <cols>
    <col min="7" max="7" width="11.83203125" customWidth="1"/>
  </cols>
  <sheetData>
    <row r="1" spans="1:11" x14ac:dyDescent="0.2">
      <c r="C1" s="12" t="s">
        <v>0</v>
      </c>
      <c r="D1" s="12"/>
      <c r="E1" s="12"/>
      <c r="G1" s="12" t="s">
        <v>1</v>
      </c>
      <c r="H1" s="12"/>
      <c r="I1" s="12"/>
    </row>
    <row r="2" spans="1:11" x14ac:dyDescent="0.2">
      <c r="B2" t="s">
        <v>16</v>
      </c>
      <c r="C2" s="7" t="s">
        <v>4</v>
      </c>
      <c r="D2" s="7" t="s">
        <v>5</v>
      </c>
      <c r="E2" s="7" t="s">
        <v>6</v>
      </c>
      <c r="G2" s="7" t="s">
        <v>4</v>
      </c>
      <c r="H2" s="7" t="s">
        <v>5</v>
      </c>
      <c r="I2" s="7" t="s">
        <v>6</v>
      </c>
    </row>
    <row r="3" spans="1:11" x14ac:dyDescent="0.2">
      <c r="A3">
        <v>0</v>
      </c>
      <c r="B3">
        <f>A3+0.05</f>
        <v>0.05</v>
      </c>
      <c r="C3">
        <v>1.7726700000000001E-2</v>
      </c>
      <c r="D3">
        <v>4.5446000000000002E-3</v>
      </c>
      <c r="E3">
        <f>1.96*D3</f>
        <v>8.9074159999999996E-3</v>
      </c>
      <c r="F3">
        <f>B3+0.05</f>
        <v>0.1</v>
      </c>
      <c r="G3">
        <v>-5.6689999999999996E-4</v>
      </c>
      <c r="H3">
        <v>1.8381000000000001E-3</v>
      </c>
      <c r="I3">
        <f>1.96*H3</f>
        <v>3.602676E-3</v>
      </c>
      <c r="J3">
        <v>0</v>
      </c>
      <c r="K3">
        <v>0</v>
      </c>
    </row>
    <row r="4" spans="1:11" x14ac:dyDescent="0.2">
      <c r="A4">
        <v>0.69314719999999996</v>
      </c>
      <c r="B4">
        <f t="shared" ref="B4:B12" si="0">A4+0.05</f>
        <v>0.74314720000000001</v>
      </c>
      <c r="C4">
        <v>1.5677799999999999E-2</v>
      </c>
      <c r="D4">
        <v>3.6732000000000002E-3</v>
      </c>
      <c r="E4">
        <f t="shared" ref="E4:E12" si="1">1.96*D4</f>
        <v>7.1994720000000002E-3</v>
      </c>
      <c r="F4">
        <f t="shared" ref="F4:F12" si="2">B4+0.05</f>
        <v>0.79314720000000005</v>
      </c>
      <c r="G4">
        <v>-1.128E-4</v>
      </c>
      <c r="H4">
        <v>1.4842E-3</v>
      </c>
      <c r="I4">
        <f t="shared" ref="I4:I12" si="3">1.96*H4</f>
        <v>2.9090319999999998E-3</v>
      </c>
      <c r="J4">
        <v>0.5</v>
      </c>
      <c r="K4">
        <v>0</v>
      </c>
    </row>
    <row r="5" spans="1:11" x14ac:dyDescent="0.2">
      <c r="A5">
        <v>1.0986119999999999</v>
      </c>
      <c r="B5">
        <f t="shared" si="0"/>
        <v>1.148612</v>
      </c>
      <c r="C5">
        <v>1.43223E-2</v>
      </c>
      <c r="D5">
        <v>3.2231E-3</v>
      </c>
      <c r="E5">
        <f t="shared" si="1"/>
        <v>6.3172760000000001E-3</v>
      </c>
      <c r="F5">
        <f t="shared" si="2"/>
        <v>1.198612</v>
      </c>
      <c r="G5">
        <v>1.3660000000000001E-4</v>
      </c>
      <c r="H5">
        <v>1.2865000000000001E-3</v>
      </c>
      <c r="I5">
        <f t="shared" si="3"/>
        <v>2.5215400000000001E-3</v>
      </c>
      <c r="J5">
        <f>J4+0.5</f>
        <v>1</v>
      </c>
      <c r="K5">
        <v>0</v>
      </c>
    </row>
    <row r="6" spans="1:11" x14ac:dyDescent="0.2">
      <c r="A6">
        <v>1.6094379999999999</v>
      </c>
      <c r="B6">
        <f t="shared" si="0"/>
        <v>1.659438</v>
      </c>
      <c r="C6">
        <v>1.2444999999999999E-2</v>
      </c>
      <c r="D6">
        <v>2.8099000000000002E-3</v>
      </c>
      <c r="E6">
        <f t="shared" si="1"/>
        <v>5.5074040000000005E-3</v>
      </c>
      <c r="F6">
        <f t="shared" si="2"/>
        <v>1.709438</v>
      </c>
      <c r="G6">
        <v>4.2719999999999998E-4</v>
      </c>
      <c r="H6">
        <v>1.0937E-3</v>
      </c>
      <c r="I6">
        <f t="shared" si="3"/>
        <v>2.1436519999999998E-3</v>
      </c>
      <c r="J6">
        <f t="shared" ref="J6:J12" si="4">J5+0.5</f>
        <v>1.5</v>
      </c>
      <c r="K6">
        <v>0</v>
      </c>
    </row>
    <row r="7" spans="1:11" x14ac:dyDescent="0.2">
      <c r="A7">
        <v>1.7917590000000001</v>
      </c>
      <c r="B7">
        <f t="shared" si="0"/>
        <v>1.8417590000000001</v>
      </c>
      <c r="C7">
        <v>1.17284E-2</v>
      </c>
      <c r="D7">
        <v>2.7279000000000001E-3</v>
      </c>
      <c r="E7">
        <f t="shared" si="1"/>
        <v>5.346684E-3</v>
      </c>
      <c r="F7">
        <f t="shared" si="2"/>
        <v>1.8917590000000002</v>
      </c>
      <c r="G7">
        <v>5.2340000000000004E-4</v>
      </c>
      <c r="H7">
        <v>1.0547E-3</v>
      </c>
      <c r="I7">
        <f t="shared" si="3"/>
        <v>2.0672120000000001E-3</v>
      </c>
      <c r="J7">
        <f t="shared" si="4"/>
        <v>2</v>
      </c>
      <c r="K7">
        <v>0</v>
      </c>
    </row>
    <row r="8" spans="1:11" x14ac:dyDescent="0.2">
      <c r="A8">
        <v>2.0794415473937899</v>
      </c>
      <c r="B8">
        <f t="shared" si="0"/>
        <v>2.1294415473937898</v>
      </c>
      <c r="C8">
        <v>1.05471E-2</v>
      </c>
      <c r="D8">
        <v>2.6914E-3</v>
      </c>
      <c r="E8">
        <f t="shared" si="1"/>
        <v>5.2751439999999998E-3</v>
      </c>
      <c r="F8">
        <f t="shared" si="2"/>
        <v>2.1794415473937896</v>
      </c>
      <c r="G8">
        <v>6.6600000000000003E-4</v>
      </c>
      <c r="H8">
        <v>1.0409E-3</v>
      </c>
      <c r="I8">
        <f t="shared" si="3"/>
        <v>2.0401640000000001E-3</v>
      </c>
      <c r="J8">
        <f t="shared" si="4"/>
        <v>2.5</v>
      </c>
      <c r="K8">
        <v>0</v>
      </c>
    </row>
    <row r="9" spans="1:11" x14ac:dyDescent="0.2">
      <c r="A9">
        <v>2.3025850000000001</v>
      </c>
      <c r="B9">
        <f t="shared" si="0"/>
        <v>2.3525849999999999</v>
      </c>
      <c r="C9">
        <v>9.1666000000000004E-3</v>
      </c>
      <c r="D9">
        <v>2.7973999999999998E-3</v>
      </c>
      <c r="E9">
        <f t="shared" si="1"/>
        <v>5.4829039999999994E-3</v>
      </c>
      <c r="F9">
        <f t="shared" si="2"/>
        <v>2.4025849999999997</v>
      </c>
      <c r="G9">
        <v>8.0929999999999999E-4</v>
      </c>
      <c r="H9">
        <v>1.1053E-3</v>
      </c>
      <c r="I9">
        <f t="shared" si="3"/>
        <v>2.166388E-3</v>
      </c>
      <c r="J9">
        <f t="shared" si="4"/>
        <v>3</v>
      </c>
      <c r="K9">
        <v>0</v>
      </c>
    </row>
    <row r="10" spans="1:11" x14ac:dyDescent="0.2">
      <c r="A10">
        <v>2.5649489999999999</v>
      </c>
      <c r="B10">
        <f t="shared" si="0"/>
        <v>2.6149489999999997</v>
      </c>
      <c r="C10">
        <v>8.4116E-3</v>
      </c>
      <c r="D10">
        <v>2.9142E-3</v>
      </c>
      <c r="E10">
        <f t="shared" si="1"/>
        <v>5.711832E-3</v>
      </c>
      <c r="F10">
        <f t="shared" si="2"/>
        <v>2.6649489999999996</v>
      </c>
      <c r="G10">
        <v>8.7790000000000003E-4</v>
      </c>
      <c r="H10">
        <v>1.1728000000000001E-3</v>
      </c>
      <c r="I10">
        <f t="shared" si="3"/>
        <v>2.2986880000000001E-3</v>
      </c>
      <c r="J10">
        <f t="shared" si="4"/>
        <v>3.5</v>
      </c>
      <c r="K10">
        <v>0</v>
      </c>
    </row>
    <row r="11" spans="1:11" x14ac:dyDescent="0.2">
      <c r="A11">
        <v>2.8332130000000002</v>
      </c>
      <c r="B11">
        <f t="shared" si="0"/>
        <v>2.883213</v>
      </c>
      <c r="C11">
        <v>7.1544E-3</v>
      </c>
      <c r="D11">
        <v>3.1814E-3</v>
      </c>
      <c r="E11">
        <f t="shared" si="1"/>
        <v>6.235544E-3</v>
      </c>
      <c r="F11">
        <f t="shared" si="2"/>
        <v>2.9332129999999998</v>
      </c>
      <c r="G11">
        <v>9.7780000000000002E-4</v>
      </c>
      <c r="H11">
        <v>1.3242E-3</v>
      </c>
      <c r="I11">
        <f t="shared" si="3"/>
        <v>2.5954319999999999E-3</v>
      </c>
      <c r="J11">
        <f t="shared" si="4"/>
        <v>4</v>
      </c>
      <c r="K11">
        <v>0</v>
      </c>
    </row>
    <row r="12" spans="1:11" x14ac:dyDescent="0.2">
      <c r="A12">
        <v>3.135494</v>
      </c>
      <c r="B12">
        <f t="shared" si="0"/>
        <v>3.1854939999999998</v>
      </c>
      <c r="C12">
        <v>5.6712999999999998E-3</v>
      </c>
      <c r="D12">
        <v>3.5821E-3</v>
      </c>
      <c r="E12">
        <f t="shared" si="1"/>
        <v>7.0209159999999994E-3</v>
      </c>
      <c r="F12">
        <f t="shared" si="2"/>
        <v>3.2354939999999996</v>
      </c>
      <c r="G12">
        <v>1.0740999999999999E-3</v>
      </c>
      <c r="H12">
        <v>1.5474E-3</v>
      </c>
      <c r="I12">
        <f t="shared" si="3"/>
        <v>3.0329039999999999E-3</v>
      </c>
      <c r="J12">
        <f t="shared" si="4"/>
        <v>4.5</v>
      </c>
      <c r="K12">
        <v>0</v>
      </c>
    </row>
  </sheetData>
  <mergeCells count="2">
    <mergeCell ref="C1:E1"/>
    <mergeCell ref="G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14" zoomScale="143" workbookViewId="0">
      <pane xSplit="1" topLeftCell="B1" activePane="topRight" state="frozen"/>
      <selection pane="topRight" activeCell="M20" sqref="M20"/>
    </sheetView>
  </sheetViews>
  <sheetFormatPr baseColWidth="10" defaultRowHeight="16" x14ac:dyDescent="0.2"/>
  <cols>
    <col min="2" max="3" width="5.5" customWidth="1"/>
  </cols>
  <sheetData>
    <row r="1" spans="1:16" x14ac:dyDescent="0.2">
      <c r="D1" s="13" t="s">
        <v>17</v>
      </c>
      <c r="E1" s="13"/>
      <c r="F1" s="13"/>
      <c r="G1" s="13"/>
      <c r="H1" s="13"/>
      <c r="I1" s="13"/>
      <c r="K1" s="13" t="s">
        <v>18</v>
      </c>
      <c r="L1" s="13"/>
      <c r="M1" s="13"/>
      <c r="N1" s="13"/>
      <c r="O1" s="13"/>
      <c r="P1" s="13"/>
    </row>
    <row r="2" spans="1:16" x14ac:dyDescent="0.2">
      <c r="A2" s="4"/>
      <c r="B2" s="4"/>
      <c r="C2" s="4"/>
      <c r="D2" s="12" t="s">
        <v>0</v>
      </c>
      <c r="E2" s="12"/>
      <c r="F2" s="12"/>
      <c r="G2" s="12" t="s">
        <v>1</v>
      </c>
      <c r="H2" s="12"/>
      <c r="I2" s="12"/>
      <c r="K2" s="12" t="s">
        <v>0</v>
      </c>
      <c r="L2" s="12"/>
      <c r="M2" s="12"/>
      <c r="N2" s="12" t="s">
        <v>1</v>
      </c>
      <c r="O2" s="12"/>
      <c r="P2" s="12"/>
    </row>
    <row r="3" spans="1:16" x14ac:dyDescent="0.2">
      <c r="A3" s="4"/>
      <c r="B3" s="4"/>
      <c r="C3" s="4"/>
      <c r="D3" s="8" t="s">
        <v>4</v>
      </c>
      <c r="E3" s="8" t="s">
        <v>5</v>
      </c>
      <c r="F3" s="8" t="s">
        <v>6</v>
      </c>
      <c r="G3" s="8" t="s">
        <v>4</v>
      </c>
      <c r="H3" s="8" t="s">
        <v>5</v>
      </c>
      <c r="I3" s="8" t="s">
        <v>6</v>
      </c>
      <c r="K3" s="8" t="s">
        <v>4</v>
      </c>
      <c r="L3" s="8" t="s">
        <v>5</v>
      </c>
      <c r="M3" s="8" t="s">
        <v>6</v>
      </c>
      <c r="N3" s="8" t="s">
        <v>4</v>
      </c>
      <c r="O3" s="8" t="s">
        <v>5</v>
      </c>
      <c r="P3" s="8" t="s">
        <v>6</v>
      </c>
    </row>
    <row r="4" spans="1:16" x14ac:dyDescent="0.2">
      <c r="A4" s="4" t="s">
        <v>20</v>
      </c>
      <c r="B4" s="10">
        <v>1</v>
      </c>
      <c r="C4" s="10">
        <f>B4+0.25</f>
        <v>1.25</v>
      </c>
      <c r="D4">
        <v>-3.2398400000000001E-2</v>
      </c>
      <c r="E4" s="1">
        <v>1.3939500000000001E-2</v>
      </c>
      <c r="F4" s="2">
        <f>1.96*E4</f>
        <v>2.7321419999999999E-2</v>
      </c>
      <c r="G4" s="1">
        <v>-1.2280900000000001E-2</v>
      </c>
      <c r="H4" s="1">
        <v>6.2151999999999997E-3</v>
      </c>
      <c r="I4" s="2">
        <f>1.96*H4</f>
        <v>1.2181791999999999E-2</v>
      </c>
      <c r="K4" s="1">
        <v>8.7728000000000007E-3</v>
      </c>
      <c r="L4" s="1">
        <v>8.6610000000000003E-3</v>
      </c>
      <c r="M4" s="2">
        <f>1.96*L4</f>
        <v>1.6975560000000001E-2</v>
      </c>
      <c r="N4" s="1">
        <v>4.4514000000000003E-3</v>
      </c>
      <c r="O4" s="1">
        <v>4.2144000000000001E-3</v>
      </c>
      <c r="P4" s="2">
        <f>1.96*O4</f>
        <v>8.260224E-3</v>
      </c>
    </row>
    <row r="5" spans="1:16" x14ac:dyDescent="0.2">
      <c r="A5" s="4" t="s">
        <v>21</v>
      </c>
      <c r="B5" s="10">
        <v>3</v>
      </c>
      <c r="C5" s="10">
        <f t="shared" ref="C5:C7" si="0">B5+0.25</f>
        <v>3.25</v>
      </c>
      <c r="D5">
        <v>-3.1586400000000001E-2</v>
      </c>
      <c r="E5">
        <v>1.3984099999999999E-2</v>
      </c>
      <c r="F5" s="2">
        <f t="shared" ref="F5:F7" si="1">1.96*E5</f>
        <v>2.7408835999999999E-2</v>
      </c>
      <c r="G5" s="1">
        <v>-1.06049E-2</v>
      </c>
      <c r="H5" s="1">
        <v>6.6803000000000001E-3</v>
      </c>
      <c r="I5" s="2">
        <f t="shared" ref="I5:I7" si="2">1.96*H5</f>
        <v>1.3093387999999999E-2</v>
      </c>
      <c r="K5" s="1">
        <v>4.5913999999999998E-3</v>
      </c>
      <c r="L5" s="1">
        <v>9.5844999999999993E-3</v>
      </c>
      <c r="M5" s="2">
        <f t="shared" ref="M5:M7" si="3">1.96*L5</f>
        <v>1.8785619999999999E-2</v>
      </c>
      <c r="N5" s="1">
        <v>6.0521000000000004E-3</v>
      </c>
      <c r="O5" s="1">
        <v>4.7255999999999999E-3</v>
      </c>
      <c r="P5" s="2">
        <f t="shared" ref="P5:P7" si="4">1.96*O5</f>
        <v>9.2621760000000004E-3</v>
      </c>
    </row>
    <row r="6" spans="1:16" x14ac:dyDescent="0.2">
      <c r="A6" s="4" t="s">
        <v>22</v>
      </c>
      <c r="B6" s="10">
        <v>5</v>
      </c>
      <c r="C6" s="10">
        <f t="shared" si="0"/>
        <v>5.25</v>
      </c>
      <c r="D6" s="1">
        <v>-5.1778900000000003E-2</v>
      </c>
      <c r="E6" s="1">
        <v>1.45109E-2</v>
      </c>
      <c r="F6" s="2">
        <f t="shared" si="1"/>
        <v>2.8441364E-2</v>
      </c>
      <c r="G6" s="1">
        <v>-9.358E-3</v>
      </c>
      <c r="H6" s="1">
        <v>7.1641999999999999E-3</v>
      </c>
      <c r="I6" s="2">
        <f t="shared" si="2"/>
        <v>1.4041831999999999E-2</v>
      </c>
      <c r="K6" s="1">
        <v>1.4910700000000001E-2</v>
      </c>
      <c r="L6" s="1">
        <v>1.02457E-2</v>
      </c>
      <c r="M6" s="2">
        <f t="shared" si="3"/>
        <v>2.0081571999999999E-2</v>
      </c>
      <c r="N6" s="1">
        <v>7.7951000000000001E-3</v>
      </c>
      <c r="O6" s="1">
        <v>4.9966000000000003E-3</v>
      </c>
      <c r="P6" s="2">
        <f t="shared" si="4"/>
        <v>9.7933359999999997E-3</v>
      </c>
    </row>
    <row r="7" spans="1:16" x14ac:dyDescent="0.2">
      <c r="A7" s="4" t="s">
        <v>23</v>
      </c>
      <c r="B7" s="10">
        <v>7</v>
      </c>
      <c r="C7" s="10">
        <f t="shared" si="0"/>
        <v>7.25</v>
      </c>
      <c r="D7" s="1">
        <v>-3.1694199999999999E-2</v>
      </c>
      <c r="E7" s="1">
        <v>1.6822E-2</v>
      </c>
      <c r="F7" s="2">
        <f t="shared" si="1"/>
        <v>3.297112E-2</v>
      </c>
      <c r="G7" s="1">
        <v>-6.1910000000000003E-4</v>
      </c>
      <c r="H7" s="1">
        <v>8.9201000000000003E-3</v>
      </c>
      <c r="I7" s="2">
        <f t="shared" si="2"/>
        <v>1.7483396000000002E-2</v>
      </c>
      <c r="K7" s="1">
        <v>1.9616000000000001E-2</v>
      </c>
      <c r="L7" s="1">
        <v>1.12627E-2</v>
      </c>
      <c r="M7" s="2">
        <f t="shared" si="3"/>
        <v>2.2074892000000002E-2</v>
      </c>
      <c r="N7" s="1">
        <v>1.4593800000000001E-2</v>
      </c>
      <c r="O7" s="1">
        <v>6.0667000000000004E-3</v>
      </c>
      <c r="P7" s="2">
        <f t="shared" si="4"/>
        <v>1.1890732000000001E-2</v>
      </c>
    </row>
    <row r="8" spans="1:16" x14ac:dyDescent="0.2">
      <c r="A8" s="4"/>
      <c r="B8" s="4"/>
      <c r="C8" s="4"/>
      <c r="D8" s="1"/>
      <c r="E8" s="1"/>
      <c r="F8" s="2"/>
      <c r="G8" s="1"/>
      <c r="H8" s="1"/>
      <c r="I8" s="2"/>
      <c r="K8" s="1"/>
      <c r="L8" s="1"/>
      <c r="M8" s="2"/>
      <c r="N8" s="1"/>
      <c r="O8" s="1"/>
      <c r="P8" s="2"/>
    </row>
    <row r="9" spans="1:16" x14ac:dyDescent="0.2">
      <c r="A9" s="4"/>
      <c r="B9" s="4"/>
      <c r="C9" s="4"/>
      <c r="D9" s="1"/>
      <c r="E9" s="1"/>
      <c r="F9" s="2"/>
      <c r="G9" s="1"/>
      <c r="H9" s="1"/>
      <c r="I9" s="2"/>
      <c r="J9">
        <v>0</v>
      </c>
      <c r="K9" s="1">
        <f>0</f>
        <v>0</v>
      </c>
      <c r="L9" s="1"/>
      <c r="M9" s="2"/>
      <c r="N9" s="1"/>
      <c r="O9" s="1"/>
      <c r="P9" s="2"/>
    </row>
    <row r="10" spans="1:16" x14ac:dyDescent="0.2">
      <c r="J10">
        <f>J9+1</f>
        <v>1</v>
      </c>
      <c r="K10" s="1">
        <f>0</f>
        <v>0</v>
      </c>
    </row>
    <row r="11" spans="1:16" x14ac:dyDescent="0.2">
      <c r="J11">
        <f t="shared" ref="J11:J21" si="5">J10+1</f>
        <v>2</v>
      </c>
      <c r="K11" s="1">
        <f>0</f>
        <v>0</v>
      </c>
    </row>
    <row r="12" spans="1:16" x14ac:dyDescent="0.2">
      <c r="J12">
        <f t="shared" si="5"/>
        <v>3</v>
      </c>
      <c r="K12" s="1">
        <f>0</f>
        <v>0</v>
      </c>
    </row>
    <row r="13" spans="1:16" x14ac:dyDescent="0.2">
      <c r="J13">
        <f t="shared" si="5"/>
        <v>4</v>
      </c>
      <c r="K13" s="1">
        <f>0</f>
        <v>0</v>
      </c>
    </row>
    <row r="14" spans="1:16" x14ac:dyDescent="0.2">
      <c r="J14">
        <f t="shared" si="5"/>
        <v>5</v>
      </c>
      <c r="K14" s="1">
        <f>0</f>
        <v>0</v>
      </c>
    </row>
    <row r="15" spans="1:16" x14ac:dyDescent="0.2">
      <c r="J15">
        <f t="shared" si="5"/>
        <v>6</v>
      </c>
      <c r="K15" s="1">
        <f>0</f>
        <v>0</v>
      </c>
    </row>
    <row r="16" spans="1:16" x14ac:dyDescent="0.2">
      <c r="J16">
        <f t="shared" si="5"/>
        <v>7</v>
      </c>
      <c r="K16" s="1">
        <f>0</f>
        <v>0</v>
      </c>
    </row>
    <row r="17" spans="10:11" x14ac:dyDescent="0.2">
      <c r="J17">
        <f t="shared" si="5"/>
        <v>8</v>
      </c>
      <c r="K17" s="1">
        <f>0</f>
        <v>0</v>
      </c>
    </row>
    <row r="18" spans="10:11" x14ac:dyDescent="0.2">
      <c r="J18">
        <f t="shared" si="5"/>
        <v>9</v>
      </c>
      <c r="K18" s="1">
        <f>0</f>
        <v>0</v>
      </c>
    </row>
    <row r="19" spans="10:11" x14ac:dyDescent="0.2">
      <c r="J19">
        <f t="shared" si="5"/>
        <v>10</v>
      </c>
      <c r="K19" s="1">
        <f>0</f>
        <v>0</v>
      </c>
    </row>
    <row r="20" spans="10:11" x14ac:dyDescent="0.2">
      <c r="J20">
        <f t="shared" si="5"/>
        <v>11</v>
      </c>
      <c r="K20" s="1">
        <f>0</f>
        <v>0</v>
      </c>
    </row>
    <row r="21" spans="10:11" x14ac:dyDescent="0.2">
      <c r="J21">
        <f t="shared" si="5"/>
        <v>12</v>
      </c>
      <c r="K21" s="1">
        <f>0</f>
        <v>0</v>
      </c>
    </row>
  </sheetData>
  <mergeCells count="6">
    <mergeCell ref="D2:F2"/>
    <mergeCell ref="G2:I2"/>
    <mergeCell ref="D1:I1"/>
    <mergeCell ref="K1:P1"/>
    <mergeCell ref="K2:M2"/>
    <mergeCell ref="N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figure5</vt:lpstr>
      <vt:lpstr>figure6-a</vt:lpstr>
      <vt:lpstr>figure6-b</vt:lpstr>
      <vt:lpstr>figure7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2018-04-20T04:59:21Z</cp:lastPrinted>
  <dcterms:created xsi:type="dcterms:W3CDTF">2018-03-24T15:03:11Z</dcterms:created>
  <dcterms:modified xsi:type="dcterms:W3CDTF">2019-05-24T14:34:37Z</dcterms:modified>
</cp:coreProperties>
</file>