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b0d0866a2be26/Documents/Chlamydomonas lipid content/POC 05172019 NR Calibration curve/data-raw/"/>
    </mc:Choice>
  </mc:AlternateContent>
  <xr:revisionPtr revIDLastSave="76" documentId="8_{6063BE18-2D18-444F-9A8B-89D2563547EF}" xr6:coauthVersionLast="43" xr6:coauthVersionMax="43" xr10:uidLastSave="{A8F23E59-DE03-464C-9DD5-269F2DADFA6D}"/>
  <bookViews>
    <workbookView xWindow="-120" yWindow="-120" windowWidth="29040" windowHeight="15840" xr2:uid="{63F5B376-9DDE-4B59-B983-173407BD26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8" i="1"/>
  <c r="M11" i="1"/>
  <c r="M29" i="1"/>
  <c r="M32" i="1"/>
  <c r="M35" i="1"/>
  <c r="M18" i="1"/>
  <c r="M21" i="1"/>
  <c r="M24" i="1"/>
  <c r="M7" i="1"/>
  <c r="M10" i="1"/>
  <c r="M13" i="1"/>
  <c r="M31" i="1"/>
  <c r="M34" i="1"/>
  <c r="M37" i="1"/>
  <c r="K5" i="1"/>
  <c r="K8" i="1"/>
  <c r="K11" i="1"/>
  <c r="K14" i="1"/>
  <c r="M14" i="1" s="1"/>
  <c r="K17" i="1"/>
  <c r="M17" i="1" s="1"/>
  <c r="K20" i="1"/>
  <c r="M20" i="1" s="1"/>
  <c r="K23" i="1"/>
  <c r="M23" i="1" s="1"/>
  <c r="K26" i="1"/>
  <c r="M26" i="1" s="1"/>
  <c r="K29" i="1"/>
  <c r="K32" i="1"/>
  <c r="K35" i="1"/>
  <c r="K3" i="1"/>
  <c r="M3" i="1" s="1"/>
  <c r="K6" i="1"/>
  <c r="M6" i="1" s="1"/>
  <c r="K9" i="1"/>
  <c r="M9" i="1" s="1"/>
  <c r="K12" i="1"/>
  <c r="M12" i="1" s="1"/>
  <c r="K15" i="1"/>
  <c r="M15" i="1" s="1"/>
  <c r="K18" i="1"/>
  <c r="K21" i="1"/>
  <c r="K24" i="1"/>
  <c r="K27" i="1"/>
  <c r="M27" i="1" s="1"/>
  <c r="K30" i="1"/>
  <c r="M30" i="1" s="1"/>
  <c r="K33" i="1"/>
  <c r="M33" i="1" s="1"/>
  <c r="K36" i="1"/>
  <c r="M36" i="1" s="1"/>
  <c r="K4" i="1"/>
  <c r="M4" i="1" s="1"/>
  <c r="K7" i="1"/>
  <c r="K10" i="1"/>
  <c r="K13" i="1"/>
  <c r="K16" i="1"/>
  <c r="M16" i="1" s="1"/>
  <c r="K19" i="1"/>
  <c r="M19" i="1" s="1"/>
  <c r="K22" i="1"/>
  <c r="M22" i="1" s="1"/>
  <c r="K25" i="1"/>
  <c r="M25" i="1" s="1"/>
  <c r="K28" i="1"/>
  <c r="M28" i="1" s="1"/>
  <c r="K31" i="1"/>
  <c r="K34" i="1"/>
  <c r="K37" i="1"/>
  <c r="K2" i="1"/>
  <c r="M2" i="1" s="1"/>
  <c r="G3" i="1" l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H13" i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H22" i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2" i="1"/>
  <c r="N2" i="1" s="1"/>
  <c r="H16" i="1" l="1"/>
  <c r="H35" i="1"/>
  <c r="H31" i="1"/>
  <c r="H20" i="1"/>
  <c r="H10" i="1"/>
  <c r="H6" i="1"/>
  <c r="H34" i="1"/>
  <c r="H26" i="1"/>
  <c r="H19" i="1"/>
  <c r="H9" i="1"/>
  <c r="H37" i="1"/>
  <c r="H15" i="1"/>
  <c r="H8" i="1"/>
  <c r="H4" i="1"/>
  <c r="H27" i="1"/>
  <c r="H23" i="1"/>
  <c r="H2" i="1"/>
  <c r="H30" i="1"/>
  <c r="H5" i="1"/>
  <c r="H33" i="1"/>
  <c r="H29" i="1"/>
  <c r="H25" i="1"/>
  <c r="H18" i="1"/>
  <c r="H12" i="1"/>
  <c r="H36" i="1"/>
  <c r="H32" i="1"/>
  <c r="H28" i="1"/>
  <c r="H24" i="1"/>
  <c r="H21" i="1"/>
  <c r="H17" i="1"/>
  <c r="H14" i="1"/>
  <c r="H11" i="1"/>
  <c r="H7" i="1"/>
  <c r="H3" i="1"/>
</calcChain>
</file>

<file path=xl/sharedStrings.xml><?xml version="1.0" encoding="utf-8"?>
<sst xmlns="http://schemas.openxmlformats.org/spreadsheetml/2006/main" count="51" uniqueCount="18">
  <si>
    <t>Notes</t>
  </si>
  <si>
    <t>Replicate</t>
  </si>
  <si>
    <t>A</t>
  </si>
  <si>
    <t>B</t>
  </si>
  <si>
    <t>C</t>
  </si>
  <si>
    <t>tube_id</t>
  </si>
  <si>
    <t>Glass_vial_ID</t>
  </si>
  <si>
    <t>Mass_(mg;_no_lid)</t>
  </si>
  <si>
    <t>Mass_of_dried_algal_samples_in_eppendorf_tube_mg</t>
  </si>
  <si>
    <t>Mass_of_glass_vial_+_neutral_lipids_mg</t>
  </si>
  <si>
    <t>Mass_of_neutral_lipids_mg</t>
  </si>
  <si>
    <t>percent_neutral_lipids_of_dry_mass</t>
  </si>
  <si>
    <t>mass_of_dried_sample_in_falcon_tube</t>
  </si>
  <si>
    <t>cell_density_in_falcon_tube</t>
  </si>
  <si>
    <t>culture_volume_in_falcon_tube</t>
  </si>
  <si>
    <t>number_of_cells_in_falcon_tube</t>
  </si>
  <si>
    <t>mass_of_neutral_lipids_per_cell_ng</t>
  </si>
  <si>
    <t>cell_density_in_staining_mix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</si>
</sst>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281DB-9075-40AD-B0E6-AD9B2AAF5FF7}" name="Table1" displayName="Table1" ref="A1:O37" totalsRowShown="0" headerRowDxfId="0">
  <autoFilter ref="A1:O37" xr:uid="{E513F69D-DB2B-404F-A1FB-D03B83B6F894}"/>
  <tableColumns count="15">
    <tableColumn id="1" xr3:uid="{6205EBD9-0D20-4DE4-B35A-3AB674A629EA}" name="Glass_vial_ID"/>
    <tableColumn id="2" xr3:uid="{C447FFBA-4964-4A88-BE4F-A1FA4DF7A930}" name="Replicate"/>
    <tableColumn id="3" xr3:uid="{6DCD5B10-F3CA-43F7-A5B1-3325EE0A391F}" name="Mass_(mg;_no_lid)"/>
    <tableColumn id="4" xr3:uid="{F74C4248-8E99-4999-8CB2-9DBBDF22F9DD}" name="Notes"/>
    <tableColumn id="5" xr3:uid="{7FE7CA5E-5B5A-432D-BA96-28E742F515A5}" name="Mass_of_dried_algal_samples_in_eppendorf_tube_mg"/>
    <tableColumn id="6" xr3:uid="{1DFE23A6-3105-4AFB-904C-8419DEF9FEA9}" name="Mass_of_glass_vial_+_neutral_lipids_mg"/>
    <tableColumn id="7" xr3:uid="{E7C5F0CD-E1E8-4BF4-BE17-3B57F602A4E2}" name="Mass_of_neutral_lipids_mg">
      <calculatedColumnFormula>F2-C2</calculatedColumnFormula>
    </tableColumn>
    <tableColumn id="8" xr3:uid="{ADE3B7B0-CE28-4225-B18E-999A9D36A8F5}" name="percent_neutral_lipids_of_dry_mass">
      <calculatedColumnFormula>G2/E2*100</calculatedColumnFormula>
    </tableColumn>
    <tableColumn id="9" xr3:uid="{FFD95EE7-030A-49ED-B411-9FC7F5113038}" name="mass_of_dried_sample_in_falcon_tube"/>
    <tableColumn id="10" xr3:uid="{91DE47BE-C332-441F-8673-3A9A5E670AE2}" name="cell_density_in_staining_mix"/>
    <tableColumn id="11" xr3:uid="{41C6044D-5FED-4AFC-B8B1-925834051486}" name="cell_density_in_falcon_tube">
      <calculatedColumnFormula>J2*100</calculatedColumnFormula>
    </tableColumn>
    <tableColumn id="12" xr3:uid="{4DDCF300-EFD9-41EC-991E-BE0E453DB3CC}" name="culture_volume_in_falcon_tube"/>
    <tableColumn id="13" xr3:uid="{4209CEB2-2B89-4BD2-8A58-BAA76FF1B9AF}" name="number_of_cells_in_falcon_tube">
      <calculatedColumnFormula>K2*L2</calculatedColumnFormula>
    </tableColumn>
    <tableColumn id="14" xr3:uid="{44DCDD30-3B0C-4120-BD05-AD62D5C1F4EE}" name="mass_of_neutral_lipids_per_cell_ng">
      <calculatedColumnFormula>G2/(E2/I2*M2)*1000000</calculatedColumnFormula>
    </tableColumn>
    <tableColumn id="15" xr3:uid="{2A12C198-76EF-4194-ADB7-FEEE19928D96}" name="tube_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3862-1E82-4B7B-BBCD-1E2CE096933D}">
  <sheetPr>
    <pageSetUpPr fitToPage="1"/>
  </sheetPr>
  <dimension ref="A1:O37"/>
  <sheetViews>
    <sheetView tabSelected="1" topLeftCell="B1" workbookViewId="0">
      <selection activeCell="H15" sqref="H15"/>
    </sheetView>
  </sheetViews>
  <sheetFormatPr defaultRowHeight="15" x14ac:dyDescent="0.25"/>
  <cols>
    <col min="1" max="1" width="14.5703125" customWidth="1"/>
    <col min="2" max="2" width="11.140625" customWidth="1"/>
    <col min="3" max="3" width="11.42578125" customWidth="1"/>
    <col min="4" max="4" width="12.85546875" customWidth="1"/>
    <col min="5" max="5" width="20.28515625" customWidth="1"/>
    <col min="6" max="6" width="21.5703125" customWidth="1"/>
    <col min="7" max="7" width="17.28515625" customWidth="1"/>
    <col min="8" max="8" width="16.28515625" customWidth="1"/>
    <col min="9" max="9" width="15.28515625" customWidth="1"/>
    <col min="10" max="10" width="13.42578125" customWidth="1"/>
    <col min="11" max="11" width="13.28515625" customWidth="1"/>
    <col min="12" max="12" width="14.7109375" customWidth="1"/>
    <col min="13" max="13" width="16.5703125" customWidth="1"/>
    <col min="14" max="14" width="18.28515625" customWidth="1"/>
  </cols>
  <sheetData>
    <row r="1" spans="1:15" s="2" customFormat="1" ht="47.25" x14ac:dyDescent="0.25">
      <c r="A1" s="1" t="s">
        <v>6</v>
      </c>
      <c r="B1" s="1" t="s">
        <v>1</v>
      </c>
      <c r="C1" s="1" t="s">
        <v>7</v>
      </c>
      <c r="D1" s="1" t="s">
        <v>0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3" t="s">
        <v>17</v>
      </c>
      <c r="K1" s="3" t="s">
        <v>13</v>
      </c>
      <c r="L1" s="3" t="s">
        <v>14</v>
      </c>
      <c r="M1" s="1" t="s">
        <v>15</v>
      </c>
      <c r="N1" s="1" t="s">
        <v>16</v>
      </c>
      <c r="O1" s="3" t="s">
        <v>5</v>
      </c>
    </row>
    <row r="2" spans="1:15" x14ac:dyDescent="0.25">
      <c r="A2">
        <v>16</v>
      </c>
      <c r="B2" t="s">
        <v>2</v>
      </c>
      <c r="C2">
        <v>5916.45</v>
      </c>
      <c r="E2">
        <v>5</v>
      </c>
      <c r="F2">
        <v>5917.79</v>
      </c>
      <c r="G2">
        <f t="shared" ref="G2:G37" si="0">F2-C2</f>
        <v>1.3400000000001455</v>
      </c>
      <c r="H2">
        <f t="shared" ref="H2:H37" si="1">G2/E2*100</f>
        <v>26.80000000000291</v>
      </c>
      <c r="I2">
        <v>52.609999999999673</v>
      </c>
      <c r="J2">
        <v>264506.65019999997</v>
      </c>
      <c r="K2">
        <f t="shared" ref="K2:K37" si="2">J2*100</f>
        <v>26450665.019999996</v>
      </c>
      <c r="L2">
        <v>50</v>
      </c>
      <c r="M2">
        <f t="shared" ref="M2:M37" si="3">K2*L2</f>
        <v>1322533250.9999998</v>
      </c>
      <c r="N2">
        <f t="shared" ref="N2:N37" si="4">G2/(E2/I2*M2)*1000000</f>
        <v>1.0660964470526909E-2</v>
      </c>
      <c r="O2">
        <v>16</v>
      </c>
    </row>
    <row r="3" spans="1:15" x14ac:dyDescent="0.25">
      <c r="A3">
        <v>16</v>
      </c>
      <c r="B3" t="s">
        <v>3</v>
      </c>
      <c r="C3">
        <v>5877.08</v>
      </c>
      <c r="E3">
        <v>4.96</v>
      </c>
      <c r="F3">
        <v>5878.54</v>
      </c>
      <c r="G3">
        <f t="shared" si="0"/>
        <v>1.4600000000000364</v>
      </c>
      <c r="H3">
        <f t="shared" si="1"/>
        <v>29.435483870968476</v>
      </c>
      <c r="I3">
        <v>52.609999999999673</v>
      </c>
      <c r="J3">
        <v>264506.65019999997</v>
      </c>
      <c r="K3">
        <f t="shared" si="2"/>
        <v>26450665.019999996</v>
      </c>
      <c r="L3">
        <v>50</v>
      </c>
      <c r="M3">
        <f t="shared" si="3"/>
        <v>1322533250.9999998</v>
      </c>
      <c r="N3">
        <f t="shared" si="4"/>
        <v>1.1709352526907787E-2</v>
      </c>
      <c r="O3">
        <v>16</v>
      </c>
    </row>
    <row r="4" spans="1:15" x14ac:dyDescent="0.25">
      <c r="A4">
        <v>16</v>
      </c>
      <c r="B4" t="s">
        <v>4</v>
      </c>
      <c r="C4">
        <v>5968.14</v>
      </c>
      <c r="E4">
        <v>5.04</v>
      </c>
      <c r="F4">
        <v>5969.68</v>
      </c>
      <c r="G4">
        <f t="shared" si="0"/>
        <v>1.5399999999999636</v>
      </c>
      <c r="H4">
        <f t="shared" si="1"/>
        <v>30.555555555554832</v>
      </c>
      <c r="I4">
        <v>52.609999999999673</v>
      </c>
      <c r="J4">
        <v>264506.65019999997</v>
      </c>
      <c r="K4">
        <f t="shared" si="2"/>
        <v>26450665.019999996</v>
      </c>
      <c r="L4">
        <v>50</v>
      </c>
      <c r="M4">
        <f t="shared" si="3"/>
        <v>1322533250.9999998</v>
      </c>
      <c r="N4">
        <f t="shared" si="4"/>
        <v>1.2154913886378575E-2</v>
      </c>
      <c r="O4">
        <v>16</v>
      </c>
    </row>
    <row r="5" spans="1:15" x14ac:dyDescent="0.25">
      <c r="A5">
        <v>17</v>
      </c>
      <c r="B5" t="s">
        <v>2</v>
      </c>
      <c r="C5">
        <v>5913.48</v>
      </c>
      <c r="E5">
        <v>4.96</v>
      </c>
      <c r="F5">
        <v>5914.91</v>
      </c>
      <c r="G5">
        <f t="shared" si="0"/>
        <v>1.430000000000291</v>
      </c>
      <c r="H5">
        <f t="shared" si="1"/>
        <v>28.830645161296193</v>
      </c>
      <c r="I5">
        <v>43.269999999999527</v>
      </c>
      <c r="J5">
        <v>185239.83960000001</v>
      </c>
      <c r="K5">
        <f t="shared" si="2"/>
        <v>18523983.960000001</v>
      </c>
      <c r="L5">
        <v>49.8</v>
      </c>
      <c r="M5">
        <f t="shared" si="3"/>
        <v>922494401.20799994</v>
      </c>
      <c r="N5">
        <f t="shared" si="4"/>
        <v>1.352313915938869E-2</v>
      </c>
      <c r="O5">
        <v>17</v>
      </c>
    </row>
    <row r="6" spans="1:15" x14ac:dyDescent="0.25">
      <c r="A6">
        <v>17</v>
      </c>
      <c r="B6" t="s">
        <v>3</v>
      </c>
      <c r="C6">
        <v>5990.26</v>
      </c>
      <c r="E6">
        <v>4.99</v>
      </c>
      <c r="F6">
        <v>5991.76</v>
      </c>
      <c r="G6">
        <f t="shared" si="0"/>
        <v>1.5</v>
      </c>
      <c r="H6">
        <f t="shared" si="1"/>
        <v>30.060120240480959</v>
      </c>
      <c r="I6">
        <v>43.269999999999527</v>
      </c>
      <c r="J6">
        <v>185239.83960000001</v>
      </c>
      <c r="K6">
        <f t="shared" si="2"/>
        <v>18523983.960000001</v>
      </c>
      <c r="L6">
        <v>49.8</v>
      </c>
      <c r="M6">
        <f t="shared" si="3"/>
        <v>922494401.20799994</v>
      </c>
      <c r="N6">
        <f t="shared" si="4"/>
        <v>1.4099829777853802E-2</v>
      </c>
      <c r="O6">
        <v>17</v>
      </c>
    </row>
    <row r="7" spans="1:15" x14ac:dyDescent="0.25">
      <c r="A7">
        <v>17</v>
      </c>
      <c r="B7" t="s">
        <v>4</v>
      </c>
      <c r="C7">
        <v>5882.82</v>
      </c>
      <c r="E7">
        <v>4.95</v>
      </c>
      <c r="F7">
        <v>5884.36</v>
      </c>
      <c r="G7">
        <f t="shared" si="0"/>
        <v>1.5399999999999636</v>
      </c>
      <c r="H7">
        <f t="shared" si="1"/>
        <v>31.111111111110372</v>
      </c>
      <c r="I7">
        <v>43.269999999999527</v>
      </c>
      <c r="J7">
        <v>185239.83960000001</v>
      </c>
      <c r="K7">
        <f t="shared" si="2"/>
        <v>18523983.960000001</v>
      </c>
      <c r="L7">
        <v>49.8</v>
      </c>
      <c r="M7">
        <f t="shared" si="3"/>
        <v>922494401.20799994</v>
      </c>
      <c r="N7">
        <f t="shared" si="4"/>
        <v>1.4592801604160642E-2</v>
      </c>
      <c r="O7">
        <v>17</v>
      </c>
    </row>
    <row r="8" spans="1:15" x14ac:dyDescent="0.25">
      <c r="A8">
        <v>18</v>
      </c>
      <c r="B8" t="s">
        <v>2</v>
      </c>
      <c r="C8">
        <v>5897.22</v>
      </c>
      <c r="E8">
        <v>4.99</v>
      </c>
      <c r="F8">
        <v>5898.57</v>
      </c>
      <c r="G8">
        <f t="shared" si="0"/>
        <v>1.3499999999994543</v>
      </c>
      <c r="H8">
        <f t="shared" si="1"/>
        <v>27.05410821642193</v>
      </c>
      <c r="I8">
        <v>54.930000000000291</v>
      </c>
      <c r="J8">
        <v>283988.57900000003</v>
      </c>
      <c r="K8">
        <f t="shared" si="2"/>
        <v>28398857.900000002</v>
      </c>
      <c r="L8">
        <v>50</v>
      </c>
      <c r="M8">
        <f t="shared" si="3"/>
        <v>1419942895</v>
      </c>
      <c r="N8">
        <f t="shared" si="4"/>
        <v>1.0465788233885732E-2</v>
      </c>
      <c r="O8">
        <v>18</v>
      </c>
    </row>
    <row r="9" spans="1:15" x14ac:dyDescent="0.25">
      <c r="A9">
        <v>18</v>
      </c>
      <c r="B9" t="s">
        <v>3</v>
      </c>
      <c r="C9">
        <v>5969.91</v>
      </c>
      <c r="E9">
        <v>5.01</v>
      </c>
      <c r="F9">
        <v>5971.17</v>
      </c>
      <c r="G9">
        <f t="shared" si="0"/>
        <v>1.2600000000002183</v>
      </c>
      <c r="H9">
        <f t="shared" si="1"/>
        <v>25.149700598806753</v>
      </c>
      <c r="I9">
        <v>54.930000000000291</v>
      </c>
      <c r="J9">
        <v>283988.57900000003</v>
      </c>
      <c r="K9">
        <f t="shared" si="2"/>
        <v>28398857.900000002</v>
      </c>
      <c r="L9">
        <v>50</v>
      </c>
      <c r="M9">
        <f t="shared" si="3"/>
        <v>1419942895</v>
      </c>
      <c r="N9">
        <f t="shared" si="4"/>
        <v>9.7290747308007922E-3</v>
      </c>
      <c r="O9">
        <v>18</v>
      </c>
    </row>
    <row r="10" spans="1:15" x14ac:dyDescent="0.25">
      <c r="A10">
        <v>18</v>
      </c>
      <c r="B10" t="s">
        <v>4</v>
      </c>
      <c r="C10">
        <v>5989.24</v>
      </c>
      <c r="E10">
        <v>4.96</v>
      </c>
      <c r="F10">
        <v>5990.68</v>
      </c>
      <c r="G10">
        <f t="shared" si="0"/>
        <v>1.4400000000005093</v>
      </c>
      <c r="H10">
        <f t="shared" si="1"/>
        <v>29.032258064526395</v>
      </c>
      <c r="I10">
        <v>54.930000000000291</v>
      </c>
      <c r="J10">
        <v>283988.57900000003</v>
      </c>
      <c r="K10">
        <f t="shared" si="2"/>
        <v>28398857.900000002</v>
      </c>
      <c r="L10">
        <v>50</v>
      </c>
      <c r="M10">
        <f t="shared" si="3"/>
        <v>1419942895</v>
      </c>
      <c r="N10">
        <f t="shared" si="4"/>
        <v>1.1231028663898794E-2</v>
      </c>
      <c r="O10">
        <v>18</v>
      </c>
    </row>
    <row r="11" spans="1:15" x14ac:dyDescent="0.25">
      <c r="A11">
        <v>19</v>
      </c>
      <c r="B11" t="s">
        <v>2</v>
      </c>
      <c r="C11">
        <v>5955.6</v>
      </c>
      <c r="E11">
        <v>5</v>
      </c>
      <c r="F11">
        <v>5956.69</v>
      </c>
      <c r="G11">
        <f t="shared" si="0"/>
        <v>1.089999999999236</v>
      </c>
      <c r="H11">
        <f t="shared" si="1"/>
        <v>21.79999999998472</v>
      </c>
      <c r="I11">
        <v>183.59000000000015</v>
      </c>
      <c r="J11">
        <v>243583.4332</v>
      </c>
      <c r="K11">
        <f t="shared" si="2"/>
        <v>24358343.32</v>
      </c>
      <c r="L11">
        <v>49.7</v>
      </c>
      <c r="M11">
        <f t="shared" si="3"/>
        <v>1210609663.0040002</v>
      </c>
      <c r="N11">
        <f t="shared" si="4"/>
        <v>3.3059888106840372E-2</v>
      </c>
      <c r="O11">
        <v>19</v>
      </c>
    </row>
    <row r="12" spans="1:15" x14ac:dyDescent="0.25">
      <c r="A12">
        <v>19</v>
      </c>
      <c r="B12" t="s">
        <v>3</v>
      </c>
      <c r="C12">
        <v>5914.97</v>
      </c>
      <c r="E12">
        <v>5.05</v>
      </c>
      <c r="F12">
        <v>5916.45</v>
      </c>
      <c r="G12">
        <f t="shared" si="0"/>
        <v>1.4799999999995634</v>
      </c>
      <c r="H12">
        <f t="shared" si="1"/>
        <v>29.306930693060661</v>
      </c>
      <c r="I12">
        <v>183.59000000000015</v>
      </c>
      <c r="J12">
        <v>243583.4332</v>
      </c>
      <c r="K12">
        <f t="shared" si="2"/>
        <v>24358343.32</v>
      </c>
      <c r="L12">
        <v>49.7</v>
      </c>
      <c r="M12">
        <f t="shared" si="3"/>
        <v>1210609663.0040002</v>
      </c>
      <c r="N12">
        <f t="shared" si="4"/>
        <v>4.4444213278357361E-2</v>
      </c>
      <c r="O12">
        <v>19</v>
      </c>
    </row>
    <row r="13" spans="1:15" x14ac:dyDescent="0.25">
      <c r="A13">
        <v>19</v>
      </c>
      <c r="B13" t="s">
        <v>4</v>
      </c>
      <c r="C13">
        <v>6001.28</v>
      </c>
      <c r="E13">
        <v>4.95</v>
      </c>
      <c r="F13">
        <v>6002.68</v>
      </c>
      <c r="G13">
        <f t="shared" si="0"/>
        <v>1.4000000000005457</v>
      </c>
      <c r="H13">
        <f t="shared" si="1"/>
        <v>28.282828282839308</v>
      </c>
      <c r="I13">
        <v>183.59000000000015</v>
      </c>
      <c r="J13">
        <v>243583.4332</v>
      </c>
      <c r="K13">
        <f t="shared" si="2"/>
        <v>24358343.32</v>
      </c>
      <c r="L13">
        <v>49.7</v>
      </c>
      <c r="M13">
        <f t="shared" si="3"/>
        <v>1210609663.0040002</v>
      </c>
      <c r="N13">
        <f t="shared" si="4"/>
        <v>4.2891153136527665E-2</v>
      </c>
      <c r="O13">
        <v>19</v>
      </c>
    </row>
    <row r="14" spans="1:15" x14ac:dyDescent="0.25">
      <c r="A14">
        <v>20</v>
      </c>
      <c r="B14" t="s">
        <v>2</v>
      </c>
      <c r="C14">
        <v>5885.88</v>
      </c>
      <c r="E14">
        <v>5.01</v>
      </c>
      <c r="F14">
        <v>5887.36</v>
      </c>
      <c r="G14">
        <f t="shared" si="0"/>
        <v>1.4799999999995634</v>
      </c>
      <c r="H14">
        <f t="shared" si="1"/>
        <v>29.540918163663942</v>
      </c>
      <c r="I14">
        <v>181.63000000000011</v>
      </c>
      <c r="J14">
        <v>221313.90950000001</v>
      </c>
      <c r="K14">
        <f t="shared" si="2"/>
        <v>22131390.949999999</v>
      </c>
      <c r="L14">
        <v>48.8</v>
      </c>
      <c r="M14">
        <f t="shared" si="3"/>
        <v>1080011878.3599999</v>
      </c>
      <c r="N14">
        <f t="shared" si="4"/>
        <v>4.9680166242373487E-2</v>
      </c>
      <c r="O14">
        <v>20</v>
      </c>
    </row>
    <row r="15" spans="1:15" x14ac:dyDescent="0.25">
      <c r="A15">
        <v>20</v>
      </c>
      <c r="B15" t="s">
        <v>3</v>
      </c>
      <c r="C15">
        <v>5905.3</v>
      </c>
      <c r="E15">
        <v>5</v>
      </c>
      <c r="F15">
        <v>5906.81</v>
      </c>
      <c r="G15">
        <f t="shared" si="0"/>
        <v>1.5100000000002183</v>
      </c>
      <c r="H15">
        <f t="shared" si="1"/>
        <v>30.200000000004369</v>
      </c>
      <c r="I15">
        <v>181.63000000000011</v>
      </c>
      <c r="J15">
        <v>221313.90950000001</v>
      </c>
      <c r="K15">
        <f t="shared" si="2"/>
        <v>22131390.949999999</v>
      </c>
      <c r="L15">
        <v>48.8</v>
      </c>
      <c r="M15">
        <f t="shared" si="3"/>
        <v>1080011878.3599999</v>
      </c>
      <c r="N15">
        <f t="shared" si="4"/>
        <v>5.0788571032479031E-2</v>
      </c>
      <c r="O15">
        <v>20</v>
      </c>
    </row>
    <row r="16" spans="1:15" x14ac:dyDescent="0.25">
      <c r="A16">
        <v>20</v>
      </c>
      <c r="B16" t="s">
        <v>4</v>
      </c>
      <c r="C16">
        <v>5967.11</v>
      </c>
      <c r="E16">
        <v>5.05</v>
      </c>
      <c r="F16">
        <v>5968.8</v>
      </c>
      <c r="G16">
        <f t="shared" si="0"/>
        <v>1.6900000000005093</v>
      </c>
      <c r="H16">
        <f t="shared" si="1"/>
        <v>33.465346534663553</v>
      </c>
      <c r="I16">
        <v>181.63000000000011</v>
      </c>
      <c r="J16">
        <v>221313.90950000001</v>
      </c>
      <c r="K16">
        <f t="shared" si="2"/>
        <v>22131390.949999999</v>
      </c>
      <c r="L16">
        <v>48.8</v>
      </c>
      <c r="M16">
        <f t="shared" si="3"/>
        <v>1080011878.3599999</v>
      </c>
      <c r="N16">
        <f t="shared" si="4"/>
        <v>5.6280037404041069E-2</v>
      </c>
      <c r="O16">
        <v>20</v>
      </c>
    </row>
    <row r="17" spans="1:15" x14ac:dyDescent="0.25">
      <c r="A17">
        <v>21</v>
      </c>
      <c r="B17" t="s">
        <v>2</v>
      </c>
      <c r="C17">
        <v>6044.06</v>
      </c>
      <c r="E17">
        <v>4.96</v>
      </c>
      <c r="F17">
        <v>6045.58</v>
      </c>
      <c r="G17">
        <f t="shared" si="0"/>
        <v>1.5199999999995271</v>
      </c>
      <c r="H17">
        <f t="shared" si="1"/>
        <v>30.645161290313045</v>
      </c>
      <c r="I17">
        <v>163.48999999999978</v>
      </c>
      <c r="J17">
        <v>246481.66819999999</v>
      </c>
      <c r="K17">
        <f t="shared" si="2"/>
        <v>24648166.82</v>
      </c>
      <c r="L17">
        <v>48.9</v>
      </c>
      <c r="M17">
        <f t="shared" si="3"/>
        <v>1205295357.4979999</v>
      </c>
      <c r="N17">
        <f t="shared" si="4"/>
        <v>4.1568047103023767E-2</v>
      </c>
      <c r="O17">
        <v>21</v>
      </c>
    </row>
    <row r="18" spans="1:15" x14ac:dyDescent="0.25">
      <c r="A18">
        <v>21</v>
      </c>
      <c r="B18" t="s">
        <v>3</v>
      </c>
      <c r="C18">
        <v>5840.05</v>
      </c>
      <c r="E18">
        <v>5.0199999999999996</v>
      </c>
      <c r="F18">
        <v>5841.52</v>
      </c>
      <c r="G18">
        <f t="shared" si="0"/>
        <v>1.4700000000002547</v>
      </c>
      <c r="H18">
        <f t="shared" si="1"/>
        <v>29.282868525901488</v>
      </c>
      <c r="I18">
        <v>163.48999999999978</v>
      </c>
      <c r="J18">
        <v>246481.66819999999</v>
      </c>
      <c r="K18">
        <f t="shared" si="2"/>
        <v>24648166.82</v>
      </c>
      <c r="L18">
        <v>48.9</v>
      </c>
      <c r="M18">
        <f t="shared" si="3"/>
        <v>1205295357.4979999</v>
      </c>
      <c r="N18">
        <f t="shared" si="4"/>
        <v>3.9720190951681923E-2</v>
      </c>
      <c r="O18">
        <v>21</v>
      </c>
    </row>
    <row r="19" spans="1:15" x14ac:dyDescent="0.25">
      <c r="A19">
        <v>21</v>
      </c>
      <c r="B19" t="s">
        <v>4</v>
      </c>
      <c r="C19">
        <v>5975.54</v>
      </c>
      <c r="E19">
        <v>5.01</v>
      </c>
      <c r="F19">
        <v>5977.08</v>
      </c>
      <c r="G19">
        <f t="shared" si="0"/>
        <v>1.5399999999999636</v>
      </c>
      <c r="H19">
        <f t="shared" si="1"/>
        <v>30.738522954091092</v>
      </c>
      <c r="I19">
        <v>163.48999999999978</v>
      </c>
      <c r="J19">
        <v>246481.66819999999</v>
      </c>
      <c r="K19">
        <f t="shared" si="2"/>
        <v>24648166.82</v>
      </c>
      <c r="L19">
        <v>48.9</v>
      </c>
      <c r="M19">
        <f t="shared" si="3"/>
        <v>1205295357.4979999</v>
      </c>
      <c r="N19">
        <f t="shared" si="4"/>
        <v>4.1694685758985724E-2</v>
      </c>
      <c r="O19">
        <v>21</v>
      </c>
    </row>
    <row r="20" spans="1:15" x14ac:dyDescent="0.25">
      <c r="A20">
        <v>22</v>
      </c>
      <c r="B20" t="s">
        <v>2</v>
      </c>
      <c r="C20">
        <v>5999.69</v>
      </c>
      <c r="E20">
        <v>4.99</v>
      </c>
      <c r="F20">
        <v>6000.87</v>
      </c>
      <c r="G20">
        <f t="shared" si="0"/>
        <v>1.180000000000291</v>
      </c>
      <c r="H20">
        <f t="shared" si="1"/>
        <v>23.647294589184188</v>
      </c>
      <c r="I20">
        <v>124.48000000000047</v>
      </c>
      <c r="J20">
        <v>214471.2501</v>
      </c>
      <c r="K20">
        <f t="shared" si="2"/>
        <v>21447125.010000002</v>
      </c>
      <c r="L20">
        <v>49.2</v>
      </c>
      <c r="M20">
        <f t="shared" si="3"/>
        <v>1055198550.4920001</v>
      </c>
      <c r="N20">
        <f t="shared" si="4"/>
        <v>2.7896316092257324E-2</v>
      </c>
      <c r="O20">
        <v>22</v>
      </c>
    </row>
    <row r="21" spans="1:15" x14ac:dyDescent="0.25">
      <c r="A21">
        <v>22</v>
      </c>
      <c r="B21" t="s">
        <v>3</v>
      </c>
      <c r="C21">
        <v>5963.93</v>
      </c>
      <c r="E21">
        <v>5</v>
      </c>
      <c r="F21">
        <v>5965.06</v>
      </c>
      <c r="G21">
        <f t="shared" si="0"/>
        <v>1.1300000000001091</v>
      </c>
      <c r="H21">
        <f t="shared" si="1"/>
        <v>22.600000000002183</v>
      </c>
      <c r="I21">
        <v>124.48000000000047</v>
      </c>
      <c r="J21">
        <v>214471.2501</v>
      </c>
      <c r="K21">
        <f t="shared" si="2"/>
        <v>21447125.010000002</v>
      </c>
      <c r="L21">
        <v>49.2</v>
      </c>
      <c r="M21">
        <f t="shared" si="3"/>
        <v>1055198550.4920001</v>
      </c>
      <c r="N21">
        <f t="shared" si="4"/>
        <v>2.66608402626081E-2</v>
      </c>
      <c r="O21">
        <v>22</v>
      </c>
    </row>
    <row r="22" spans="1:15" x14ac:dyDescent="0.25">
      <c r="A22">
        <v>22</v>
      </c>
      <c r="B22" t="s">
        <v>4</v>
      </c>
      <c r="C22">
        <v>5964.78</v>
      </c>
      <c r="E22">
        <v>4.95</v>
      </c>
      <c r="F22">
        <v>5966.08</v>
      </c>
      <c r="G22">
        <f t="shared" si="0"/>
        <v>1.3000000000001819</v>
      </c>
      <c r="H22">
        <f t="shared" si="1"/>
        <v>26.262626262629933</v>
      </c>
      <c r="I22">
        <v>124.48000000000047</v>
      </c>
      <c r="J22">
        <v>214471.2501</v>
      </c>
      <c r="K22">
        <f t="shared" si="2"/>
        <v>21447125.010000002</v>
      </c>
      <c r="L22">
        <v>49.2</v>
      </c>
      <c r="M22">
        <f t="shared" si="3"/>
        <v>1055198550.4920001</v>
      </c>
      <c r="N22">
        <f t="shared" si="4"/>
        <v>3.0981578923207326E-2</v>
      </c>
      <c r="O22">
        <v>22</v>
      </c>
    </row>
    <row r="23" spans="1:15" x14ac:dyDescent="0.25">
      <c r="A23">
        <v>23</v>
      </c>
      <c r="B23" t="s">
        <v>2</v>
      </c>
      <c r="C23">
        <v>5973.17</v>
      </c>
      <c r="E23">
        <v>5</v>
      </c>
      <c r="F23">
        <v>5974.37</v>
      </c>
      <c r="G23">
        <f t="shared" si="0"/>
        <v>1.1999999999998181</v>
      </c>
      <c r="H23">
        <f t="shared" si="1"/>
        <v>23.999999999996362</v>
      </c>
      <c r="I23">
        <v>95.239999999999782</v>
      </c>
      <c r="J23">
        <v>163832.73259999999</v>
      </c>
      <c r="K23">
        <f t="shared" si="2"/>
        <v>16383273.259999998</v>
      </c>
      <c r="L23">
        <v>50.4</v>
      </c>
      <c r="M23">
        <f t="shared" si="3"/>
        <v>825716972.3039999</v>
      </c>
      <c r="N23">
        <f t="shared" si="4"/>
        <v>2.7682124464774985E-2</v>
      </c>
      <c r="O23">
        <v>23</v>
      </c>
    </row>
    <row r="24" spans="1:15" x14ac:dyDescent="0.25">
      <c r="A24">
        <v>23</v>
      </c>
      <c r="B24" t="s">
        <v>3</v>
      </c>
      <c r="C24">
        <v>5954.4</v>
      </c>
      <c r="E24">
        <v>5.03</v>
      </c>
      <c r="F24">
        <v>5955.7</v>
      </c>
      <c r="G24">
        <f t="shared" si="0"/>
        <v>1.3000000000001819</v>
      </c>
      <c r="H24">
        <f t="shared" si="1"/>
        <v>25.844930417498645</v>
      </c>
      <c r="I24">
        <v>95.239999999999782</v>
      </c>
      <c r="J24">
        <v>163832.73259999999</v>
      </c>
      <c r="K24">
        <f t="shared" si="2"/>
        <v>16383273.259999998</v>
      </c>
      <c r="L24">
        <v>50.4</v>
      </c>
      <c r="M24">
        <f t="shared" si="3"/>
        <v>825716972.3039999</v>
      </c>
      <c r="N24">
        <f t="shared" si="4"/>
        <v>2.9810107525031451E-2</v>
      </c>
      <c r="O24">
        <v>23</v>
      </c>
    </row>
    <row r="25" spans="1:15" x14ac:dyDescent="0.25">
      <c r="A25">
        <v>23</v>
      </c>
      <c r="B25" t="s">
        <v>4</v>
      </c>
      <c r="C25">
        <v>5825.34</v>
      </c>
      <c r="E25">
        <v>5.0199999999999996</v>
      </c>
      <c r="F25">
        <v>5826.66</v>
      </c>
      <c r="G25">
        <f t="shared" si="0"/>
        <v>1.319999999999709</v>
      </c>
      <c r="H25">
        <f t="shared" si="1"/>
        <v>26.294820717125678</v>
      </c>
      <c r="I25">
        <v>95.239999999999782</v>
      </c>
      <c r="J25">
        <v>163832.73259999999</v>
      </c>
      <c r="K25">
        <f t="shared" si="2"/>
        <v>16383273.259999998</v>
      </c>
      <c r="L25">
        <v>50.4</v>
      </c>
      <c r="M25">
        <f t="shared" si="3"/>
        <v>825716972.3039999</v>
      </c>
      <c r="N25">
        <f t="shared" si="4"/>
        <v>3.0329020827938633E-2</v>
      </c>
      <c r="O25">
        <v>23</v>
      </c>
    </row>
    <row r="26" spans="1:15" x14ac:dyDescent="0.25">
      <c r="A26">
        <v>24</v>
      </c>
      <c r="B26" t="s">
        <v>2</v>
      </c>
      <c r="C26">
        <v>5926.16</v>
      </c>
      <c r="E26">
        <v>5.0199999999999996</v>
      </c>
      <c r="F26">
        <v>5927.46</v>
      </c>
      <c r="G26">
        <f t="shared" si="0"/>
        <v>1.3000000000001819</v>
      </c>
      <c r="H26">
        <f t="shared" si="1"/>
        <v>25.896414342633108</v>
      </c>
      <c r="I26">
        <v>116.06999999999971</v>
      </c>
      <c r="J26">
        <v>198218.0099</v>
      </c>
      <c r="K26">
        <f t="shared" si="2"/>
        <v>19821800.990000002</v>
      </c>
      <c r="L26">
        <v>49.6</v>
      </c>
      <c r="M26">
        <f t="shared" si="3"/>
        <v>983161329.10400009</v>
      </c>
      <c r="N26">
        <f t="shared" si="4"/>
        <v>3.0572772990255192E-2</v>
      </c>
      <c r="O26">
        <v>24</v>
      </c>
    </row>
    <row r="27" spans="1:15" x14ac:dyDescent="0.25">
      <c r="A27">
        <v>24</v>
      </c>
      <c r="B27" t="s">
        <v>3</v>
      </c>
      <c r="C27">
        <v>5937.63</v>
      </c>
      <c r="E27">
        <v>4.96</v>
      </c>
      <c r="F27">
        <v>5938.8</v>
      </c>
      <c r="G27">
        <f t="shared" si="0"/>
        <v>1.1700000000000728</v>
      </c>
      <c r="H27">
        <f t="shared" si="1"/>
        <v>23.588709677420823</v>
      </c>
      <c r="I27">
        <v>116.06999999999971</v>
      </c>
      <c r="J27">
        <v>198218.0099</v>
      </c>
      <c r="K27">
        <f t="shared" si="2"/>
        <v>19821800.990000002</v>
      </c>
      <c r="L27">
        <v>49.6</v>
      </c>
      <c r="M27">
        <f t="shared" si="3"/>
        <v>983161329.10400009</v>
      </c>
      <c r="N27">
        <f t="shared" si="4"/>
        <v>2.7848344429427865E-2</v>
      </c>
      <c r="O27">
        <v>24</v>
      </c>
    </row>
    <row r="28" spans="1:15" x14ac:dyDescent="0.25">
      <c r="A28">
        <v>24</v>
      </c>
      <c r="B28" t="s">
        <v>4</v>
      </c>
      <c r="C28">
        <v>5905.18</v>
      </c>
      <c r="E28">
        <v>4.99</v>
      </c>
      <c r="F28">
        <v>5906.43</v>
      </c>
      <c r="G28">
        <f t="shared" si="0"/>
        <v>1.25</v>
      </c>
      <c r="H28">
        <f t="shared" si="1"/>
        <v>25.050100200400799</v>
      </c>
      <c r="I28">
        <v>116.06999999999971</v>
      </c>
      <c r="J28">
        <v>198218.0099</v>
      </c>
      <c r="K28">
        <f t="shared" si="2"/>
        <v>19821800.990000002</v>
      </c>
      <c r="L28">
        <v>49.6</v>
      </c>
      <c r="M28">
        <f t="shared" si="3"/>
        <v>983161329.10400009</v>
      </c>
      <c r="N28">
        <f t="shared" si="4"/>
        <v>2.9573631958351235E-2</v>
      </c>
      <c r="O28">
        <v>24</v>
      </c>
    </row>
    <row r="29" spans="1:15" x14ac:dyDescent="0.25">
      <c r="A29">
        <v>25</v>
      </c>
      <c r="B29" t="s">
        <v>2</v>
      </c>
      <c r="C29">
        <v>5917.99</v>
      </c>
      <c r="E29">
        <v>4.99</v>
      </c>
      <c r="F29">
        <v>5919.21</v>
      </c>
      <c r="G29">
        <f t="shared" si="0"/>
        <v>1.2200000000002547</v>
      </c>
      <c r="H29">
        <f t="shared" si="1"/>
        <v>24.448897795596285</v>
      </c>
      <c r="I29">
        <v>324.21000000000004</v>
      </c>
      <c r="J29">
        <v>193959.6195</v>
      </c>
      <c r="K29">
        <f t="shared" si="2"/>
        <v>19395961.949999999</v>
      </c>
      <c r="L29">
        <v>50.8</v>
      </c>
      <c r="M29">
        <f t="shared" si="3"/>
        <v>985314867.05999994</v>
      </c>
      <c r="N29">
        <f t="shared" si="4"/>
        <v>8.0447148615160294E-2</v>
      </c>
      <c r="O29">
        <v>25</v>
      </c>
    </row>
    <row r="30" spans="1:15" x14ac:dyDescent="0.25">
      <c r="A30">
        <v>25</v>
      </c>
      <c r="B30" t="s">
        <v>3</v>
      </c>
      <c r="C30">
        <v>5890.44</v>
      </c>
      <c r="E30">
        <v>5.05</v>
      </c>
      <c r="F30">
        <v>5891.51</v>
      </c>
      <c r="G30">
        <f t="shared" si="0"/>
        <v>1.0700000000006185</v>
      </c>
      <c r="H30">
        <f t="shared" si="1"/>
        <v>21.188118811893435</v>
      </c>
      <c r="I30">
        <v>324.21000000000004</v>
      </c>
      <c r="J30">
        <v>193959.6195</v>
      </c>
      <c r="K30">
        <f t="shared" si="2"/>
        <v>19395961.949999999</v>
      </c>
      <c r="L30">
        <v>50.8</v>
      </c>
      <c r="M30">
        <f t="shared" si="3"/>
        <v>985314867.05999994</v>
      </c>
      <c r="N30">
        <f t="shared" si="4"/>
        <v>6.9717815387288426E-2</v>
      </c>
      <c r="O30">
        <v>25</v>
      </c>
    </row>
    <row r="31" spans="1:15" x14ac:dyDescent="0.25">
      <c r="A31">
        <v>25</v>
      </c>
      <c r="B31" t="s">
        <v>4</v>
      </c>
      <c r="C31">
        <v>5920.65</v>
      </c>
      <c r="E31">
        <v>5.03</v>
      </c>
      <c r="F31">
        <v>5921.68</v>
      </c>
      <c r="G31">
        <f t="shared" si="0"/>
        <v>1.0300000000006548</v>
      </c>
      <c r="H31">
        <f t="shared" si="1"/>
        <v>20.477137176951388</v>
      </c>
      <c r="I31">
        <v>324.21000000000004</v>
      </c>
      <c r="J31">
        <v>193959.6195</v>
      </c>
      <c r="K31">
        <f t="shared" si="2"/>
        <v>19395961.949999999</v>
      </c>
      <c r="L31">
        <v>50.8</v>
      </c>
      <c r="M31">
        <f t="shared" si="3"/>
        <v>985314867.05999994</v>
      </c>
      <c r="N31">
        <f t="shared" si="4"/>
        <v>6.7378387011947316E-2</v>
      </c>
      <c r="O31">
        <v>25</v>
      </c>
    </row>
    <row r="32" spans="1:15" x14ac:dyDescent="0.25">
      <c r="A32">
        <v>26</v>
      </c>
      <c r="B32" t="s">
        <v>2</v>
      </c>
      <c r="C32">
        <v>5854.86</v>
      </c>
      <c r="E32">
        <v>5.05</v>
      </c>
      <c r="F32">
        <v>5856</v>
      </c>
      <c r="G32">
        <f t="shared" si="0"/>
        <v>1.1400000000003274</v>
      </c>
      <c r="H32">
        <f t="shared" si="1"/>
        <v>22.57425742574906</v>
      </c>
      <c r="I32">
        <v>272.96000000000004</v>
      </c>
      <c r="J32">
        <v>206039.95749999999</v>
      </c>
      <c r="K32">
        <f t="shared" si="2"/>
        <v>20603995.75</v>
      </c>
      <c r="L32">
        <v>50</v>
      </c>
      <c r="M32">
        <f t="shared" si="3"/>
        <v>1030199787.5</v>
      </c>
      <c r="N32">
        <f t="shared" si="4"/>
        <v>5.9812372140801512E-2</v>
      </c>
      <c r="O32">
        <v>26</v>
      </c>
    </row>
    <row r="33" spans="1:15" x14ac:dyDescent="0.25">
      <c r="A33">
        <v>26</v>
      </c>
      <c r="B33" t="s">
        <v>3</v>
      </c>
      <c r="C33">
        <v>5927.85</v>
      </c>
      <c r="E33">
        <v>4.9800000000000004</v>
      </c>
      <c r="F33">
        <v>5929.04</v>
      </c>
      <c r="G33">
        <f t="shared" si="0"/>
        <v>1.1899999999995998</v>
      </c>
      <c r="H33">
        <f t="shared" si="1"/>
        <v>23.895582329309232</v>
      </c>
      <c r="I33">
        <v>272.96000000000004</v>
      </c>
      <c r="J33">
        <v>206039.95749999999</v>
      </c>
      <c r="K33">
        <f t="shared" si="2"/>
        <v>20603995.75</v>
      </c>
      <c r="L33">
        <v>50</v>
      </c>
      <c r="M33">
        <f t="shared" si="3"/>
        <v>1030199787.5</v>
      </c>
      <c r="N33">
        <f t="shared" si="4"/>
        <v>6.3313332343395076E-2</v>
      </c>
      <c r="O33">
        <v>26</v>
      </c>
    </row>
    <row r="34" spans="1:15" x14ac:dyDescent="0.25">
      <c r="A34">
        <v>26</v>
      </c>
      <c r="B34" t="s">
        <v>4</v>
      </c>
      <c r="C34">
        <v>5947.36</v>
      </c>
      <c r="E34">
        <v>5.04</v>
      </c>
      <c r="F34">
        <v>5948.44</v>
      </c>
      <c r="G34">
        <f t="shared" si="0"/>
        <v>1.0799999999999272</v>
      </c>
      <c r="H34">
        <f t="shared" si="1"/>
        <v>21.428571428569985</v>
      </c>
      <c r="I34">
        <v>272.96000000000004</v>
      </c>
      <c r="J34">
        <v>206039.95749999999</v>
      </c>
      <c r="K34">
        <f t="shared" si="2"/>
        <v>20603995.75</v>
      </c>
      <c r="L34">
        <v>50</v>
      </c>
      <c r="M34">
        <f t="shared" si="3"/>
        <v>1030199787.5</v>
      </c>
      <c r="N34">
        <f t="shared" si="4"/>
        <v>5.6776781825364754E-2</v>
      </c>
      <c r="O34">
        <v>26</v>
      </c>
    </row>
    <row r="35" spans="1:15" x14ac:dyDescent="0.25">
      <c r="A35">
        <v>27</v>
      </c>
      <c r="B35" t="s">
        <v>2</v>
      </c>
      <c r="C35">
        <v>5960.2</v>
      </c>
      <c r="E35">
        <v>4.96</v>
      </c>
      <c r="F35">
        <v>5961.28</v>
      </c>
      <c r="G35">
        <f t="shared" si="0"/>
        <v>1.0799999999999272</v>
      </c>
      <c r="H35">
        <f t="shared" si="1"/>
        <v>21.774193548385632</v>
      </c>
      <c r="I35">
        <v>290.46000000000004</v>
      </c>
      <c r="J35">
        <v>201795.15789999999</v>
      </c>
      <c r="K35">
        <f t="shared" si="2"/>
        <v>20179515.789999999</v>
      </c>
      <c r="L35">
        <v>50</v>
      </c>
      <c r="M35">
        <f t="shared" si="3"/>
        <v>1008975789.5</v>
      </c>
      <c r="N35">
        <f t="shared" si="4"/>
        <v>6.2682695896977128E-2</v>
      </c>
      <c r="O35">
        <v>27</v>
      </c>
    </row>
    <row r="36" spans="1:15" x14ac:dyDescent="0.25">
      <c r="A36">
        <v>27</v>
      </c>
      <c r="B36" t="s">
        <v>3</v>
      </c>
      <c r="C36">
        <v>5938.66</v>
      </c>
      <c r="E36">
        <v>5.04</v>
      </c>
      <c r="F36">
        <v>5939.66</v>
      </c>
      <c r="G36">
        <f t="shared" si="0"/>
        <v>1</v>
      </c>
      <c r="H36">
        <f t="shared" si="1"/>
        <v>19.841269841269842</v>
      </c>
      <c r="I36">
        <v>290.46000000000004</v>
      </c>
      <c r="J36">
        <v>201795.15789999999</v>
      </c>
      <c r="K36">
        <f t="shared" si="2"/>
        <v>20179515.789999999</v>
      </c>
      <c r="L36">
        <v>50</v>
      </c>
      <c r="M36">
        <f t="shared" si="3"/>
        <v>1008975789.5</v>
      </c>
      <c r="N36">
        <f t="shared" si="4"/>
        <v>5.7118270805597351E-2</v>
      </c>
      <c r="O36">
        <v>27</v>
      </c>
    </row>
    <row r="37" spans="1:15" x14ac:dyDescent="0.25">
      <c r="A37">
        <v>27</v>
      </c>
      <c r="B37" t="s">
        <v>4</v>
      </c>
      <c r="C37">
        <v>5978.52</v>
      </c>
      <c r="E37">
        <v>5</v>
      </c>
      <c r="F37">
        <v>5979.66</v>
      </c>
      <c r="G37">
        <f t="shared" si="0"/>
        <v>1.1399999999994179</v>
      </c>
      <c r="H37">
        <f t="shared" si="1"/>
        <v>22.799999999988358</v>
      </c>
      <c r="I37">
        <v>290.46000000000004</v>
      </c>
      <c r="J37">
        <v>201795.15789999999</v>
      </c>
      <c r="K37">
        <f t="shared" si="2"/>
        <v>20179515.789999999</v>
      </c>
      <c r="L37">
        <v>50</v>
      </c>
      <c r="M37">
        <f t="shared" si="3"/>
        <v>1008975789.5</v>
      </c>
      <c r="N37">
        <f t="shared" si="4"/>
        <v>6.5635747348094506E-2</v>
      </c>
      <c r="O37">
        <v>27</v>
      </c>
    </row>
  </sheetData>
  <sortState xmlns:xlrd2="http://schemas.microsoft.com/office/spreadsheetml/2017/richdata2" ref="A2:O37">
    <sortCondition ref="A2:A37"/>
    <sortCondition ref="B2:B37"/>
  </sortState>
  <phoneticPr fontId="2" type="noConversion"/>
  <pageMargins left="0.7" right="0.7" top="0.75" bottom="0.75" header="0.3" footer="0.3"/>
  <pageSetup scale="76" fitToHeight="0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Zenbook</cp:lastModifiedBy>
  <cp:lastPrinted>2019-07-05T01:53:03Z</cp:lastPrinted>
  <dcterms:created xsi:type="dcterms:W3CDTF">2019-06-26T14:46:17Z</dcterms:created>
  <dcterms:modified xsi:type="dcterms:W3CDTF">2019-07-10T15:52:08Z</dcterms:modified>
</cp:coreProperties>
</file>