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lireza/Documents/Indicators/Parabolic SAR/"/>
    </mc:Choice>
  </mc:AlternateContent>
  <bookViews>
    <workbookView xWindow="0" yWindow="460" windowWidth="28800" windowHeight="15920" tabRatio="500"/>
  </bookViews>
  <sheets>
    <sheet name="AAPL"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20" i="1" l="1"/>
  <c r="L11" i="1"/>
  <c r="K11" i="1"/>
  <c r="M11" i="1"/>
  <c r="J12" i="1"/>
  <c r="H12" i="1"/>
  <c r="K12" i="1"/>
  <c r="L12" i="1"/>
  <c r="M12" i="1"/>
  <c r="J13" i="1"/>
  <c r="H13" i="1"/>
  <c r="K13" i="1"/>
  <c r="L13" i="1"/>
  <c r="M13" i="1"/>
  <c r="J14" i="1"/>
  <c r="H14" i="1"/>
  <c r="K14" i="1"/>
  <c r="L14" i="1"/>
  <c r="M14" i="1"/>
  <c r="J15" i="1"/>
  <c r="H15" i="1"/>
  <c r="K15" i="1"/>
  <c r="L15" i="1"/>
  <c r="M15" i="1"/>
  <c r="J16" i="1"/>
  <c r="H16" i="1"/>
  <c r="K16" i="1"/>
  <c r="L16" i="1"/>
  <c r="M16" i="1"/>
  <c r="J17" i="1"/>
  <c r="H17" i="1"/>
  <c r="K17" i="1"/>
  <c r="L17" i="1"/>
  <c r="M17" i="1"/>
  <c r="J18" i="1"/>
  <c r="H18" i="1"/>
  <c r="K18" i="1"/>
  <c r="L18" i="1"/>
  <c r="M18" i="1"/>
  <c r="J19" i="1"/>
  <c r="H19" i="1"/>
  <c r="K19" i="1"/>
  <c r="L19" i="1"/>
  <c r="M19" i="1"/>
  <c r="J20" i="1"/>
  <c r="H20" i="1"/>
  <c r="K20" i="1"/>
  <c r="L20" i="1"/>
  <c r="M20" i="1"/>
  <c r="J21" i="1"/>
  <c r="H21" i="1"/>
  <c r="K21" i="1"/>
  <c r="L21" i="1"/>
  <c r="M21" i="1"/>
  <c r="J22" i="1"/>
  <c r="H22" i="1"/>
  <c r="K22" i="1"/>
  <c r="L22" i="1"/>
  <c r="M22" i="1"/>
  <c r="J23" i="1"/>
  <c r="H23" i="1"/>
  <c r="K23" i="1"/>
  <c r="L23" i="1"/>
  <c r="M23" i="1"/>
  <c r="J24" i="1"/>
  <c r="H24" i="1"/>
  <c r="K24" i="1"/>
  <c r="L24" i="1"/>
  <c r="M24" i="1"/>
  <c r="J25" i="1"/>
  <c r="H25" i="1"/>
  <c r="K25" i="1"/>
  <c r="L25" i="1"/>
  <c r="M25" i="1"/>
  <c r="J26" i="1"/>
  <c r="H26" i="1"/>
  <c r="K26" i="1"/>
  <c r="L26" i="1"/>
  <c r="M26" i="1"/>
  <c r="J27" i="1"/>
  <c r="H27" i="1"/>
  <c r="K27" i="1"/>
  <c r="L27" i="1"/>
  <c r="M27" i="1"/>
  <c r="J28" i="1"/>
  <c r="H28" i="1"/>
  <c r="K28" i="1"/>
  <c r="L28" i="1"/>
  <c r="M28" i="1"/>
  <c r="J29" i="1"/>
  <c r="H29" i="1"/>
  <c r="K29" i="1"/>
  <c r="L29" i="1"/>
  <c r="M29" i="1"/>
  <c r="J30" i="1"/>
  <c r="H30" i="1"/>
  <c r="K30" i="1"/>
  <c r="L30" i="1"/>
  <c r="M30" i="1"/>
  <c r="J31" i="1"/>
  <c r="H31" i="1"/>
  <c r="K31" i="1"/>
  <c r="L31" i="1"/>
  <c r="M31" i="1"/>
  <c r="J32" i="1"/>
  <c r="H32" i="1"/>
  <c r="K32" i="1"/>
  <c r="L32" i="1"/>
  <c r="M32" i="1"/>
  <c r="J33" i="1"/>
  <c r="H33" i="1"/>
  <c r="K33" i="1"/>
  <c r="L33" i="1"/>
  <c r="M33" i="1"/>
  <c r="J34" i="1"/>
  <c r="H34" i="1"/>
  <c r="K34" i="1"/>
  <c r="L34" i="1"/>
  <c r="M34" i="1"/>
  <c r="J35" i="1"/>
  <c r="H35" i="1"/>
  <c r="K35" i="1"/>
  <c r="L35" i="1"/>
  <c r="M35" i="1"/>
  <c r="J36" i="1"/>
  <c r="H36" i="1"/>
  <c r="K36" i="1"/>
  <c r="L36" i="1"/>
  <c r="M36" i="1"/>
  <c r="J37" i="1"/>
  <c r="H37" i="1"/>
  <c r="K37" i="1"/>
  <c r="L37" i="1"/>
  <c r="M37" i="1"/>
  <c r="J38" i="1"/>
  <c r="H38" i="1"/>
  <c r="K38" i="1"/>
  <c r="L38" i="1"/>
  <c r="M38" i="1"/>
  <c r="J39" i="1"/>
  <c r="H39" i="1"/>
  <c r="K39" i="1"/>
  <c r="L39" i="1"/>
  <c r="M39" i="1"/>
  <c r="J40" i="1"/>
  <c r="H40" i="1"/>
  <c r="K40" i="1"/>
  <c r="L40" i="1"/>
  <c r="M40" i="1"/>
  <c r="J41" i="1"/>
  <c r="H41" i="1"/>
  <c r="K41" i="1"/>
  <c r="M41" i="1"/>
  <c r="L41" i="1"/>
  <c r="J42" i="1"/>
  <c r="H42" i="1"/>
  <c r="K42" i="1"/>
  <c r="L42" i="1"/>
  <c r="M42" i="1"/>
  <c r="J43" i="1"/>
  <c r="H43" i="1"/>
  <c r="K43" i="1"/>
  <c r="M43" i="1"/>
  <c r="L43" i="1"/>
  <c r="J44" i="1"/>
  <c r="H44" i="1"/>
  <c r="K44" i="1"/>
  <c r="L44" i="1"/>
  <c r="M44" i="1"/>
  <c r="J45" i="1"/>
  <c r="H45" i="1"/>
  <c r="K45" i="1"/>
  <c r="L45" i="1"/>
  <c r="M45" i="1"/>
  <c r="J46" i="1"/>
  <c r="H46" i="1"/>
  <c r="K46" i="1"/>
  <c r="L46" i="1"/>
  <c r="M46" i="1"/>
  <c r="J47" i="1"/>
  <c r="H47" i="1"/>
  <c r="K47" i="1"/>
  <c r="L47" i="1"/>
  <c r="M47" i="1"/>
  <c r="J48" i="1"/>
  <c r="H48" i="1"/>
  <c r="K48" i="1"/>
  <c r="L48" i="1"/>
  <c r="M48" i="1"/>
  <c r="J49" i="1"/>
  <c r="H49" i="1"/>
  <c r="K49" i="1"/>
  <c r="L49" i="1"/>
  <c r="M49" i="1"/>
  <c r="J50" i="1"/>
  <c r="H50" i="1"/>
  <c r="K50" i="1"/>
  <c r="L50" i="1"/>
  <c r="M50" i="1"/>
  <c r="J51" i="1"/>
  <c r="H51" i="1"/>
  <c r="K51" i="1"/>
  <c r="L51" i="1"/>
  <c r="M51" i="1"/>
  <c r="J52" i="1"/>
  <c r="H52" i="1"/>
  <c r="K52" i="1"/>
  <c r="L52" i="1"/>
  <c r="M52" i="1"/>
  <c r="J53" i="1"/>
  <c r="H53" i="1"/>
  <c r="K53" i="1"/>
  <c r="L53" i="1"/>
  <c r="M53" i="1"/>
  <c r="J54" i="1"/>
  <c r="H54" i="1"/>
  <c r="K54" i="1"/>
  <c r="M54" i="1"/>
  <c r="L54" i="1"/>
  <c r="J55" i="1"/>
  <c r="H55" i="1"/>
  <c r="K55" i="1"/>
  <c r="L55" i="1"/>
  <c r="M55" i="1"/>
  <c r="J56" i="1"/>
  <c r="H56" i="1"/>
  <c r="K56" i="1"/>
  <c r="L56" i="1"/>
  <c r="M56" i="1"/>
  <c r="J57" i="1"/>
  <c r="H57" i="1"/>
  <c r="K57" i="1"/>
  <c r="L57" i="1"/>
  <c r="M57" i="1"/>
  <c r="J58" i="1"/>
  <c r="H58" i="1"/>
  <c r="K58" i="1"/>
  <c r="L58" i="1"/>
  <c r="M58" i="1"/>
  <c r="J59" i="1"/>
  <c r="H59" i="1"/>
  <c r="K59" i="1"/>
  <c r="L59" i="1"/>
  <c r="M59" i="1"/>
  <c r="J60" i="1"/>
  <c r="H60" i="1"/>
  <c r="K60" i="1"/>
  <c r="M60" i="1"/>
  <c r="L60" i="1"/>
  <c r="J61" i="1"/>
  <c r="H61" i="1"/>
  <c r="K61" i="1"/>
  <c r="L61" i="1"/>
  <c r="M61" i="1"/>
  <c r="J62" i="1"/>
  <c r="H62" i="1"/>
  <c r="K62" i="1"/>
  <c r="L62" i="1"/>
  <c r="M62" i="1"/>
  <c r="J63" i="1"/>
  <c r="H63" i="1"/>
  <c r="K63" i="1"/>
  <c r="L63" i="1"/>
  <c r="M63" i="1"/>
  <c r="J64" i="1"/>
  <c r="H64" i="1"/>
  <c r="K64" i="1"/>
  <c r="L64" i="1"/>
  <c r="M64" i="1"/>
  <c r="J65" i="1"/>
  <c r="H65" i="1"/>
  <c r="K65" i="1"/>
  <c r="L65" i="1"/>
  <c r="M65" i="1"/>
  <c r="J66" i="1"/>
  <c r="H66" i="1"/>
  <c r="K66" i="1"/>
  <c r="L66" i="1"/>
  <c r="M66" i="1"/>
  <c r="J67" i="1"/>
  <c r="H67" i="1"/>
  <c r="K67" i="1"/>
  <c r="L67" i="1"/>
  <c r="M67" i="1"/>
  <c r="J68" i="1"/>
  <c r="H68" i="1"/>
  <c r="K68" i="1"/>
  <c r="L68" i="1"/>
  <c r="M68" i="1"/>
  <c r="J69" i="1"/>
  <c r="H69" i="1"/>
  <c r="K69" i="1"/>
  <c r="L69" i="1"/>
  <c r="M69" i="1"/>
  <c r="J70" i="1"/>
  <c r="H70" i="1"/>
  <c r="K70" i="1"/>
  <c r="L70" i="1"/>
  <c r="M70" i="1"/>
  <c r="J71" i="1"/>
  <c r="H71" i="1"/>
  <c r="K71" i="1"/>
  <c r="L71" i="1"/>
  <c r="M71" i="1"/>
  <c r="J72" i="1"/>
  <c r="H72" i="1"/>
  <c r="K72" i="1"/>
  <c r="L72" i="1"/>
  <c r="M72" i="1"/>
  <c r="J73" i="1"/>
  <c r="H73" i="1"/>
  <c r="K73" i="1"/>
  <c r="L73" i="1"/>
  <c r="M73" i="1"/>
  <c r="J74" i="1"/>
  <c r="H74" i="1"/>
  <c r="K74" i="1"/>
  <c r="L74" i="1"/>
  <c r="M74" i="1"/>
  <c r="J75" i="1"/>
  <c r="H75" i="1"/>
  <c r="K75" i="1"/>
  <c r="L75" i="1"/>
  <c r="M75" i="1"/>
  <c r="J76" i="1"/>
  <c r="H76" i="1"/>
  <c r="K76" i="1"/>
  <c r="L76" i="1"/>
  <c r="M76" i="1"/>
  <c r="J77" i="1"/>
  <c r="H77" i="1"/>
  <c r="K77" i="1"/>
  <c r="L77" i="1"/>
  <c r="M77" i="1"/>
  <c r="J78" i="1"/>
  <c r="H78" i="1"/>
  <c r="K78" i="1"/>
  <c r="M78" i="1"/>
  <c r="L78" i="1"/>
  <c r="J79" i="1"/>
  <c r="H79" i="1"/>
  <c r="K79" i="1"/>
  <c r="M79" i="1"/>
  <c r="L79" i="1"/>
  <c r="J80" i="1"/>
  <c r="H80" i="1"/>
  <c r="K80" i="1"/>
  <c r="L80" i="1"/>
  <c r="M80" i="1"/>
  <c r="J81" i="1"/>
  <c r="H81" i="1"/>
  <c r="K81" i="1"/>
  <c r="L81" i="1"/>
  <c r="M81" i="1"/>
  <c r="J82" i="1"/>
  <c r="H82" i="1"/>
  <c r="K82" i="1"/>
  <c r="L82" i="1"/>
  <c r="M82" i="1"/>
  <c r="J83" i="1"/>
  <c r="H83" i="1"/>
  <c r="K83" i="1"/>
  <c r="L83" i="1"/>
  <c r="M83" i="1"/>
  <c r="J84" i="1"/>
  <c r="H84" i="1"/>
  <c r="K84" i="1"/>
  <c r="L84" i="1"/>
  <c r="M84" i="1"/>
  <c r="J85" i="1"/>
  <c r="H85" i="1"/>
  <c r="K85" i="1"/>
  <c r="M85" i="1"/>
  <c r="L85" i="1"/>
  <c r="J86" i="1"/>
  <c r="H86" i="1"/>
  <c r="K86" i="1"/>
  <c r="L86" i="1"/>
  <c r="M86" i="1"/>
  <c r="J87" i="1"/>
  <c r="H87" i="1"/>
  <c r="K87" i="1"/>
  <c r="L87" i="1"/>
  <c r="M87" i="1"/>
  <c r="J88" i="1"/>
  <c r="H88" i="1"/>
  <c r="K88" i="1"/>
  <c r="L88" i="1"/>
  <c r="M88" i="1"/>
  <c r="J89" i="1"/>
  <c r="H89" i="1"/>
  <c r="K89" i="1"/>
  <c r="L89" i="1"/>
  <c r="M89" i="1"/>
  <c r="J90" i="1"/>
  <c r="H90" i="1"/>
  <c r="K90" i="1"/>
  <c r="L90" i="1"/>
  <c r="M90" i="1"/>
  <c r="J91" i="1"/>
  <c r="H91" i="1"/>
  <c r="K91" i="1"/>
  <c r="L91" i="1"/>
  <c r="M91" i="1"/>
  <c r="J92" i="1"/>
  <c r="H92" i="1"/>
  <c r="K92" i="1"/>
  <c r="L92" i="1"/>
  <c r="M92" i="1"/>
  <c r="J93" i="1"/>
  <c r="H93" i="1"/>
  <c r="K93" i="1"/>
  <c r="L93" i="1"/>
  <c r="M93" i="1"/>
  <c r="J94" i="1"/>
  <c r="H94" i="1"/>
  <c r="K94" i="1"/>
  <c r="L94" i="1"/>
  <c r="M94" i="1"/>
  <c r="J95" i="1"/>
  <c r="H95" i="1"/>
  <c r="K95" i="1"/>
  <c r="L95" i="1"/>
  <c r="M95" i="1"/>
  <c r="J96" i="1"/>
  <c r="H96" i="1"/>
  <c r="K96" i="1"/>
  <c r="L96" i="1"/>
  <c r="M96" i="1"/>
  <c r="J97" i="1"/>
  <c r="H97" i="1"/>
  <c r="K97" i="1"/>
  <c r="L97" i="1"/>
  <c r="M97" i="1"/>
  <c r="J98" i="1"/>
  <c r="H98" i="1"/>
  <c r="K98" i="1"/>
  <c r="L98" i="1"/>
  <c r="M98" i="1"/>
  <c r="J99" i="1"/>
  <c r="H99" i="1"/>
  <c r="K99" i="1"/>
  <c r="L99" i="1"/>
  <c r="M99" i="1"/>
  <c r="J100" i="1"/>
  <c r="H100" i="1"/>
  <c r="K100" i="1"/>
  <c r="L100" i="1"/>
  <c r="M100" i="1"/>
  <c r="J101" i="1"/>
  <c r="H101" i="1"/>
  <c r="K101" i="1"/>
  <c r="L101" i="1"/>
  <c r="M101" i="1"/>
  <c r="J102" i="1"/>
  <c r="H102" i="1"/>
  <c r="K102" i="1"/>
  <c r="L102" i="1"/>
  <c r="M102" i="1"/>
  <c r="J103" i="1"/>
  <c r="H103" i="1"/>
  <c r="K103" i="1"/>
  <c r="M103" i="1"/>
  <c r="L103" i="1"/>
  <c r="J104" i="1"/>
  <c r="H104" i="1"/>
  <c r="K104" i="1"/>
  <c r="L104" i="1"/>
  <c r="M104" i="1"/>
  <c r="J105" i="1"/>
  <c r="H105" i="1"/>
  <c r="K105" i="1"/>
  <c r="L105" i="1"/>
  <c r="M105" i="1"/>
  <c r="J106" i="1"/>
  <c r="H106" i="1"/>
  <c r="K106" i="1"/>
  <c r="L106" i="1"/>
  <c r="M106" i="1"/>
  <c r="J107" i="1"/>
  <c r="H107" i="1"/>
  <c r="K107" i="1"/>
  <c r="L107" i="1"/>
  <c r="M107" i="1"/>
  <c r="J108" i="1"/>
  <c r="H108" i="1"/>
  <c r="K108" i="1"/>
  <c r="L108" i="1"/>
  <c r="M108" i="1"/>
  <c r="J109" i="1"/>
  <c r="H109" i="1"/>
  <c r="K109" i="1"/>
  <c r="L109" i="1"/>
  <c r="M109" i="1"/>
  <c r="J110" i="1"/>
  <c r="H110" i="1"/>
  <c r="K110" i="1"/>
  <c r="L110" i="1"/>
  <c r="M110" i="1"/>
  <c r="J111" i="1"/>
  <c r="H111" i="1"/>
  <c r="K111" i="1"/>
  <c r="L111" i="1"/>
  <c r="M111" i="1"/>
  <c r="J112" i="1"/>
  <c r="H112" i="1"/>
  <c r="K112" i="1"/>
  <c r="L112" i="1"/>
  <c r="M112" i="1"/>
  <c r="J113" i="1"/>
  <c r="H113" i="1"/>
  <c r="K113" i="1"/>
  <c r="L113" i="1"/>
  <c r="M113" i="1"/>
  <c r="J114" i="1"/>
  <c r="H114" i="1"/>
  <c r="K114" i="1"/>
  <c r="L114" i="1"/>
  <c r="M114" i="1"/>
  <c r="J115" i="1"/>
  <c r="H115" i="1"/>
  <c r="K115" i="1"/>
  <c r="L115" i="1"/>
  <c r="M115" i="1"/>
  <c r="J116" i="1"/>
  <c r="H116" i="1"/>
  <c r="K116" i="1"/>
  <c r="L116" i="1"/>
  <c r="M116" i="1"/>
  <c r="J117" i="1"/>
  <c r="H117" i="1"/>
  <c r="K117" i="1"/>
  <c r="L117" i="1"/>
  <c r="M117" i="1"/>
  <c r="J118" i="1"/>
  <c r="H118" i="1"/>
  <c r="K118" i="1"/>
  <c r="L118" i="1"/>
  <c r="M118" i="1"/>
  <c r="J119" i="1"/>
  <c r="H119" i="1"/>
  <c r="K119" i="1"/>
  <c r="L119" i="1"/>
  <c r="M119" i="1"/>
  <c r="J120" i="1"/>
  <c r="K120" i="1"/>
  <c r="L120" i="1"/>
  <c r="M120" i="1"/>
  <c r="J121" i="1"/>
  <c r="H121" i="1"/>
  <c r="K121" i="1"/>
  <c r="L121" i="1"/>
  <c r="M121" i="1"/>
  <c r="J122" i="1"/>
  <c r="H122" i="1"/>
  <c r="K122" i="1"/>
  <c r="L122" i="1"/>
  <c r="M122" i="1"/>
  <c r="J123" i="1"/>
  <c r="H123" i="1"/>
  <c r="K123" i="1"/>
  <c r="L123" i="1"/>
  <c r="M123" i="1"/>
  <c r="J124" i="1"/>
  <c r="H124" i="1"/>
  <c r="K124" i="1"/>
  <c r="L124" i="1"/>
  <c r="M124" i="1"/>
  <c r="J125" i="1"/>
  <c r="H125" i="1"/>
  <c r="K125" i="1"/>
  <c r="M125" i="1"/>
  <c r="L125" i="1"/>
  <c r="J126" i="1"/>
  <c r="H126" i="1"/>
  <c r="K126" i="1"/>
  <c r="L126" i="1"/>
  <c r="M126" i="1"/>
  <c r="J127" i="1"/>
  <c r="H127" i="1"/>
  <c r="K127" i="1"/>
  <c r="L127" i="1"/>
  <c r="M127" i="1"/>
  <c r="J128" i="1"/>
  <c r="H128" i="1"/>
  <c r="K128" i="1"/>
  <c r="L128" i="1"/>
  <c r="M128" i="1"/>
  <c r="J129" i="1"/>
  <c r="H129" i="1"/>
  <c r="K129" i="1"/>
  <c r="L129" i="1"/>
  <c r="M129" i="1"/>
  <c r="J130" i="1"/>
  <c r="H130" i="1"/>
  <c r="K130" i="1"/>
  <c r="M130" i="1"/>
  <c r="L130" i="1"/>
  <c r="J131" i="1"/>
  <c r="H131" i="1"/>
  <c r="K131" i="1"/>
  <c r="L131" i="1"/>
  <c r="M131" i="1"/>
  <c r="J132" i="1"/>
  <c r="H132" i="1"/>
  <c r="K132" i="1"/>
  <c r="L132" i="1"/>
  <c r="M132" i="1"/>
  <c r="J133" i="1"/>
  <c r="H133" i="1"/>
  <c r="K133" i="1"/>
  <c r="L133" i="1"/>
  <c r="M133" i="1"/>
  <c r="J134" i="1"/>
  <c r="H134" i="1"/>
  <c r="L134" i="1"/>
  <c r="M134" i="1"/>
  <c r="K134" i="1"/>
</calcChain>
</file>

<file path=xl/comments1.xml><?xml version="1.0" encoding="utf-8"?>
<comments xmlns="http://schemas.openxmlformats.org/spreadsheetml/2006/main">
  <authors>
    <author>A satisfied Microsoft Office user</author>
    <author>My Name</author>
  </authors>
  <commentList>
    <comment ref="A4" authorId="0">
      <text>
        <r>
          <rPr>
            <sz val="8"/>
            <color indexed="81"/>
            <rFont val="Tahoma"/>
            <family val="2"/>
          </rPr>
          <t>AF = acceleration factor (alpha)</t>
        </r>
      </text>
    </comment>
    <comment ref="H9" authorId="0">
      <text>
        <r>
          <rPr>
            <sz val="8"/>
            <color indexed="81"/>
            <rFont val="Tahoma"/>
            <family val="2"/>
          </rPr>
          <t>For uptrend, positive number.
For downtreand, negative number</t>
        </r>
      </text>
    </comment>
    <comment ref="I9" authorId="1">
      <text>
        <r>
          <rPr>
            <b/>
            <sz val="8"/>
            <color indexed="81"/>
            <rFont val="Tahoma"/>
            <family val="2"/>
          </rPr>
          <t>Calculated SAR is provided only for understanding and checking the results under Tentative SAR.  No formulas depend on it.  So the column can be deleted</t>
        </r>
      </text>
    </comment>
    <comment ref="L9" authorId="1">
      <text>
        <r>
          <rPr>
            <b/>
            <sz val="8"/>
            <color indexed="81"/>
            <rFont val="Tahoma"/>
            <family val="2"/>
          </rPr>
          <t>EP = extreme point.
For downtrend, highest high.
For uptrend, lowest low</t>
        </r>
      </text>
    </comment>
    <comment ref="M9" authorId="0">
      <text>
        <r>
          <rPr>
            <sz val="8"/>
            <color indexed="81"/>
            <rFont val="Tahoma"/>
            <family val="2"/>
          </rPr>
          <t>AF = acceleration factor (alpha)</t>
        </r>
      </text>
    </comment>
    <comment ref="H11" authorId="0">
      <text>
        <r>
          <rPr>
            <sz val="8"/>
            <color indexed="81"/>
            <rFont val="Tahoma"/>
            <family val="2"/>
          </rPr>
          <t>Initial SAR# is downtrend.
Guess:
Presumably determined arbitrarily by looking at chart of data</t>
        </r>
      </text>
    </comment>
    <comment ref="K11" authorId="0">
      <text>
        <r>
          <rPr>
            <sz val="8"/>
            <color indexed="81"/>
            <rFont val="Tahoma"/>
            <family val="2"/>
          </rPr>
          <t>Formula:
If downtrend, initial SAR is previous high.
If uptrend, initial SAR is previous low.
Based on wiki:
Upon a trend switch, the first SAR value for this new trend is set to the last EP recorded on the prior trend</t>
        </r>
      </text>
    </comment>
    <comment ref="L11" authorId="1">
      <text>
        <r>
          <rPr>
            <b/>
            <sz val="8"/>
            <color indexed="81"/>
            <rFont val="Tahoma"/>
            <family val="2"/>
          </rPr>
          <t>Formula:
If downtrend, initial EP is current low; otherwise, smaller of current low and previous EP.
If uptrend, initial EP is current high; otherwise, larger of current high and previous EP.
Based on wiki:
During each period, if a new maximum (or minimum) is observed, the EP is updated with that value.
Upon a trend switch, [...] EP is then reset accordingly to this period’s maximum [or minimum]</t>
        </r>
      </text>
    </comment>
    <comment ref="M11" authorId="1">
      <text>
        <r>
          <rPr>
            <b/>
            <sz val="8"/>
            <color indexed="81"/>
            <rFont val="Tahoma"/>
            <family val="2"/>
          </rPr>
          <t>Formula:
=IF(ABS(A11)=1,$B$4,IF(H10=H11,I10,MIN($B$6,I10+$B$5)))
If start of new trend, AF is initial AF.
Otherwise, if current and previous EP are equal, AF is previous AF.
If current and previous EP are different, AF is previous AF plus AF increment up to max AF.
Based on wiki:
Upon a trend switch, [...] the acceleration factor is reset to its initial value of 0.02.
This factor is increased by 0.02 each time a new EP is recorded.
To prevent it from getting too large, a maximum value for the acceleration factor is normally set to 0.20.
Generally, it is preferable in stocks trading to set the acceleration factor to 0.01, so that is not too sensitive to local decreases. For commodity or currency trading, the preferred value is 0.02.
NOTE: We choose 0.02 here to be consistent with the "concept examples"</t>
        </r>
      </text>
    </comment>
    <comment ref="H12" authorId="1">
      <text>
        <r>
          <rPr>
            <b/>
            <sz val="8"/>
            <color indexed="81"/>
            <rFont val="Tahoma"/>
            <family val="2"/>
          </rPr>
          <t>Formula:
If downtrend, then if tentative SAR less than daily high, start uptrend (SAR# becomes 1); otherwise, "increment" SAR# (subtract 1).
If uptrend, then if tentative SAR greater than daily low, start downtrend (SAR# becomes -1; otherwise, increment SAR#.
Based on wiki:
If the next period’s SAR value is inside (or beyond) the next period’s price range, a new trend direction is then signaled. The SAR must then switch sides.</t>
        </r>
      </text>
    </comment>
    <comment ref="I12" authorId="1">
      <text>
        <r>
          <rPr>
            <b/>
            <sz val="8"/>
            <color indexed="81"/>
            <rFont val="Tahoma"/>
            <family val="2"/>
          </rPr>
          <t>SAR[n] = SAR[n-1] + AF[n-1]*(EP[n-1] - SAR[n-1])</t>
        </r>
      </text>
    </comment>
    <comment ref="J12" authorId="0">
      <text>
        <r>
          <rPr>
            <sz val="8"/>
            <color indexed="81"/>
            <rFont val="Tahoma"/>
            <family val="2"/>
          </rPr>
          <t>Formula:
If downtrend, tentative SAR is largest of previous two highs and calculated SAR.
If uptrend, tentative SAR is smallest of previous two lows and calculated SAR.
Based on wiki:
If the next period’s SAR value is inside (or beyond) the current period or the previous period’s price range, the SAR must be set to the closest price bound. For example, if in an upward trend, the new SAR value is calculated and if it results to be more than today’s or yesterday’s lowest price, it must be set equal to that lower boundary.</t>
        </r>
      </text>
    </comment>
    <comment ref="K12" authorId="1">
      <text>
        <r>
          <rPr>
            <b/>
            <sz val="8"/>
            <color indexed="81"/>
            <rFont val="Tahoma"/>
            <family val="2"/>
          </rPr>
          <t>Formula:
For new downtrend, first SAR is larger of previous EP and current high.
For new uptrend, first SAR is smaller of previous EP and current low.
Otherwise, set SAR to tentative SAR.
Based on wiki:
Upon a trend switch, the first SAR value for this new trend is set to the last EP recorded on the prior trend.
Note:
That rule suggests a simpler formula, namely:
=IF(ABS(A12)=1,H11,F12)
But on 3/22, for example, that would cause the new downtrend SAR to be less than that day's high.  Normally, that would trigger a reverse trend again; an infinite loop(!).  To avoid that, we altered the rule.
This is consistent with the onlilne chart for the "concept example" worksheet.
Also DanaD cites an observation on the code used in Trade Station Securities, to wit:
At the close of the bar on 22 Mar, the High hit a new high, but the low also went below the stop loss that was calculated the previous trading day (19 Mar).  The Stop Loss takes priority, and therefore it reverses.  The new SAR value becomes the High for that day (48.11).</t>
        </r>
      </text>
    </comment>
  </commentList>
</comments>
</file>

<file path=xl/sharedStrings.xml><?xml version="1.0" encoding="utf-8"?>
<sst xmlns="http://schemas.openxmlformats.org/spreadsheetml/2006/main" count="16" uniqueCount="16">
  <si>
    <t>Date</t>
  </si>
  <si>
    <t>Open</t>
  </si>
  <si>
    <t>High</t>
  </si>
  <si>
    <t>Low</t>
  </si>
  <si>
    <t>Close</t>
  </si>
  <si>
    <t>Adj Close</t>
  </si>
  <si>
    <t>Volume</t>
  </si>
  <si>
    <t>SAR</t>
  </si>
  <si>
    <t>Init AF</t>
  </si>
  <si>
    <t>Delta AF</t>
  </si>
  <si>
    <t>Max AF</t>
  </si>
  <si>
    <t>AF</t>
  </si>
  <si>
    <t>Source of rules: http://en.wikipedia.org/wiki/Parabolic_SAR</t>
  </si>
  <si>
    <t>SAR#</t>
  </si>
  <si>
    <t>Tentative
SAR</t>
  </si>
  <si>
    <t xml:space="preserve">EP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</si>
</sst>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8"/>
      <color indexed="81"/>
      <name val="Tahoma"/>
      <family val="2"/>
    </font>
    <font>
      <b/>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 fontId="0" fillId="0" borderId="0" xfId="0" applyNumberFormat="1"/>
    <xf numFmtId="2" fontId="0" fillId="0" borderId="0" xfId="0" applyNumberFormat="1" applyBorder="1"/>
    <xf numFmtId="0" fontId="0" fillId="0" borderId="0" xfId="0" applyBorder="1"/>
    <xf numFmtId="0" fontId="0" fillId="0" borderId="0" xfId="0" applyBorder="1" applyAlignment="1">
      <alignment horizontal="right"/>
    </xf>
    <xf numFmtId="2" fontId="0" fillId="0" borderId="0" xfId="0" applyNumberFormat="1" applyBorder="1" applyAlignment="1">
      <alignment horizontal="right" wrapText="1"/>
    </xf>
    <xf numFmtId="0" fontId="0" fillId="0" borderId="0" xfId="0"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Parabolic</a:t>
            </a:r>
            <a:r>
              <a:rPr lang="en-US" baseline="0"/>
              <a:t> SAR</a:t>
            </a:r>
          </a:p>
        </c:rich>
      </c:tx>
      <c:layout>
        <c:manualLayout>
          <c:xMode val="edge"/>
          <c:yMode val="edge"/>
          <c:x val="0.451783371566743"/>
          <c:y val="0.0311526479750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AAPL!$C$9</c:f>
              <c:strCache>
                <c:ptCount val="1"/>
                <c:pt idx="0">
                  <c:v>High</c:v>
                </c:pt>
              </c:strCache>
            </c:strRef>
          </c:tx>
          <c:spPr>
            <a:ln w="28575" cap="rnd">
              <a:noFill/>
              <a:round/>
            </a:ln>
            <a:effectLst/>
          </c:spPr>
          <c:marker>
            <c:symbol val="none"/>
          </c:marker>
          <c:val>
            <c:numRef>
              <c:f>AAPL!$C$10:$C$134</c:f>
              <c:numCache>
                <c:formatCode>General</c:formatCode>
                <c:ptCount val="125"/>
                <c:pt idx="0">
                  <c:v>156.729996</c:v>
                </c:pt>
                <c:pt idx="1">
                  <c:v>155.139999</c:v>
                </c:pt>
                <c:pt idx="2">
                  <c:v>154.479996</c:v>
                </c:pt>
                <c:pt idx="3">
                  <c:v>158.130005</c:v>
                </c:pt>
                <c:pt idx="4">
                  <c:v>156.330002</c:v>
                </c:pt>
                <c:pt idx="5">
                  <c:v>158.130005</c:v>
                </c:pt>
                <c:pt idx="6">
                  <c:v>166.149994</c:v>
                </c:pt>
                <c:pt idx="7">
                  <c:v>169.0</c:v>
                </c:pt>
                <c:pt idx="8">
                  <c:v>168.979996</c:v>
                </c:pt>
                <c:pt idx="9">
                  <c:v>171.660004</c:v>
                </c:pt>
                <c:pt idx="10">
                  <c:v>175.080002</c:v>
                </c:pt>
                <c:pt idx="11">
                  <c:v>175.570007</c:v>
                </c:pt>
                <c:pt idx="12">
                  <c:v>173.940002</c:v>
                </c:pt>
                <c:pt idx="13">
                  <c:v>170.660004</c:v>
                </c:pt>
                <c:pt idx="14">
                  <c:v>171.210007</c:v>
                </c:pt>
                <c:pt idx="15">
                  <c:v>171.0</c:v>
                </c:pt>
                <c:pt idx="16">
                  <c:v>172.479996</c:v>
                </c:pt>
                <c:pt idx="17">
                  <c:v>171.259995</c:v>
                </c:pt>
                <c:pt idx="18">
                  <c:v>171.699997</c:v>
                </c:pt>
                <c:pt idx="19">
                  <c:v>171.440002</c:v>
                </c:pt>
                <c:pt idx="20">
                  <c:v>173.320007</c:v>
                </c:pt>
                <c:pt idx="21">
                  <c:v>172.369995</c:v>
                </c:pt>
                <c:pt idx="22">
                  <c:v>173.0</c:v>
                </c:pt>
                <c:pt idx="23">
                  <c:v>175.869995</c:v>
                </c:pt>
                <c:pt idx="24">
                  <c:v>175.300003</c:v>
                </c:pt>
                <c:pt idx="25">
                  <c:v>175.0</c:v>
                </c:pt>
                <c:pt idx="26">
                  <c:v>174.910004</c:v>
                </c:pt>
                <c:pt idx="27">
                  <c:v>175.149994</c:v>
                </c:pt>
                <c:pt idx="28">
                  <c:v>177.75</c:v>
                </c:pt>
                <c:pt idx="29">
                  <c:v>176.0</c:v>
                </c:pt>
                <c:pt idx="30">
                  <c:v>175.490005</c:v>
                </c:pt>
                <c:pt idx="31">
                  <c:v>174.440002</c:v>
                </c:pt>
                <c:pt idx="32">
                  <c:v>173.070007</c:v>
                </c:pt>
                <c:pt idx="33">
                  <c:v>179.119995</c:v>
                </c:pt>
                <c:pt idx="34">
                  <c:v>182.669998</c:v>
                </c:pt>
                <c:pt idx="35">
                  <c:v>183.300003</c:v>
                </c:pt>
                <c:pt idx="36">
                  <c:v>184.100006</c:v>
                </c:pt>
                <c:pt idx="37">
                  <c:v>187.330002</c:v>
                </c:pt>
                <c:pt idx="38">
                  <c:v>188.389999</c:v>
                </c:pt>
                <c:pt idx="39">
                  <c:v>188.990005</c:v>
                </c:pt>
                <c:pt idx="40">
                  <c:v>189.490005</c:v>
                </c:pt>
                <c:pt idx="41">
                  <c:v>196.330002</c:v>
                </c:pt>
                <c:pt idx="42">
                  <c:v>197.690002</c:v>
                </c:pt>
                <c:pt idx="43">
                  <c:v>191.979996</c:v>
                </c:pt>
                <c:pt idx="44">
                  <c:v>192.880005</c:v>
                </c:pt>
                <c:pt idx="45">
                  <c:v>189.759995</c:v>
                </c:pt>
                <c:pt idx="46">
                  <c:v>189.559998</c:v>
                </c:pt>
                <c:pt idx="47">
                  <c:v>190.080002</c:v>
                </c:pt>
                <c:pt idx="48">
                  <c:v>191.679993</c:v>
                </c:pt>
                <c:pt idx="49">
                  <c:v>194.460007</c:v>
                </c:pt>
                <c:pt idx="50">
                  <c:v>196.5</c:v>
                </c:pt>
                <c:pt idx="51">
                  <c:v>196.369995</c:v>
                </c:pt>
                <c:pt idx="52">
                  <c:v>197.100006</c:v>
                </c:pt>
                <c:pt idx="53">
                  <c:v>200.229996</c:v>
                </c:pt>
                <c:pt idx="54">
                  <c:v>202.850006</c:v>
                </c:pt>
                <c:pt idx="55">
                  <c:v>200.740005</c:v>
                </c:pt>
                <c:pt idx="56">
                  <c:v>201.0</c:v>
                </c:pt>
                <c:pt idx="57">
                  <c:v>200.139999</c:v>
                </c:pt>
                <c:pt idx="58">
                  <c:v>199.850006</c:v>
                </c:pt>
                <c:pt idx="59">
                  <c:v>201.369995</c:v>
                </c:pt>
                <c:pt idx="60">
                  <c:v>203.380005</c:v>
                </c:pt>
                <c:pt idx="61">
                  <c:v>204.149994</c:v>
                </c:pt>
                <c:pt idx="62">
                  <c:v>204.940002</c:v>
                </c:pt>
                <c:pt idx="63">
                  <c:v>207.75</c:v>
                </c:pt>
                <c:pt idx="64">
                  <c:v>208.479996</c:v>
                </c:pt>
                <c:pt idx="65">
                  <c:v>207.759995</c:v>
                </c:pt>
                <c:pt idx="66">
                  <c:v>205.0</c:v>
                </c:pt>
                <c:pt idx="67">
                  <c:v>205.970001</c:v>
                </c:pt>
                <c:pt idx="68">
                  <c:v>203.399994</c:v>
                </c:pt>
                <c:pt idx="69">
                  <c:v>215.309998</c:v>
                </c:pt>
                <c:pt idx="70">
                  <c:v>212.649994</c:v>
                </c:pt>
                <c:pt idx="71">
                  <c:v>211.839996</c:v>
                </c:pt>
                <c:pt idx="72">
                  <c:v>208.839996</c:v>
                </c:pt>
                <c:pt idx="73">
                  <c:v>207.419998</c:v>
                </c:pt>
                <c:pt idx="74">
                  <c:v>205.339996</c:v>
                </c:pt>
                <c:pt idx="75">
                  <c:v>201.679993</c:v>
                </c:pt>
                <c:pt idx="76">
                  <c:v>198.850006</c:v>
                </c:pt>
                <c:pt idx="77">
                  <c:v>189.479996</c:v>
                </c:pt>
                <c:pt idx="78">
                  <c:v>189.699997</c:v>
                </c:pt>
                <c:pt idx="79">
                  <c:v>191.75</c:v>
                </c:pt>
                <c:pt idx="80">
                  <c:v>192.470001</c:v>
                </c:pt>
                <c:pt idx="81">
                  <c:v>190.899994</c:v>
                </c:pt>
                <c:pt idx="82">
                  <c:v>184.350006</c:v>
                </c:pt>
                <c:pt idx="83">
                  <c:v>188.0</c:v>
                </c:pt>
                <c:pt idx="84">
                  <c:v>185.710007</c:v>
                </c:pt>
                <c:pt idx="85">
                  <c:v>180.539993</c:v>
                </c:pt>
                <c:pt idx="86">
                  <c:v>182.139999</c:v>
                </c:pt>
                <c:pt idx="87">
                  <c:v>180.589996</c:v>
                </c:pt>
                <c:pt idx="88">
                  <c:v>179.350006</c:v>
                </c:pt>
                <c:pt idx="89">
                  <c:v>179.229996</c:v>
                </c:pt>
                <c:pt idx="90">
                  <c:v>177.990005</c:v>
                </c:pt>
                <c:pt idx="91">
                  <c:v>177.919998</c:v>
                </c:pt>
                <c:pt idx="92">
                  <c:v>179.830002</c:v>
                </c:pt>
                <c:pt idx="93">
                  <c:v>184.990005</c:v>
                </c:pt>
                <c:pt idx="94">
                  <c:v>185.470001</c:v>
                </c:pt>
                <c:pt idx="95">
                  <c:v>191.919998</c:v>
                </c:pt>
                <c:pt idx="96">
                  <c:v>195.369995</c:v>
                </c:pt>
                <c:pt idx="97">
                  <c:v>196.0</c:v>
                </c:pt>
                <c:pt idx="98">
                  <c:v>195.970001</c:v>
                </c:pt>
                <c:pt idx="99">
                  <c:v>196.789993</c:v>
                </c:pt>
                <c:pt idx="100">
                  <c:v>193.589996</c:v>
                </c:pt>
                <c:pt idx="101">
                  <c:v>194.960007</c:v>
                </c:pt>
                <c:pt idx="102">
                  <c:v>200.289993</c:v>
                </c:pt>
                <c:pt idx="103">
                  <c:v>199.880005</c:v>
                </c:pt>
                <c:pt idx="104">
                  <c:v>200.610001</c:v>
                </c:pt>
                <c:pt idx="105">
                  <c:v>200.850006</c:v>
                </c:pt>
                <c:pt idx="106">
                  <c:v>200.160004</c:v>
                </c:pt>
                <c:pt idx="107">
                  <c:v>199.259995</c:v>
                </c:pt>
                <c:pt idx="108">
                  <c:v>200.990005</c:v>
                </c:pt>
                <c:pt idx="109">
                  <c:v>201.570007</c:v>
                </c:pt>
                <c:pt idx="110">
                  <c:v>199.5</c:v>
                </c:pt>
                <c:pt idx="111">
                  <c:v>204.490005</c:v>
                </c:pt>
                <c:pt idx="112">
                  <c:v>203.130005</c:v>
                </c:pt>
                <c:pt idx="113">
                  <c:v>204.440002</c:v>
                </c:pt>
                <c:pt idx="114">
                  <c:v>205.080002</c:v>
                </c:pt>
                <c:pt idx="115">
                  <c:v>201.399994</c:v>
                </c:pt>
                <c:pt idx="116">
                  <c:v>201.509995</c:v>
                </c:pt>
                <c:pt idx="117">
                  <c:v>203.729996</c:v>
                </c:pt>
                <c:pt idx="118">
                  <c:v>204.389999</c:v>
                </c:pt>
                <c:pt idx="119">
                  <c:v>204.0</c:v>
                </c:pt>
                <c:pt idx="120">
                  <c:v>205.869995</c:v>
                </c:pt>
                <c:pt idx="121">
                  <c:v>206.110001</c:v>
                </c:pt>
                <c:pt idx="122">
                  <c:v>205.089996</c:v>
                </c:pt>
                <c:pt idx="123">
                  <c:v>205.880005</c:v>
                </c:pt>
                <c:pt idx="124">
                  <c:v>206.5</c:v>
                </c:pt>
              </c:numCache>
            </c:numRef>
          </c:val>
          <c:smooth val="0"/>
        </c:ser>
        <c:ser>
          <c:idx val="1"/>
          <c:order val="1"/>
          <c:tx>
            <c:strRef>
              <c:f>AAPL!$D$9</c:f>
              <c:strCache>
                <c:ptCount val="1"/>
                <c:pt idx="0">
                  <c:v>Low</c:v>
                </c:pt>
              </c:strCache>
            </c:strRef>
          </c:tx>
          <c:spPr>
            <a:ln w="28575" cap="rnd">
              <a:noFill/>
              <a:round/>
            </a:ln>
            <a:effectLst/>
          </c:spPr>
          <c:marker>
            <c:symbol val="none"/>
          </c:marker>
          <c:val>
            <c:numRef>
              <c:f>AAPL!$D$10:$D$134</c:f>
              <c:numCache>
                <c:formatCode>General</c:formatCode>
                <c:ptCount val="125"/>
                <c:pt idx="0">
                  <c:v>152.619995</c:v>
                </c:pt>
                <c:pt idx="1">
                  <c:v>151.699997</c:v>
                </c:pt>
                <c:pt idx="2">
                  <c:v>151.740005</c:v>
                </c:pt>
                <c:pt idx="3">
                  <c:v>154.320007</c:v>
                </c:pt>
                <c:pt idx="4">
                  <c:v>153.660004</c:v>
                </c:pt>
                <c:pt idx="5">
                  <c:v>154.110001</c:v>
                </c:pt>
                <c:pt idx="6">
                  <c:v>160.229996</c:v>
                </c:pt>
                <c:pt idx="7">
                  <c:v>164.559998</c:v>
                </c:pt>
                <c:pt idx="8">
                  <c:v>165.929993</c:v>
                </c:pt>
                <c:pt idx="9">
                  <c:v>167.279999</c:v>
                </c:pt>
                <c:pt idx="10">
                  <c:v>172.350006</c:v>
                </c:pt>
                <c:pt idx="11">
                  <c:v>172.850006</c:v>
                </c:pt>
                <c:pt idx="12">
                  <c:v>170.339996</c:v>
                </c:pt>
                <c:pt idx="13">
                  <c:v>168.419998</c:v>
                </c:pt>
                <c:pt idx="14">
                  <c:v>169.25</c:v>
                </c:pt>
                <c:pt idx="15">
                  <c:v>169.699997</c:v>
                </c:pt>
                <c:pt idx="16">
                  <c:v>169.919998</c:v>
                </c:pt>
                <c:pt idx="17">
                  <c:v>169.380005</c:v>
                </c:pt>
                <c:pt idx="18">
                  <c:v>169.75</c:v>
                </c:pt>
                <c:pt idx="19">
                  <c:v>169.490005</c:v>
                </c:pt>
                <c:pt idx="20">
                  <c:v>170.990005</c:v>
                </c:pt>
                <c:pt idx="21">
                  <c:v>170.300003</c:v>
                </c:pt>
                <c:pt idx="22">
                  <c:v>171.380005</c:v>
                </c:pt>
                <c:pt idx="23">
                  <c:v>173.949997</c:v>
                </c:pt>
                <c:pt idx="24">
                  <c:v>173.169998</c:v>
                </c:pt>
                <c:pt idx="25">
                  <c:v>172.729996</c:v>
                </c:pt>
                <c:pt idx="26">
                  <c:v>172.919998</c:v>
                </c:pt>
                <c:pt idx="27">
                  <c:v>172.889999</c:v>
                </c:pt>
                <c:pt idx="28">
                  <c:v>173.970001</c:v>
                </c:pt>
                <c:pt idx="29">
                  <c:v>174.539993</c:v>
                </c:pt>
                <c:pt idx="30">
                  <c:v>173.940002</c:v>
                </c:pt>
                <c:pt idx="31">
                  <c:v>172.020004</c:v>
                </c:pt>
                <c:pt idx="32">
                  <c:v>169.5</c:v>
                </c:pt>
                <c:pt idx="33">
                  <c:v>175.350006</c:v>
                </c:pt>
                <c:pt idx="34">
                  <c:v>179.369995</c:v>
                </c:pt>
                <c:pt idx="35">
                  <c:v>180.919998</c:v>
                </c:pt>
                <c:pt idx="36">
                  <c:v>182.559998</c:v>
                </c:pt>
                <c:pt idx="37">
                  <c:v>183.740005</c:v>
                </c:pt>
                <c:pt idx="38">
                  <c:v>185.789993</c:v>
                </c:pt>
                <c:pt idx="39">
                  <c:v>185.919998</c:v>
                </c:pt>
                <c:pt idx="40">
                  <c:v>184.729996</c:v>
                </c:pt>
                <c:pt idx="41">
                  <c:v>189.809998</c:v>
                </c:pt>
                <c:pt idx="42">
                  <c:v>190.779999</c:v>
                </c:pt>
                <c:pt idx="43">
                  <c:v>186.600006</c:v>
                </c:pt>
                <c:pt idx="44">
                  <c:v>184.580002</c:v>
                </c:pt>
                <c:pt idx="45">
                  <c:v>186.550003</c:v>
                </c:pt>
                <c:pt idx="46">
                  <c:v>187.529999</c:v>
                </c:pt>
                <c:pt idx="47">
                  <c:v>188.539993</c:v>
                </c:pt>
                <c:pt idx="48">
                  <c:v>188.380005</c:v>
                </c:pt>
                <c:pt idx="49">
                  <c:v>191.050003</c:v>
                </c:pt>
                <c:pt idx="50">
                  <c:v>193.149994</c:v>
                </c:pt>
                <c:pt idx="51">
                  <c:v>193.139999</c:v>
                </c:pt>
                <c:pt idx="52">
                  <c:v>195.929993</c:v>
                </c:pt>
                <c:pt idx="53">
                  <c:v>196.339996</c:v>
                </c:pt>
                <c:pt idx="54">
                  <c:v>199.229996</c:v>
                </c:pt>
                <c:pt idx="55">
                  <c:v>198.179993</c:v>
                </c:pt>
                <c:pt idx="56">
                  <c:v>198.440002</c:v>
                </c:pt>
                <c:pt idx="57">
                  <c:v>196.210007</c:v>
                </c:pt>
                <c:pt idx="58">
                  <c:v>198.009995</c:v>
                </c:pt>
                <c:pt idx="59">
                  <c:v>198.559998</c:v>
                </c:pt>
                <c:pt idx="60">
                  <c:v>198.610001</c:v>
                </c:pt>
                <c:pt idx="61">
                  <c:v>202.520004</c:v>
                </c:pt>
                <c:pt idx="62">
                  <c:v>202.339996</c:v>
                </c:pt>
                <c:pt idx="63">
                  <c:v>203.899994</c:v>
                </c:pt>
                <c:pt idx="64">
                  <c:v>207.050003</c:v>
                </c:pt>
                <c:pt idx="65">
                  <c:v>205.119995</c:v>
                </c:pt>
                <c:pt idx="66">
                  <c:v>202.119995</c:v>
                </c:pt>
                <c:pt idx="67">
                  <c:v>203.860001</c:v>
                </c:pt>
                <c:pt idx="68">
                  <c:v>199.110001</c:v>
                </c:pt>
                <c:pt idx="69">
                  <c:v>209.229996</c:v>
                </c:pt>
                <c:pt idx="70">
                  <c:v>208.130005</c:v>
                </c:pt>
                <c:pt idx="71">
                  <c:v>210.229996</c:v>
                </c:pt>
                <c:pt idx="72">
                  <c:v>203.5</c:v>
                </c:pt>
                <c:pt idx="73">
                  <c:v>200.830002</c:v>
                </c:pt>
                <c:pt idx="74">
                  <c:v>201.75</c:v>
                </c:pt>
                <c:pt idx="75">
                  <c:v>196.660004</c:v>
                </c:pt>
                <c:pt idx="76">
                  <c:v>192.770004</c:v>
                </c:pt>
                <c:pt idx="77">
                  <c:v>182.850006</c:v>
                </c:pt>
                <c:pt idx="78">
                  <c:v>185.410004</c:v>
                </c:pt>
                <c:pt idx="79">
                  <c:v>186.020004</c:v>
                </c:pt>
                <c:pt idx="80">
                  <c:v>188.839996</c:v>
                </c:pt>
                <c:pt idx="81">
                  <c:v>186.759995</c:v>
                </c:pt>
                <c:pt idx="82">
                  <c:v>180.279999</c:v>
                </c:pt>
                <c:pt idx="83">
                  <c:v>184.699997</c:v>
                </c:pt>
                <c:pt idx="84">
                  <c:v>182.550003</c:v>
                </c:pt>
                <c:pt idx="85">
                  <c:v>177.809998</c:v>
                </c:pt>
                <c:pt idx="86">
                  <c:v>178.619995</c:v>
                </c:pt>
                <c:pt idx="87">
                  <c:v>177.910004</c:v>
                </c:pt>
                <c:pt idx="88">
                  <c:v>176.0</c:v>
                </c:pt>
                <c:pt idx="89">
                  <c:v>176.669998</c:v>
                </c:pt>
                <c:pt idx="90">
                  <c:v>174.990005</c:v>
                </c:pt>
                <c:pt idx="91">
                  <c:v>170.270004</c:v>
                </c:pt>
                <c:pt idx="92">
                  <c:v>174.520004</c:v>
                </c:pt>
                <c:pt idx="93">
                  <c:v>181.139999</c:v>
                </c:pt>
                <c:pt idx="94">
                  <c:v>182.149994</c:v>
                </c:pt>
                <c:pt idx="95">
                  <c:v>185.770004</c:v>
                </c:pt>
                <c:pt idx="96">
                  <c:v>191.619995</c:v>
                </c:pt>
                <c:pt idx="97">
                  <c:v>193.600006</c:v>
                </c:pt>
                <c:pt idx="98">
                  <c:v>193.389999</c:v>
                </c:pt>
                <c:pt idx="99">
                  <c:v>193.600006</c:v>
                </c:pt>
                <c:pt idx="100">
                  <c:v>190.300003</c:v>
                </c:pt>
                <c:pt idx="101">
                  <c:v>192.169998</c:v>
                </c:pt>
                <c:pt idx="102">
                  <c:v>195.210007</c:v>
                </c:pt>
                <c:pt idx="103">
                  <c:v>197.309998</c:v>
                </c:pt>
                <c:pt idx="104">
                  <c:v>198.029999</c:v>
                </c:pt>
                <c:pt idx="105">
                  <c:v>198.149994</c:v>
                </c:pt>
                <c:pt idx="106">
                  <c:v>198.169998</c:v>
                </c:pt>
                <c:pt idx="107">
                  <c:v>195.289993</c:v>
                </c:pt>
                <c:pt idx="108">
                  <c:v>197.350006</c:v>
                </c:pt>
                <c:pt idx="109">
                  <c:v>199.570007</c:v>
                </c:pt>
                <c:pt idx="110">
                  <c:v>197.050003</c:v>
                </c:pt>
                <c:pt idx="111">
                  <c:v>200.649994</c:v>
                </c:pt>
                <c:pt idx="112">
                  <c:v>201.360001</c:v>
                </c:pt>
                <c:pt idx="113">
                  <c:v>202.690002</c:v>
                </c:pt>
                <c:pt idx="114">
                  <c:v>202.899994</c:v>
                </c:pt>
                <c:pt idx="115">
                  <c:v>198.410004</c:v>
                </c:pt>
                <c:pt idx="116">
                  <c:v>198.809998</c:v>
                </c:pt>
                <c:pt idx="117">
                  <c:v>201.559998</c:v>
                </c:pt>
                <c:pt idx="118">
                  <c:v>201.710007</c:v>
                </c:pt>
                <c:pt idx="119">
                  <c:v>202.199997</c:v>
                </c:pt>
                <c:pt idx="120">
                  <c:v>204.0</c:v>
                </c:pt>
                <c:pt idx="121">
                  <c:v>203.5</c:v>
                </c:pt>
                <c:pt idx="122">
                  <c:v>203.270004</c:v>
                </c:pt>
                <c:pt idx="123">
                  <c:v>203.699997</c:v>
                </c:pt>
                <c:pt idx="124">
                  <c:v>202.360001</c:v>
                </c:pt>
              </c:numCache>
            </c:numRef>
          </c:val>
          <c:smooth val="0"/>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tx1">
                  <a:lumMod val="50000"/>
                  <a:lumOff val="50000"/>
                </a:schemeClr>
              </a:solidFill>
              <a:ln w="9525">
                <a:noFill/>
              </a:ln>
              <a:effectLst/>
            </c:spPr>
          </c:downBars>
        </c:upDownBars>
        <c:marker val="1"/>
        <c:smooth val="0"/>
        <c:axId val="-57474976"/>
        <c:axId val="-57472080"/>
      </c:lineChart>
      <c:scatterChart>
        <c:scatterStyle val="lineMarker"/>
        <c:varyColors val="0"/>
        <c:ser>
          <c:idx val="2"/>
          <c:order val="2"/>
          <c:tx>
            <c:strRef>
              <c:f>AAPL!$K$9</c:f>
              <c:strCache>
                <c:ptCount val="1"/>
                <c:pt idx="0">
                  <c:v>SAR</c:v>
                </c:pt>
              </c:strCache>
            </c:strRef>
          </c:tx>
          <c:spPr>
            <a:ln w="25400" cap="rnd">
              <a:noFill/>
              <a:round/>
            </a:ln>
            <a:effectLst/>
          </c:spPr>
          <c:marker>
            <c:symbol val="circle"/>
            <c:size val="5"/>
            <c:spPr>
              <a:solidFill>
                <a:srgbClr val="FF0000"/>
              </a:solidFill>
              <a:ln w="3175">
                <a:solidFill>
                  <a:schemeClr val="tx1">
                    <a:lumMod val="50000"/>
                    <a:lumOff val="50000"/>
                  </a:schemeClr>
                </a:solidFill>
              </a:ln>
              <a:effectLst/>
            </c:spPr>
          </c:marker>
          <c:yVal>
            <c:numRef>
              <c:f>AAPL!$K$10:$K$134</c:f>
              <c:numCache>
                <c:formatCode>0.00</c:formatCode>
                <c:ptCount val="125"/>
                <c:pt idx="1">
                  <c:v>156.729996</c:v>
                </c:pt>
                <c:pt idx="2">
                  <c:v>156.729996</c:v>
                </c:pt>
                <c:pt idx="3">
                  <c:v>151.699997</c:v>
                </c:pt>
                <c:pt idx="4">
                  <c:v>151.740005</c:v>
                </c:pt>
                <c:pt idx="5">
                  <c:v>151.87</c:v>
                </c:pt>
                <c:pt idx="6">
                  <c:v>152.0</c:v>
                </c:pt>
                <c:pt idx="7">
                  <c:v>152.57</c:v>
                </c:pt>
                <c:pt idx="8">
                  <c:v>153.56</c:v>
                </c:pt>
                <c:pt idx="9">
                  <c:v>154.49</c:v>
                </c:pt>
                <c:pt idx="10">
                  <c:v>155.86</c:v>
                </c:pt>
                <c:pt idx="11">
                  <c:v>157.78</c:v>
                </c:pt>
                <c:pt idx="12">
                  <c:v>159.91</c:v>
                </c:pt>
                <c:pt idx="13">
                  <c:v>161.79</c:v>
                </c:pt>
                <c:pt idx="14">
                  <c:v>163.44</c:v>
                </c:pt>
                <c:pt idx="15">
                  <c:v>164.9</c:v>
                </c:pt>
                <c:pt idx="16">
                  <c:v>166.18</c:v>
                </c:pt>
                <c:pt idx="17">
                  <c:v>167.31</c:v>
                </c:pt>
                <c:pt idx="18">
                  <c:v>168.3</c:v>
                </c:pt>
                <c:pt idx="19">
                  <c:v>169.17</c:v>
                </c:pt>
                <c:pt idx="20">
                  <c:v>169.490005</c:v>
                </c:pt>
                <c:pt idx="21">
                  <c:v>169.490005</c:v>
                </c:pt>
                <c:pt idx="22">
                  <c:v>170.22</c:v>
                </c:pt>
                <c:pt idx="23">
                  <c:v>170.300003</c:v>
                </c:pt>
                <c:pt idx="24">
                  <c:v>171.08</c:v>
                </c:pt>
                <c:pt idx="25">
                  <c:v>171.75</c:v>
                </c:pt>
                <c:pt idx="26">
                  <c:v>172.33</c:v>
                </c:pt>
                <c:pt idx="27">
                  <c:v>172.729996</c:v>
                </c:pt>
                <c:pt idx="28">
                  <c:v>172.889999</c:v>
                </c:pt>
                <c:pt idx="29">
                  <c:v>172.889999</c:v>
                </c:pt>
                <c:pt idx="30">
                  <c:v>173.67</c:v>
                </c:pt>
                <c:pt idx="31">
                  <c:v>177.75</c:v>
                </c:pt>
                <c:pt idx="32">
                  <c:v>177.635</c:v>
                </c:pt>
                <c:pt idx="33">
                  <c:v>169.5</c:v>
                </c:pt>
                <c:pt idx="34">
                  <c:v>169.5</c:v>
                </c:pt>
                <c:pt idx="35">
                  <c:v>170.03</c:v>
                </c:pt>
                <c:pt idx="36">
                  <c:v>170.83</c:v>
                </c:pt>
                <c:pt idx="37">
                  <c:v>171.89</c:v>
                </c:pt>
                <c:pt idx="38">
                  <c:v>173.43</c:v>
                </c:pt>
                <c:pt idx="39">
                  <c:v>175.23</c:v>
                </c:pt>
                <c:pt idx="40">
                  <c:v>177.16</c:v>
                </c:pt>
                <c:pt idx="41">
                  <c:v>179.13</c:v>
                </c:pt>
                <c:pt idx="42">
                  <c:v>182.23</c:v>
                </c:pt>
                <c:pt idx="43">
                  <c:v>185.32</c:v>
                </c:pt>
                <c:pt idx="44">
                  <c:v>197.690002</c:v>
                </c:pt>
                <c:pt idx="45">
                  <c:v>197.428</c:v>
                </c:pt>
                <c:pt idx="46">
                  <c:v>197.171</c:v>
                </c:pt>
                <c:pt idx="47">
                  <c:v>196.919</c:v>
                </c:pt>
                <c:pt idx="48">
                  <c:v>196.672</c:v>
                </c:pt>
                <c:pt idx="49">
                  <c:v>196.43</c:v>
                </c:pt>
                <c:pt idx="50">
                  <c:v>184.580002</c:v>
                </c:pt>
                <c:pt idx="51">
                  <c:v>184.82</c:v>
                </c:pt>
                <c:pt idx="52">
                  <c:v>185.05</c:v>
                </c:pt>
                <c:pt idx="53">
                  <c:v>185.53</c:v>
                </c:pt>
                <c:pt idx="54">
                  <c:v>186.41</c:v>
                </c:pt>
                <c:pt idx="55">
                  <c:v>187.73</c:v>
                </c:pt>
                <c:pt idx="56">
                  <c:v>188.94</c:v>
                </c:pt>
                <c:pt idx="57">
                  <c:v>190.05</c:v>
                </c:pt>
                <c:pt idx="58">
                  <c:v>191.07</c:v>
                </c:pt>
                <c:pt idx="59">
                  <c:v>192.01</c:v>
                </c:pt>
                <c:pt idx="60">
                  <c:v>192.88</c:v>
                </c:pt>
                <c:pt idx="61">
                  <c:v>193.93</c:v>
                </c:pt>
                <c:pt idx="62">
                  <c:v>195.16</c:v>
                </c:pt>
                <c:pt idx="63">
                  <c:v>196.53</c:v>
                </c:pt>
                <c:pt idx="64">
                  <c:v>198.33</c:v>
                </c:pt>
                <c:pt idx="65">
                  <c:v>200.16</c:v>
                </c:pt>
                <c:pt idx="66">
                  <c:v>201.66</c:v>
                </c:pt>
                <c:pt idx="67">
                  <c:v>202.119995</c:v>
                </c:pt>
                <c:pt idx="68">
                  <c:v>208.479996</c:v>
                </c:pt>
                <c:pt idx="69">
                  <c:v>199.110001</c:v>
                </c:pt>
                <c:pt idx="70">
                  <c:v>199.110001</c:v>
                </c:pt>
                <c:pt idx="71">
                  <c:v>199.43</c:v>
                </c:pt>
                <c:pt idx="72">
                  <c:v>199.75</c:v>
                </c:pt>
                <c:pt idx="73">
                  <c:v>200.06</c:v>
                </c:pt>
                <c:pt idx="74">
                  <c:v>200.36</c:v>
                </c:pt>
                <c:pt idx="75">
                  <c:v>215.309998</c:v>
                </c:pt>
                <c:pt idx="76">
                  <c:v>214.937</c:v>
                </c:pt>
                <c:pt idx="77">
                  <c:v>214.05</c:v>
                </c:pt>
                <c:pt idx="78">
                  <c:v>212.178</c:v>
                </c:pt>
                <c:pt idx="79">
                  <c:v>210.418</c:v>
                </c:pt>
                <c:pt idx="80">
                  <c:v>208.764</c:v>
                </c:pt>
                <c:pt idx="81">
                  <c:v>207.209</c:v>
                </c:pt>
                <c:pt idx="82">
                  <c:v>205.747</c:v>
                </c:pt>
                <c:pt idx="83">
                  <c:v>203.71</c:v>
                </c:pt>
                <c:pt idx="84">
                  <c:v>201.836</c:v>
                </c:pt>
                <c:pt idx="85">
                  <c:v>200.112</c:v>
                </c:pt>
                <c:pt idx="86">
                  <c:v>197.882</c:v>
                </c:pt>
                <c:pt idx="87">
                  <c:v>195.875</c:v>
                </c:pt>
                <c:pt idx="88">
                  <c:v>194.068</c:v>
                </c:pt>
                <c:pt idx="89">
                  <c:v>191.9</c:v>
                </c:pt>
                <c:pt idx="90">
                  <c:v>189.992</c:v>
                </c:pt>
                <c:pt idx="91">
                  <c:v>187.892</c:v>
                </c:pt>
                <c:pt idx="92">
                  <c:v>185.072</c:v>
                </c:pt>
                <c:pt idx="93">
                  <c:v>170.270004</c:v>
                </c:pt>
                <c:pt idx="94">
                  <c:v>170.56</c:v>
                </c:pt>
                <c:pt idx="95">
                  <c:v>171.16</c:v>
                </c:pt>
                <c:pt idx="96">
                  <c:v>172.41</c:v>
                </c:pt>
                <c:pt idx="97">
                  <c:v>174.25</c:v>
                </c:pt>
                <c:pt idx="98">
                  <c:v>176.43</c:v>
                </c:pt>
                <c:pt idx="99">
                  <c:v>178.39</c:v>
                </c:pt>
                <c:pt idx="100">
                  <c:v>180.6</c:v>
                </c:pt>
                <c:pt idx="101">
                  <c:v>182.54</c:v>
                </c:pt>
                <c:pt idx="102">
                  <c:v>184.25</c:v>
                </c:pt>
                <c:pt idx="103">
                  <c:v>186.5</c:v>
                </c:pt>
                <c:pt idx="104">
                  <c:v>188.43</c:v>
                </c:pt>
                <c:pt idx="105">
                  <c:v>190.38</c:v>
                </c:pt>
                <c:pt idx="106">
                  <c:v>192.26</c:v>
                </c:pt>
                <c:pt idx="107">
                  <c:v>193.81</c:v>
                </c:pt>
                <c:pt idx="108">
                  <c:v>195.08</c:v>
                </c:pt>
                <c:pt idx="109">
                  <c:v>195.289993</c:v>
                </c:pt>
                <c:pt idx="110">
                  <c:v>196.55</c:v>
                </c:pt>
                <c:pt idx="111">
                  <c:v>197.050003</c:v>
                </c:pt>
                <c:pt idx="112">
                  <c:v>197.050003</c:v>
                </c:pt>
                <c:pt idx="113">
                  <c:v>198.54</c:v>
                </c:pt>
                <c:pt idx="114">
                  <c:v>199.73</c:v>
                </c:pt>
                <c:pt idx="115">
                  <c:v>205.080002</c:v>
                </c:pt>
                <c:pt idx="116">
                  <c:v>205.080002</c:v>
                </c:pt>
                <c:pt idx="117">
                  <c:v>204.947</c:v>
                </c:pt>
                <c:pt idx="118">
                  <c:v>204.816</c:v>
                </c:pt>
                <c:pt idx="119">
                  <c:v>204.688</c:v>
                </c:pt>
                <c:pt idx="120">
                  <c:v>198.410004</c:v>
                </c:pt>
                <c:pt idx="121">
                  <c:v>198.56</c:v>
                </c:pt>
                <c:pt idx="122">
                  <c:v>198.86</c:v>
                </c:pt>
                <c:pt idx="123">
                  <c:v>199.15</c:v>
                </c:pt>
                <c:pt idx="124">
                  <c:v>199.43</c:v>
                </c:pt>
              </c:numCache>
            </c:numRef>
          </c:yVal>
          <c:smooth val="0"/>
        </c:ser>
        <c:dLbls>
          <c:showLegendKey val="0"/>
          <c:showVal val="0"/>
          <c:showCatName val="0"/>
          <c:showSerName val="0"/>
          <c:showPercent val="0"/>
          <c:showBubbleSize val="0"/>
        </c:dLbls>
        <c:axId val="-57474976"/>
        <c:axId val="-57472080"/>
      </c:scatterChart>
      <c:catAx>
        <c:axId val="-57474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2080"/>
        <c:crosses val="autoZero"/>
        <c:auto val="1"/>
        <c:lblAlgn val="ctr"/>
        <c:lblOffset val="100"/>
        <c:noMultiLvlLbl val="0"/>
      </c:catAx>
      <c:valAx>
        <c:axId val="-57472080"/>
        <c:scaling>
          <c:orientation val="minMax"/>
          <c:max val="220.0"/>
          <c:min val="14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49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342900</xdr:colOff>
      <xdr:row>0</xdr:row>
      <xdr:rowOff>63500</xdr:rowOff>
    </xdr:from>
    <xdr:to>
      <xdr:col>20</xdr:col>
      <xdr:colOff>812800</xdr:colOff>
      <xdr:row>8</xdr:row>
      <xdr:rowOff>342901</xdr:rowOff>
    </xdr:to>
    <xdr:sp macro="" textlink="">
      <xdr:nvSpPr>
        <xdr:cNvPr id="14" name="Text Box 25"/>
        <xdr:cNvSpPr txBox="1">
          <a:spLocks noChangeArrowheads="1"/>
        </xdr:cNvSpPr>
      </xdr:nvSpPr>
      <xdr:spPr bwMode="auto">
        <a:xfrm>
          <a:off x="11544300" y="63500"/>
          <a:ext cx="6248400" cy="1905001"/>
        </a:xfrm>
        <a:prstGeom prst="rect">
          <a:avLst/>
        </a:prstGeom>
        <a:solidFill>
          <a:srgbClr xmlns:mc="http://schemas.openxmlformats.org/markup-compatibility/2006" xmlns:a14="http://schemas.microsoft.com/office/drawing/2010/main" val="FCF305"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defRPr sz="1000"/>
          </a:pPr>
          <a:r>
            <a:rPr lang="en-US" sz="800" b="0" i="0" u="none" strike="noStrike" baseline="0">
              <a:solidFill>
                <a:srgbClr val="000000"/>
              </a:solidFill>
              <a:latin typeface="Calibri"/>
              <a:ea typeface="Calibri"/>
              <a:cs typeface="Calibri"/>
            </a:rPr>
            <a:t>It might be helpful to note that the order of calculation in a line is:  Tentative SAR (and Calculated SAR), then SAR#, then SAR, EP and AF.</a:t>
          </a:r>
        </a:p>
        <a:p>
          <a:pPr algn="l" rtl="0">
            <a:defRPr sz="1000"/>
          </a:pPr>
          <a:endParaRPr lang="en-US" sz="800" b="0" i="0" u="none" strike="noStrike" baseline="0">
            <a:solidFill>
              <a:srgbClr val="000000"/>
            </a:solidFill>
            <a:latin typeface="Calibri"/>
            <a:ea typeface="Calibri"/>
            <a:cs typeface="Calibri"/>
          </a:endParaRPr>
        </a:p>
        <a:p>
          <a:pPr algn="l" rtl="0">
            <a:defRPr sz="1000"/>
          </a:pPr>
          <a:r>
            <a:rPr lang="en-US" sz="800" b="0" i="0" u="none" strike="noStrike" baseline="0">
              <a:solidFill>
                <a:srgbClr val="000000"/>
              </a:solidFill>
              <a:latin typeface="Calibri"/>
              <a:ea typeface="Calibri"/>
              <a:cs typeface="Calibri"/>
            </a:rPr>
            <a:t>Also note a subtle nuance of the formulas.  Tentative SAR and SAR# in the current line ("tomorrow") are based on SAR# in the previous line ("today").  But the final SAR, EP and AF in the current line are based on SAR# in the current line.  In effect, SAR# in the current line is a helper cell as well as a critical part of the result.</a:t>
          </a:r>
        </a:p>
        <a:p>
          <a:pPr algn="l" rtl="0">
            <a:defRPr sz="1000"/>
          </a:pPr>
          <a:endParaRPr lang="en-US" sz="800" b="0" i="0" u="none" strike="noStrike" baseline="0">
            <a:solidFill>
              <a:srgbClr val="000000"/>
            </a:solidFill>
            <a:latin typeface="Calibri"/>
            <a:ea typeface="Calibri"/>
            <a:cs typeface="Calibri"/>
          </a:endParaRPr>
        </a:p>
        <a:p>
          <a:pPr algn="l" rtl="0">
            <a:defRPr sz="1000"/>
          </a:pPr>
          <a:r>
            <a:rPr lang="en-US" sz="800" b="0" i="0" u="none" strike="noStrike" baseline="0">
              <a:solidFill>
                <a:srgbClr val="000000"/>
              </a:solidFill>
              <a:latin typeface="Calibri"/>
              <a:ea typeface="Calibri"/>
              <a:cs typeface="Calibri"/>
            </a:rPr>
            <a:t>Also note that EP and AF in the current line ("tomorrow") are not used in calculating SAR in the current line.  Instead, we are merely preparing them for use in calculating SAR in the next line ("day after tomorrow" :-&gt;).</a:t>
          </a:r>
        </a:p>
        <a:p>
          <a:pPr algn="l" rtl="0">
            <a:defRPr sz="1000"/>
          </a:pPr>
          <a:endParaRPr lang="en-US" sz="800" b="0" i="0" u="none" strike="noStrike" baseline="0">
            <a:solidFill>
              <a:srgbClr val="000000"/>
            </a:solidFill>
            <a:latin typeface="Calibri"/>
            <a:ea typeface="Calibri"/>
            <a:cs typeface="Calibri"/>
          </a:endParaRPr>
        </a:p>
        <a:p>
          <a:pPr algn="l" rtl="0">
            <a:defRPr sz="1000"/>
          </a:pPr>
          <a:r>
            <a:rPr lang="en-US" sz="800" b="0" i="0" u="none" strike="noStrike" baseline="0">
              <a:solidFill>
                <a:srgbClr val="000000"/>
              </a:solidFill>
              <a:latin typeface="Calibri"/>
              <a:ea typeface="Calibri"/>
              <a:cs typeface="Calibri"/>
            </a:rPr>
            <a:t>If you are confused by the wikipage's use of the terms "today" and "tomorrow" v. the respective terms "previous" and "current" lines, join the club :-).</a:t>
          </a:r>
        </a:p>
      </xdr:txBody>
    </xdr:sp>
    <xdr:clientData/>
  </xdr:twoCellAnchor>
  <xdr:twoCellAnchor>
    <xdr:from>
      <xdr:col>12</xdr:col>
      <xdr:colOff>596900</xdr:colOff>
      <xdr:row>21</xdr:row>
      <xdr:rowOff>50800</xdr:rowOff>
    </xdr:from>
    <xdr:to>
      <xdr:col>22</xdr:col>
      <xdr:colOff>406400</xdr:colOff>
      <xdr:row>41</xdr:row>
      <xdr:rowOff>63500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4"/>
  <sheetViews>
    <sheetView tabSelected="1" topLeftCell="J17" zoomScale="119" zoomScaleNormal="150" zoomScalePageLayoutView="150" workbookViewId="0">
      <selection activeCell="H120" sqref="H120"/>
    </sheetView>
  </sheetViews>
  <sheetFormatPr baseColWidth="10" defaultRowHeight="16" x14ac:dyDescent="0.2"/>
  <cols>
    <col min="8" max="8" width="10.1640625" customWidth="1"/>
    <col min="9" max="9" width="17.6640625" customWidth="1"/>
    <col min="10" max="10" width="11.83203125" customWidth="1"/>
  </cols>
  <sheetData>
    <row r="1" spans="1:18" x14ac:dyDescent="0.2">
      <c r="A1" s="7"/>
      <c r="B1" s="7"/>
      <c r="C1" s="7"/>
      <c r="D1" s="7"/>
      <c r="E1" s="7"/>
      <c r="F1" s="7"/>
      <c r="G1" s="7"/>
      <c r="H1" s="7"/>
      <c r="Q1" s="2"/>
    </row>
    <row r="2" spans="1:18" x14ac:dyDescent="0.2">
      <c r="A2" s="7" t="s">
        <v>12</v>
      </c>
      <c r="B2" s="7"/>
      <c r="C2" s="7"/>
      <c r="D2" s="7"/>
      <c r="E2" s="7"/>
      <c r="F2" s="7"/>
      <c r="G2" s="7"/>
      <c r="H2" s="7"/>
      <c r="R2" s="2"/>
    </row>
    <row r="3" spans="1:18" x14ac:dyDescent="0.2">
      <c r="C3" s="2"/>
      <c r="D3" s="2"/>
      <c r="E3" s="2"/>
      <c r="F3" s="2"/>
      <c r="R3" s="2"/>
    </row>
    <row r="4" spans="1:18" x14ac:dyDescent="0.2">
      <c r="A4" t="s">
        <v>8</v>
      </c>
      <c r="B4" s="2">
        <v>0.02</v>
      </c>
      <c r="C4" s="2"/>
      <c r="D4" s="2"/>
      <c r="E4" s="2"/>
      <c r="F4" s="2"/>
    </row>
    <row r="5" spans="1:18" x14ac:dyDescent="0.2">
      <c r="A5" t="s">
        <v>9</v>
      </c>
      <c r="B5" s="2">
        <v>0.02</v>
      </c>
      <c r="C5" s="2"/>
      <c r="D5" s="2"/>
      <c r="E5" s="2"/>
      <c r="F5" s="2"/>
    </row>
    <row r="6" spans="1:18" x14ac:dyDescent="0.2">
      <c r="A6" t="s">
        <v>10</v>
      </c>
      <c r="B6" s="2">
        <v>0.2</v>
      </c>
      <c r="C6" s="2"/>
      <c r="D6" s="2"/>
      <c r="E6" s="2"/>
      <c r="F6" s="2"/>
    </row>
    <row r="7" spans="1:18" x14ac:dyDescent="0.2">
      <c r="B7" s="2"/>
      <c r="C7" s="2"/>
      <c r="D7" s="2"/>
      <c r="E7" s="2"/>
      <c r="F7" s="2"/>
    </row>
    <row r="8" spans="1:18" x14ac:dyDescent="0.2">
      <c r="A8" s="7"/>
      <c r="B8" s="7"/>
      <c r="C8" s="7"/>
      <c r="D8" s="7"/>
      <c r="E8" s="7"/>
      <c r="F8" s="7"/>
      <c r="G8" s="7"/>
    </row>
    <row r="9" spans="1:18" ht="32" x14ac:dyDescent="0.2">
      <c r="A9" t="s">
        <v>0</v>
      </c>
      <c r="B9" t="s">
        <v>1</v>
      </c>
      <c r="C9" t="s">
        <v>2</v>
      </c>
      <c r="D9" t="s">
        <v>3</v>
      </c>
      <c r="E9" t="s">
        <v>4</v>
      </c>
      <c r="F9" t="s">
        <v>5</v>
      </c>
      <c r="G9" t="s">
        <v>6</v>
      </c>
      <c r="H9" s="5" t="s">
        <v>13</v>
      </c>
      <c r="I9" s="6"/>
      <c r="J9" s="6" t="s">
        <v>14</v>
      </c>
      <c r="K9" s="5" t="s">
        <v>7</v>
      </c>
      <c r="L9" s="5" t="s">
        <v>15</v>
      </c>
      <c r="M9" s="5" t="s">
        <v>11</v>
      </c>
    </row>
    <row r="10" spans="1:18" x14ac:dyDescent="0.2">
      <c r="A10" s="1">
        <v>43487</v>
      </c>
      <c r="B10">
        <v>156.41000399999999</v>
      </c>
      <c r="C10">
        <v>156.729996</v>
      </c>
      <c r="D10">
        <v>152.61999499999999</v>
      </c>
      <c r="E10">
        <v>153.300003</v>
      </c>
      <c r="F10">
        <v>152.059753</v>
      </c>
      <c r="G10">
        <v>30394000</v>
      </c>
      <c r="H10" s="4"/>
      <c r="I10" s="3"/>
      <c r="J10" s="3"/>
      <c r="K10" s="4"/>
      <c r="L10" s="4"/>
      <c r="M10" s="4"/>
    </row>
    <row r="11" spans="1:18" x14ac:dyDescent="0.2">
      <c r="A11" s="1">
        <v>43488</v>
      </c>
      <c r="B11">
        <v>154.14999399999999</v>
      </c>
      <c r="C11">
        <v>155.13999899999999</v>
      </c>
      <c r="D11">
        <v>151.699997</v>
      </c>
      <c r="E11">
        <v>153.91999799999999</v>
      </c>
      <c r="F11">
        <v>152.67472799999999</v>
      </c>
      <c r="G11">
        <v>23130600</v>
      </c>
      <c r="H11" s="4">
        <v>-1</v>
      </c>
      <c r="I11" s="3"/>
      <c r="J11" s="3"/>
      <c r="K11" s="3">
        <f>IF(H11&lt;0,C10,D10)</f>
        <v>156.729996</v>
      </c>
      <c r="L11" s="3">
        <f t="shared" ref="L11:L20" si="0">IF(H11&lt;0,IF(H11=-1,D11,MIN(D11,L10)),IF(H11=1,C11,MAX(C11,L10)))</f>
        <v>151.699997</v>
      </c>
      <c r="M11" s="3">
        <f t="shared" ref="M11:M20" si="1">IF(ABS(H11)=1,$B$4,IF(L10=L11,M10,MIN($B$6,M10+$B$5)))</f>
        <v>0.02</v>
      </c>
    </row>
    <row r="12" spans="1:18" x14ac:dyDescent="0.2">
      <c r="A12" s="1">
        <v>43489</v>
      </c>
      <c r="B12">
        <v>154.11000100000001</v>
      </c>
      <c r="C12">
        <v>154.479996</v>
      </c>
      <c r="D12">
        <v>151.740005</v>
      </c>
      <c r="E12">
        <v>152.699997</v>
      </c>
      <c r="F12">
        <v>151.46461500000001</v>
      </c>
      <c r="G12">
        <v>25441500</v>
      </c>
      <c r="H12" s="4">
        <f>IF(H11&lt;0,IF(J12&lt;=C12,1,H11-1),IF(J12&gt;=D12,-1,H11+1))</f>
        <v>-2</v>
      </c>
      <c r="I12" s="3"/>
      <c r="J12" s="3">
        <f>IF(H11&lt;0,MAX(ROUND(K11+M11*(L11-K11),3),C11,C10),MIN(ROUND(K11+M11*(L11-K11),2),D11,D10))</f>
        <v>156.729996</v>
      </c>
      <c r="K12" s="3">
        <f t="shared" ref="K12:K20" si="2">IF(H12=-1,MAX(L11,C12),IF(H12=1,MIN(L11,D12),J12))</f>
        <v>156.729996</v>
      </c>
      <c r="L12" s="3">
        <f t="shared" si="0"/>
        <v>151.699997</v>
      </c>
      <c r="M12" s="3">
        <f t="shared" si="1"/>
        <v>0.02</v>
      </c>
    </row>
    <row r="13" spans="1:18" x14ac:dyDescent="0.2">
      <c r="A13" s="1">
        <v>43490</v>
      </c>
      <c r="B13">
        <v>155.479996</v>
      </c>
      <c r="C13">
        <v>158.13000500000001</v>
      </c>
      <c r="D13">
        <v>154.320007</v>
      </c>
      <c r="E13">
        <v>157.759995</v>
      </c>
      <c r="F13">
        <v>156.48367300000001</v>
      </c>
      <c r="G13">
        <v>33535500</v>
      </c>
      <c r="H13" s="4">
        <f t="shared" ref="H13:H76" si="3">IF(H12&lt;0,IF(J13&lt;=C13,1,H12-1),IF(J13&gt;=D13,-1,H12+1))</f>
        <v>1</v>
      </c>
      <c r="I13" s="3"/>
      <c r="J13" s="3">
        <f t="shared" ref="J13:J76" si="4">IF(H12&lt;0,MAX(ROUND(K12+M12*(L12-K12),3),C12,C11),MIN(ROUND(K12+M12*(L12-K12),2),D12,D11))</f>
        <v>156.62899999999999</v>
      </c>
      <c r="K13" s="3">
        <f t="shared" si="2"/>
        <v>151.699997</v>
      </c>
      <c r="L13" s="3">
        <f t="shared" si="0"/>
        <v>158.13000500000001</v>
      </c>
      <c r="M13" s="3">
        <f t="shared" si="1"/>
        <v>0.02</v>
      </c>
    </row>
    <row r="14" spans="1:18" x14ac:dyDescent="0.2">
      <c r="A14" s="1">
        <v>43493</v>
      </c>
      <c r="B14">
        <v>155.78999300000001</v>
      </c>
      <c r="C14">
        <v>156.33000200000001</v>
      </c>
      <c r="D14">
        <v>153.66000399999999</v>
      </c>
      <c r="E14">
        <v>156.300003</v>
      </c>
      <c r="F14">
        <v>155.035492</v>
      </c>
      <c r="G14">
        <v>26192100</v>
      </c>
      <c r="H14" s="4">
        <f t="shared" si="3"/>
        <v>2</v>
      </c>
      <c r="I14" s="3"/>
      <c r="J14" s="3">
        <f t="shared" si="4"/>
        <v>151.740005</v>
      </c>
      <c r="K14" s="3">
        <f t="shared" si="2"/>
        <v>151.740005</v>
      </c>
      <c r="L14" s="3">
        <f t="shared" si="0"/>
        <v>158.13000500000001</v>
      </c>
      <c r="M14" s="3">
        <f t="shared" si="1"/>
        <v>0.02</v>
      </c>
    </row>
    <row r="15" spans="1:18" x14ac:dyDescent="0.2">
      <c r="A15" s="1">
        <v>43494</v>
      </c>
      <c r="B15">
        <v>156.25</v>
      </c>
      <c r="C15">
        <v>158.13000500000001</v>
      </c>
      <c r="D15">
        <v>154.11000100000001</v>
      </c>
      <c r="E15">
        <v>154.679993</v>
      </c>
      <c r="F15">
        <v>153.42858899999999</v>
      </c>
      <c r="G15">
        <v>41587200</v>
      </c>
      <c r="H15" s="4">
        <f t="shared" si="3"/>
        <v>3</v>
      </c>
      <c r="I15" s="3"/>
      <c r="J15" s="3">
        <f t="shared" si="4"/>
        <v>151.87</v>
      </c>
      <c r="K15" s="3">
        <f t="shared" si="2"/>
        <v>151.87</v>
      </c>
      <c r="L15" s="3">
        <f t="shared" si="0"/>
        <v>158.13000500000001</v>
      </c>
      <c r="M15" s="3">
        <f t="shared" si="1"/>
        <v>0.02</v>
      </c>
    </row>
    <row r="16" spans="1:18" x14ac:dyDescent="0.2">
      <c r="A16" s="1">
        <v>43495</v>
      </c>
      <c r="B16">
        <v>163.25</v>
      </c>
      <c r="C16">
        <v>166.14999399999999</v>
      </c>
      <c r="D16">
        <v>160.229996</v>
      </c>
      <c r="E16">
        <v>165.25</v>
      </c>
      <c r="F16">
        <v>163.913071</v>
      </c>
      <c r="G16">
        <v>61109800</v>
      </c>
      <c r="H16" s="4">
        <f t="shared" si="3"/>
        <v>4</v>
      </c>
      <c r="I16" s="3"/>
      <c r="J16" s="3">
        <f t="shared" si="4"/>
        <v>152</v>
      </c>
      <c r="K16" s="3">
        <f t="shared" si="2"/>
        <v>152</v>
      </c>
      <c r="L16" s="3">
        <f t="shared" si="0"/>
        <v>166.14999399999999</v>
      </c>
      <c r="M16" s="3">
        <f t="shared" si="1"/>
        <v>0.04</v>
      </c>
    </row>
    <row r="17" spans="1:13" x14ac:dyDescent="0.2">
      <c r="A17" s="1">
        <v>43496</v>
      </c>
      <c r="B17">
        <v>166.11000100000001</v>
      </c>
      <c r="C17">
        <v>169</v>
      </c>
      <c r="D17">
        <v>164.55999800000001</v>
      </c>
      <c r="E17">
        <v>166.44000199999999</v>
      </c>
      <c r="F17">
        <v>165.093445</v>
      </c>
      <c r="G17">
        <v>40739600</v>
      </c>
      <c r="H17" s="4">
        <f t="shared" si="3"/>
        <v>5</v>
      </c>
      <c r="I17" s="3"/>
      <c r="J17" s="3">
        <f t="shared" si="4"/>
        <v>152.57</v>
      </c>
      <c r="K17" s="3">
        <f t="shared" si="2"/>
        <v>152.57</v>
      </c>
      <c r="L17" s="3">
        <f t="shared" si="0"/>
        <v>169</v>
      </c>
      <c r="M17" s="3">
        <f t="shared" si="1"/>
        <v>0.06</v>
      </c>
    </row>
    <row r="18" spans="1:13" x14ac:dyDescent="0.2">
      <c r="A18" s="1">
        <v>43497</v>
      </c>
      <c r="B18">
        <v>166.96000699999999</v>
      </c>
      <c r="C18">
        <v>168.979996</v>
      </c>
      <c r="D18">
        <v>165.929993</v>
      </c>
      <c r="E18">
        <v>166.520004</v>
      </c>
      <c r="F18">
        <v>165.17280600000001</v>
      </c>
      <c r="G18">
        <v>32668100</v>
      </c>
      <c r="H18" s="4">
        <f t="shared" si="3"/>
        <v>6</v>
      </c>
      <c r="I18" s="3"/>
      <c r="J18" s="3">
        <f t="shared" si="4"/>
        <v>153.56</v>
      </c>
      <c r="K18" s="3">
        <f t="shared" si="2"/>
        <v>153.56</v>
      </c>
      <c r="L18" s="3">
        <f t="shared" si="0"/>
        <v>169</v>
      </c>
      <c r="M18" s="3">
        <f t="shared" si="1"/>
        <v>0.06</v>
      </c>
    </row>
    <row r="19" spans="1:13" x14ac:dyDescent="0.2">
      <c r="A19" s="1">
        <v>43500</v>
      </c>
      <c r="B19">
        <v>167.41000399999999</v>
      </c>
      <c r="C19">
        <v>171.66000399999999</v>
      </c>
      <c r="D19">
        <v>167.279999</v>
      </c>
      <c r="E19">
        <v>171.25</v>
      </c>
      <c r="F19">
        <v>169.864532</v>
      </c>
      <c r="G19">
        <v>31495500</v>
      </c>
      <c r="H19" s="4">
        <f t="shared" si="3"/>
        <v>7</v>
      </c>
      <c r="I19" s="3"/>
      <c r="J19" s="3">
        <f t="shared" si="4"/>
        <v>154.49</v>
      </c>
      <c r="K19" s="3">
        <f t="shared" si="2"/>
        <v>154.49</v>
      </c>
      <c r="L19" s="3">
        <f t="shared" si="0"/>
        <v>171.66000399999999</v>
      </c>
      <c r="M19" s="3">
        <f t="shared" si="1"/>
        <v>0.08</v>
      </c>
    </row>
    <row r="20" spans="1:13" x14ac:dyDescent="0.2">
      <c r="A20" s="1">
        <v>43501</v>
      </c>
      <c r="B20">
        <v>172.86000100000001</v>
      </c>
      <c r="C20">
        <v>175.08000200000001</v>
      </c>
      <c r="D20">
        <v>172.35000600000001</v>
      </c>
      <c r="E20">
        <v>174.179993</v>
      </c>
      <c r="F20">
        <v>172.770813</v>
      </c>
      <c r="G20">
        <v>36101600</v>
      </c>
      <c r="H20" s="4">
        <f>IF(H19&lt;0,IF(J20&lt;=C20,1,H19-1),IF(J20&gt;=D20,-1,H19+1))</f>
        <v>8</v>
      </c>
      <c r="I20" s="3"/>
      <c r="J20" s="3">
        <f t="shared" si="4"/>
        <v>155.86000000000001</v>
      </c>
      <c r="K20" s="3">
        <f t="shared" si="2"/>
        <v>155.86000000000001</v>
      </c>
      <c r="L20" s="3">
        <f t="shared" si="0"/>
        <v>175.08000200000001</v>
      </c>
      <c r="M20" s="3">
        <f t="shared" si="1"/>
        <v>0.1</v>
      </c>
    </row>
    <row r="21" spans="1:13" x14ac:dyDescent="0.2">
      <c r="A21" s="1">
        <v>43502</v>
      </c>
      <c r="B21">
        <v>174.64999399999999</v>
      </c>
      <c r="C21">
        <v>175.570007</v>
      </c>
      <c r="D21">
        <v>172.85000600000001</v>
      </c>
      <c r="E21">
        <v>174.240005</v>
      </c>
      <c r="F21">
        <v>172.83033800000001</v>
      </c>
      <c r="G21">
        <v>28239600</v>
      </c>
      <c r="H21" s="4">
        <f t="shared" si="3"/>
        <v>9</v>
      </c>
      <c r="I21" s="3"/>
      <c r="J21" s="3">
        <f t="shared" si="4"/>
        <v>157.78</v>
      </c>
      <c r="K21" s="3">
        <f t="shared" ref="K21:K84" si="5">IF(H21=-1,MAX(L20,C21),IF(H21=1,MIN(L20,D21),J21))</f>
        <v>157.78</v>
      </c>
      <c r="L21" s="3">
        <f t="shared" ref="L21:L84" si="6">IF(H21&lt;0,IF(H21=-1,D21,MIN(D21,L20)),IF(H21=1,C21,MAX(C21,L20)))</f>
        <v>175.570007</v>
      </c>
      <c r="M21" s="3">
        <f t="shared" ref="M21:M84" si="7">IF(ABS(H21)=1,$B$4,IF(L20=L21,M20,MIN($B$6,M20+$B$5)))</f>
        <v>0.12000000000000001</v>
      </c>
    </row>
    <row r="22" spans="1:13" x14ac:dyDescent="0.2">
      <c r="A22" s="1">
        <v>43503</v>
      </c>
      <c r="B22">
        <v>172.39999399999999</v>
      </c>
      <c r="C22">
        <v>173.94000199999999</v>
      </c>
      <c r="D22">
        <v>170.33999600000001</v>
      </c>
      <c r="E22">
        <v>170.94000199999999</v>
      </c>
      <c r="F22">
        <v>169.55703700000001</v>
      </c>
      <c r="G22">
        <v>31741700</v>
      </c>
      <c r="H22" s="4">
        <f t="shared" si="3"/>
        <v>10</v>
      </c>
      <c r="I22" s="3"/>
      <c r="J22" s="3">
        <f t="shared" si="4"/>
        <v>159.91</v>
      </c>
      <c r="K22" s="3">
        <f t="shared" si="5"/>
        <v>159.91</v>
      </c>
      <c r="L22" s="3">
        <f t="shared" si="6"/>
        <v>175.570007</v>
      </c>
      <c r="M22" s="3">
        <f t="shared" si="7"/>
        <v>0.12000000000000001</v>
      </c>
    </row>
    <row r="23" spans="1:13" x14ac:dyDescent="0.2">
      <c r="A23" s="1">
        <v>43504</v>
      </c>
      <c r="B23">
        <v>168.990005</v>
      </c>
      <c r="C23">
        <v>170.66000399999999</v>
      </c>
      <c r="D23">
        <v>168.41999799999999</v>
      </c>
      <c r="E23">
        <v>170.41000399999999</v>
      </c>
      <c r="F23">
        <v>169.756271</v>
      </c>
      <c r="G23">
        <v>23820000</v>
      </c>
      <c r="H23" s="4">
        <f t="shared" si="3"/>
        <v>11</v>
      </c>
      <c r="I23" s="3"/>
      <c r="J23" s="3">
        <f t="shared" si="4"/>
        <v>161.79</v>
      </c>
      <c r="K23" s="3">
        <f t="shared" si="5"/>
        <v>161.79</v>
      </c>
      <c r="L23" s="3">
        <f t="shared" si="6"/>
        <v>175.570007</v>
      </c>
      <c r="M23" s="3">
        <f t="shared" si="7"/>
        <v>0.12000000000000001</v>
      </c>
    </row>
    <row r="24" spans="1:13" x14ac:dyDescent="0.2">
      <c r="A24" s="1">
        <v>43507</v>
      </c>
      <c r="B24">
        <v>171.050003</v>
      </c>
      <c r="C24">
        <v>171.21000699999999</v>
      </c>
      <c r="D24">
        <v>169.25</v>
      </c>
      <c r="E24">
        <v>169.429993</v>
      </c>
      <c r="F24">
        <v>168.78002900000001</v>
      </c>
      <c r="G24">
        <v>20993400</v>
      </c>
      <c r="H24" s="4">
        <f t="shared" si="3"/>
        <v>12</v>
      </c>
      <c r="I24" s="3"/>
      <c r="J24" s="3">
        <f t="shared" si="4"/>
        <v>163.44</v>
      </c>
      <c r="K24" s="3">
        <f t="shared" si="5"/>
        <v>163.44</v>
      </c>
      <c r="L24" s="3">
        <f t="shared" si="6"/>
        <v>175.570007</v>
      </c>
      <c r="M24" s="3">
        <f t="shared" si="7"/>
        <v>0.12000000000000001</v>
      </c>
    </row>
    <row r="25" spans="1:13" x14ac:dyDescent="0.2">
      <c r="A25" s="1">
        <v>43508</v>
      </c>
      <c r="B25">
        <v>170.10000600000001</v>
      </c>
      <c r="C25">
        <v>171</v>
      </c>
      <c r="D25">
        <v>169.699997</v>
      </c>
      <c r="E25">
        <v>170.88999899999999</v>
      </c>
      <c r="F25">
        <v>170.23443599999999</v>
      </c>
      <c r="G25">
        <v>22283500</v>
      </c>
      <c r="H25" s="4">
        <f t="shared" si="3"/>
        <v>13</v>
      </c>
      <c r="I25" s="3"/>
      <c r="J25" s="3">
        <f t="shared" si="4"/>
        <v>164.9</v>
      </c>
      <c r="K25" s="3">
        <f t="shared" si="5"/>
        <v>164.9</v>
      </c>
      <c r="L25" s="3">
        <f t="shared" si="6"/>
        <v>175.570007</v>
      </c>
      <c r="M25" s="3">
        <f t="shared" si="7"/>
        <v>0.12000000000000001</v>
      </c>
    </row>
    <row r="26" spans="1:13" x14ac:dyDescent="0.2">
      <c r="A26" s="1">
        <v>43509</v>
      </c>
      <c r="B26">
        <v>171.38999899999999</v>
      </c>
      <c r="C26">
        <v>172.479996</v>
      </c>
      <c r="D26">
        <v>169.91999799999999</v>
      </c>
      <c r="E26">
        <v>170.179993</v>
      </c>
      <c r="F26">
        <v>169.52714499999999</v>
      </c>
      <c r="G26">
        <v>22490200</v>
      </c>
      <c r="H26" s="4">
        <f t="shared" si="3"/>
        <v>14</v>
      </c>
      <c r="I26" s="3"/>
      <c r="J26" s="3">
        <f t="shared" si="4"/>
        <v>166.18</v>
      </c>
      <c r="K26" s="3">
        <f t="shared" si="5"/>
        <v>166.18</v>
      </c>
      <c r="L26" s="3">
        <f t="shared" si="6"/>
        <v>175.570007</v>
      </c>
      <c r="M26" s="3">
        <f t="shared" si="7"/>
        <v>0.12000000000000001</v>
      </c>
    </row>
    <row r="27" spans="1:13" x14ac:dyDescent="0.2">
      <c r="A27" s="1">
        <v>43510</v>
      </c>
      <c r="B27">
        <v>169.71000699999999</v>
      </c>
      <c r="C27">
        <v>171.259995</v>
      </c>
      <c r="D27">
        <v>169.38000500000001</v>
      </c>
      <c r="E27">
        <v>170.800003</v>
      </c>
      <c r="F27">
        <v>170.14477500000001</v>
      </c>
      <c r="G27">
        <v>21835700</v>
      </c>
      <c r="H27" s="4">
        <f t="shared" si="3"/>
        <v>15</v>
      </c>
      <c r="I27" s="3"/>
      <c r="J27" s="3">
        <f t="shared" si="4"/>
        <v>167.31</v>
      </c>
      <c r="K27" s="3">
        <f t="shared" si="5"/>
        <v>167.31</v>
      </c>
      <c r="L27" s="3">
        <f t="shared" si="6"/>
        <v>175.570007</v>
      </c>
      <c r="M27" s="3">
        <f t="shared" si="7"/>
        <v>0.12000000000000001</v>
      </c>
    </row>
    <row r="28" spans="1:13" x14ac:dyDescent="0.2">
      <c r="A28" s="1">
        <v>43511</v>
      </c>
      <c r="B28">
        <v>171.25</v>
      </c>
      <c r="C28">
        <v>171.699997</v>
      </c>
      <c r="D28">
        <v>169.75</v>
      </c>
      <c r="E28">
        <v>170.41999799999999</v>
      </c>
      <c r="F28">
        <v>169.76623499999999</v>
      </c>
      <c r="G28">
        <v>24626800</v>
      </c>
      <c r="H28" s="4">
        <f t="shared" si="3"/>
        <v>16</v>
      </c>
      <c r="I28" s="3"/>
      <c r="J28" s="3">
        <f t="shared" si="4"/>
        <v>168.3</v>
      </c>
      <c r="K28" s="3">
        <f t="shared" si="5"/>
        <v>168.3</v>
      </c>
      <c r="L28" s="3">
        <f t="shared" si="6"/>
        <v>175.570007</v>
      </c>
      <c r="M28" s="3">
        <f t="shared" si="7"/>
        <v>0.12000000000000001</v>
      </c>
    </row>
    <row r="29" spans="1:13" x14ac:dyDescent="0.2">
      <c r="A29" s="1">
        <v>43515</v>
      </c>
      <c r="B29">
        <v>169.71000699999999</v>
      </c>
      <c r="C29">
        <v>171.44000199999999</v>
      </c>
      <c r="D29">
        <v>169.490005</v>
      </c>
      <c r="E29">
        <v>170.929993</v>
      </c>
      <c r="F29">
        <v>170.274261</v>
      </c>
      <c r="G29">
        <v>18972800</v>
      </c>
      <c r="H29" s="4">
        <f t="shared" si="3"/>
        <v>17</v>
      </c>
      <c r="I29" s="3"/>
      <c r="J29" s="3">
        <f t="shared" si="4"/>
        <v>169.17</v>
      </c>
      <c r="K29" s="3">
        <f t="shared" si="5"/>
        <v>169.17</v>
      </c>
      <c r="L29" s="3">
        <f t="shared" si="6"/>
        <v>175.570007</v>
      </c>
      <c r="M29" s="3">
        <f t="shared" si="7"/>
        <v>0.12000000000000001</v>
      </c>
    </row>
    <row r="30" spans="1:13" x14ac:dyDescent="0.2">
      <c r="A30" s="1">
        <v>43516</v>
      </c>
      <c r="B30">
        <v>171.19000199999999</v>
      </c>
      <c r="C30">
        <v>173.320007</v>
      </c>
      <c r="D30">
        <v>170.990005</v>
      </c>
      <c r="E30">
        <v>172.029999</v>
      </c>
      <c r="F30">
        <v>171.37005600000001</v>
      </c>
      <c r="G30">
        <v>26114400</v>
      </c>
      <c r="H30" s="4">
        <f t="shared" si="3"/>
        <v>18</v>
      </c>
      <c r="I30" s="3"/>
      <c r="J30" s="3">
        <f t="shared" si="4"/>
        <v>169.490005</v>
      </c>
      <c r="K30" s="3">
        <f t="shared" si="5"/>
        <v>169.490005</v>
      </c>
      <c r="L30" s="3">
        <f t="shared" si="6"/>
        <v>175.570007</v>
      </c>
      <c r="M30" s="3">
        <f t="shared" si="7"/>
        <v>0.12000000000000001</v>
      </c>
    </row>
    <row r="31" spans="1:13" x14ac:dyDescent="0.2">
      <c r="A31" s="1">
        <v>43517</v>
      </c>
      <c r="B31">
        <v>171.800003</v>
      </c>
      <c r="C31">
        <v>172.36999499999999</v>
      </c>
      <c r="D31">
        <v>170.300003</v>
      </c>
      <c r="E31">
        <v>171.05999800000001</v>
      </c>
      <c r="F31">
        <v>170.40377799999999</v>
      </c>
      <c r="G31">
        <v>17249700</v>
      </c>
      <c r="H31" s="4">
        <f t="shared" si="3"/>
        <v>19</v>
      </c>
      <c r="I31" s="3"/>
      <c r="J31" s="3">
        <f t="shared" si="4"/>
        <v>169.490005</v>
      </c>
      <c r="K31" s="3">
        <f t="shared" si="5"/>
        <v>169.490005</v>
      </c>
      <c r="L31" s="3">
        <f t="shared" si="6"/>
        <v>175.570007</v>
      </c>
      <c r="M31" s="3">
        <f t="shared" si="7"/>
        <v>0.12000000000000001</v>
      </c>
    </row>
    <row r="32" spans="1:13" x14ac:dyDescent="0.2">
      <c r="A32" s="1">
        <v>43518</v>
      </c>
      <c r="B32">
        <v>171.58000200000001</v>
      </c>
      <c r="C32">
        <v>173</v>
      </c>
      <c r="D32">
        <v>171.38000500000001</v>
      </c>
      <c r="E32">
        <v>172.970001</v>
      </c>
      <c r="F32">
        <v>172.30645799999999</v>
      </c>
      <c r="G32">
        <v>18913200</v>
      </c>
      <c r="H32" s="4">
        <f t="shared" si="3"/>
        <v>20</v>
      </c>
      <c r="I32" s="3"/>
      <c r="J32" s="3">
        <f t="shared" si="4"/>
        <v>170.22</v>
      </c>
      <c r="K32" s="3">
        <f t="shared" si="5"/>
        <v>170.22</v>
      </c>
      <c r="L32" s="3">
        <f t="shared" si="6"/>
        <v>175.570007</v>
      </c>
      <c r="M32" s="3">
        <f t="shared" si="7"/>
        <v>0.12000000000000001</v>
      </c>
    </row>
    <row r="33" spans="1:13" x14ac:dyDescent="0.2">
      <c r="A33" s="1">
        <v>43521</v>
      </c>
      <c r="B33">
        <v>174.16000399999999</v>
      </c>
      <c r="C33">
        <v>175.86999499999999</v>
      </c>
      <c r="D33">
        <v>173.949997</v>
      </c>
      <c r="E33">
        <v>174.229996</v>
      </c>
      <c r="F33">
        <v>173.56161499999999</v>
      </c>
      <c r="G33">
        <v>21873400</v>
      </c>
      <c r="H33" s="4">
        <f t="shared" si="3"/>
        <v>21</v>
      </c>
      <c r="I33" s="3"/>
      <c r="J33" s="3">
        <f t="shared" si="4"/>
        <v>170.300003</v>
      </c>
      <c r="K33" s="3">
        <f t="shared" si="5"/>
        <v>170.300003</v>
      </c>
      <c r="L33" s="3">
        <f t="shared" si="6"/>
        <v>175.86999499999999</v>
      </c>
      <c r="M33" s="3">
        <f t="shared" si="7"/>
        <v>0.14000000000000001</v>
      </c>
    </row>
    <row r="34" spans="1:13" x14ac:dyDescent="0.2">
      <c r="A34" s="1">
        <v>43522</v>
      </c>
      <c r="B34">
        <v>173.71000699999999</v>
      </c>
      <c r="C34">
        <v>175.300003</v>
      </c>
      <c r="D34">
        <v>173.16999799999999</v>
      </c>
      <c r="E34">
        <v>174.33000200000001</v>
      </c>
      <c r="F34">
        <v>173.66123999999999</v>
      </c>
      <c r="G34">
        <v>17070200</v>
      </c>
      <c r="H34" s="4">
        <f t="shared" si="3"/>
        <v>22</v>
      </c>
      <c r="I34" s="3"/>
      <c r="J34" s="3">
        <f t="shared" si="4"/>
        <v>171.08</v>
      </c>
      <c r="K34" s="3">
        <f t="shared" si="5"/>
        <v>171.08</v>
      </c>
      <c r="L34" s="3">
        <f t="shared" si="6"/>
        <v>175.86999499999999</v>
      </c>
      <c r="M34" s="3">
        <f t="shared" si="7"/>
        <v>0.14000000000000001</v>
      </c>
    </row>
    <row r="35" spans="1:13" x14ac:dyDescent="0.2">
      <c r="A35" s="1">
        <v>43523</v>
      </c>
      <c r="B35">
        <v>173.21000699999999</v>
      </c>
      <c r="C35">
        <v>175</v>
      </c>
      <c r="D35">
        <v>172.729996</v>
      </c>
      <c r="E35">
        <v>174.86999499999999</v>
      </c>
      <c r="F35">
        <v>174.19915800000001</v>
      </c>
      <c r="G35">
        <v>27835400</v>
      </c>
      <c r="H35" s="4">
        <f t="shared" si="3"/>
        <v>23</v>
      </c>
      <c r="I35" s="3"/>
      <c r="J35" s="3">
        <f t="shared" si="4"/>
        <v>171.75</v>
      </c>
      <c r="K35" s="3">
        <f t="shared" si="5"/>
        <v>171.75</v>
      </c>
      <c r="L35" s="3">
        <f t="shared" si="6"/>
        <v>175.86999499999999</v>
      </c>
      <c r="M35" s="3">
        <f t="shared" si="7"/>
        <v>0.14000000000000001</v>
      </c>
    </row>
    <row r="36" spans="1:13" x14ac:dyDescent="0.2">
      <c r="A36" s="1">
        <v>43524</v>
      </c>
      <c r="B36">
        <v>174.320007</v>
      </c>
      <c r="C36">
        <v>174.91000399999999</v>
      </c>
      <c r="D36">
        <v>172.91999799999999</v>
      </c>
      <c r="E36">
        <v>173.14999399999999</v>
      </c>
      <c r="F36">
        <v>172.485748</v>
      </c>
      <c r="G36">
        <v>28215400</v>
      </c>
      <c r="H36" s="4">
        <f t="shared" si="3"/>
        <v>24</v>
      </c>
      <c r="I36" s="3"/>
      <c r="J36" s="3">
        <f t="shared" si="4"/>
        <v>172.33</v>
      </c>
      <c r="K36" s="3">
        <f t="shared" si="5"/>
        <v>172.33</v>
      </c>
      <c r="L36" s="3">
        <f t="shared" si="6"/>
        <v>175.86999499999999</v>
      </c>
      <c r="M36" s="3">
        <f t="shared" si="7"/>
        <v>0.14000000000000001</v>
      </c>
    </row>
    <row r="37" spans="1:13" x14ac:dyDescent="0.2">
      <c r="A37" s="1">
        <v>43525</v>
      </c>
      <c r="B37">
        <v>174.279999</v>
      </c>
      <c r="C37">
        <v>175.14999399999999</v>
      </c>
      <c r="D37">
        <v>172.88999899999999</v>
      </c>
      <c r="E37">
        <v>174.970001</v>
      </c>
      <c r="F37">
        <v>174.29878199999999</v>
      </c>
      <c r="G37">
        <v>25886200</v>
      </c>
      <c r="H37" s="4">
        <f t="shared" si="3"/>
        <v>25</v>
      </c>
      <c r="I37" s="3"/>
      <c r="J37" s="3">
        <f t="shared" si="4"/>
        <v>172.729996</v>
      </c>
      <c r="K37" s="3">
        <f t="shared" si="5"/>
        <v>172.729996</v>
      </c>
      <c r="L37" s="3">
        <f t="shared" si="6"/>
        <v>175.86999499999999</v>
      </c>
      <c r="M37" s="3">
        <f t="shared" si="7"/>
        <v>0.14000000000000001</v>
      </c>
    </row>
    <row r="38" spans="1:13" x14ac:dyDescent="0.2">
      <c r="A38" s="1">
        <v>43528</v>
      </c>
      <c r="B38">
        <v>175.69000199999999</v>
      </c>
      <c r="C38">
        <v>177.75</v>
      </c>
      <c r="D38">
        <v>173.970001</v>
      </c>
      <c r="E38">
        <v>175.85000600000001</v>
      </c>
      <c r="F38">
        <v>175.17541499999999</v>
      </c>
      <c r="G38">
        <v>27436200</v>
      </c>
      <c r="H38" s="4">
        <f t="shared" si="3"/>
        <v>26</v>
      </c>
      <c r="I38" s="3"/>
      <c r="J38" s="3">
        <f t="shared" si="4"/>
        <v>172.88999899999999</v>
      </c>
      <c r="K38" s="3">
        <f t="shared" si="5"/>
        <v>172.88999899999999</v>
      </c>
      <c r="L38" s="3">
        <f t="shared" si="6"/>
        <v>177.75</v>
      </c>
      <c r="M38" s="3">
        <f t="shared" si="7"/>
        <v>0.16</v>
      </c>
    </row>
    <row r="39" spans="1:13" x14ac:dyDescent="0.2">
      <c r="A39" s="1">
        <v>43529</v>
      </c>
      <c r="B39">
        <v>175.94000199999999</v>
      </c>
      <c r="C39">
        <v>176</v>
      </c>
      <c r="D39">
        <v>174.53999300000001</v>
      </c>
      <c r="E39">
        <v>175.529999</v>
      </c>
      <c r="F39">
        <v>174.856628</v>
      </c>
      <c r="G39">
        <v>19737400</v>
      </c>
      <c r="H39" s="4">
        <f t="shared" si="3"/>
        <v>27</v>
      </c>
      <c r="I39" s="3"/>
      <c r="J39" s="3">
        <f t="shared" si="4"/>
        <v>172.88999899999999</v>
      </c>
      <c r="K39" s="3">
        <f t="shared" si="5"/>
        <v>172.88999899999999</v>
      </c>
      <c r="L39" s="3">
        <f t="shared" si="6"/>
        <v>177.75</v>
      </c>
      <c r="M39" s="3">
        <f t="shared" si="7"/>
        <v>0.16</v>
      </c>
    </row>
    <row r="40" spans="1:13" x14ac:dyDescent="0.2">
      <c r="A40" s="1">
        <v>43530</v>
      </c>
      <c r="B40">
        <v>174.66999799999999</v>
      </c>
      <c r="C40">
        <v>175.490005</v>
      </c>
      <c r="D40">
        <v>173.94000199999999</v>
      </c>
      <c r="E40">
        <v>174.520004</v>
      </c>
      <c r="F40">
        <v>173.85051000000001</v>
      </c>
      <c r="G40">
        <v>20810400</v>
      </c>
      <c r="H40" s="4">
        <f t="shared" si="3"/>
        <v>28</v>
      </c>
      <c r="I40" s="3"/>
      <c r="J40" s="3">
        <f t="shared" si="4"/>
        <v>173.67</v>
      </c>
      <c r="K40" s="3">
        <f t="shared" si="5"/>
        <v>173.67</v>
      </c>
      <c r="L40" s="3">
        <f t="shared" si="6"/>
        <v>177.75</v>
      </c>
      <c r="M40" s="3">
        <f t="shared" si="7"/>
        <v>0.16</v>
      </c>
    </row>
    <row r="41" spans="1:13" x14ac:dyDescent="0.2">
      <c r="A41" s="1">
        <v>43531</v>
      </c>
      <c r="B41">
        <v>173.86999499999999</v>
      </c>
      <c r="C41">
        <v>174.44000199999999</v>
      </c>
      <c r="D41">
        <v>172.020004</v>
      </c>
      <c r="E41">
        <v>172.5</v>
      </c>
      <c r="F41">
        <v>171.838257</v>
      </c>
      <c r="G41">
        <v>24796400</v>
      </c>
      <c r="H41" s="4">
        <f t="shared" si="3"/>
        <v>-1</v>
      </c>
      <c r="I41" s="3"/>
      <c r="J41" s="3">
        <f t="shared" si="4"/>
        <v>173.94000199999999</v>
      </c>
      <c r="K41" s="3">
        <f t="shared" si="5"/>
        <v>177.75</v>
      </c>
      <c r="L41" s="3">
        <f t="shared" si="6"/>
        <v>172.020004</v>
      </c>
      <c r="M41" s="3">
        <f t="shared" si="7"/>
        <v>0.02</v>
      </c>
    </row>
    <row r="42" spans="1:13" x14ac:dyDescent="0.2">
      <c r="A42" s="1">
        <v>43532</v>
      </c>
      <c r="B42">
        <v>170.320007</v>
      </c>
      <c r="C42">
        <v>173.070007</v>
      </c>
      <c r="D42">
        <v>169.5</v>
      </c>
      <c r="E42">
        <v>172.91000399999999</v>
      </c>
      <c r="F42">
        <v>172.246689</v>
      </c>
      <c r="G42">
        <v>23999400</v>
      </c>
      <c r="H42" s="4">
        <f t="shared" si="3"/>
        <v>-2</v>
      </c>
      <c r="I42" s="3"/>
      <c r="J42" s="3">
        <f t="shared" si="4"/>
        <v>177.63499999999999</v>
      </c>
      <c r="K42" s="3">
        <f t="shared" si="5"/>
        <v>177.63499999999999</v>
      </c>
      <c r="L42" s="3">
        <f t="shared" si="6"/>
        <v>169.5</v>
      </c>
      <c r="M42" s="3">
        <f t="shared" si="7"/>
        <v>0.04</v>
      </c>
    </row>
    <row r="43" spans="1:13" x14ac:dyDescent="0.2">
      <c r="A43" s="1">
        <v>43535</v>
      </c>
      <c r="B43">
        <v>175.490005</v>
      </c>
      <c r="C43">
        <v>179.11999499999999</v>
      </c>
      <c r="D43">
        <v>175.35000600000001</v>
      </c>
      <c r="E43">
        <v>178.89999399999999</v>
      </c>
      <c r="F43">
        <v>178.21369899999999</v>
      </c>
      <c r="G43">
        <v>32011000</v>
      </c>
      <c r="H43" s="4">
        <f t="shared" si="3"/>
        <v>1</v>
      </c>
      <c r="I43" s="3"/>
      <c r="J43" s="3">
        <f t="shared" si="4"/>
        <v>177.31</v>
      </c>
      <c r="K43" s="3">
        <f t="shared" si="5"/>
        <v>169.5</v>
      </c>
      <c r="L43" s="3">
        <f t="shared" si="6"/>
        <v>179.11999499999999</v>
      </c>
      <c r="M43" s="3">
        <f t="shared" si="7"/>
        <v>0.02</v>
      </c>
    </row>
    <row r="44" spans="1:13" x14ac:dyDescent="0.2">
      <c r="A44" s="1">
        <v>43536</v>
      </c>
      <c r="B44">
        <v>180</v>
      </c>
      <c r="C44">
        <v>182.66999799999999</v>
      </c>
      <c r="D44">
        <v>179.36999499999999</v>
      </c>
      <c r="E44">
        <v>180.91000399999999</v>
      </c>
      <c r="F44">
        <v>180.21598800000001</v>
      </c>
      <c r="G44">
        <v>32467600</v>
      </c>
      <c r="H44" s="4">
        <f t="shared" si="3"/>
        <v>2</v>
      </c>
      <c r="I44" s="3"/>
      <c r="J44" s="3">
        <f t="shared" si="4"/>
        <v>169.5</v>
      </c>
      <c r="K44" s="3">
        <f t="shared" si="5"/>
        <v>169.5</v>
      </c>
      <c r="L44" s="3">
        <f t="shared" si="6"/>
        <v>182.66999799999999</v>
      </c>
      <c r="M44" s="3">
        <f t="shared" si="7"/>
        <v>0.04</v>
      </c>
    </row>
    <row r="45" spans="1:13" x14ac:dyDescent="0.2">
      <c r="A45" s="1">
        <v>43537</v>
      </c>
      <c r="B45">
        <v>182.25</v>
      </c>
      <c r="C45">
        <v>183.300003</v>
      </c>
      <c r="D45">
        <v>180.91999799999999</v>
      </c>
      <c r="E45">
        <v>181.71000699999999</v>
      </c>
      <c r="F45">
        <v>181.012924</v>
      </c>
      <c r="G45">
        <v>31032500</v>
      </c>
      <c r="H45" s="4">
        <f t="shared" si="3"/>
        <v>3</v>
      </c>
      <c r="I45" s="3"/>
      <c r="J45" s="3">
        <f t="shared" si="4"/>
        <v>170.03</v>
      </c>
      <c r="K45" s="3">
        <f t="shared" si="5"/>
        <v>170.03</v>
      </c>
      <c r="L45" s="3">
        <f t="shared" si="6"/>
        <v>183.300003</v>
      </c>
      <c r="M45" s="3">
        <f t="shared" si="7"/>
        <v>0.06</v>
      </c>
    </row>
    <row r="46" spans="1:13" x14ac:dyDescent="0.2">
      <c r="A46" s="1">
        <v>43538</v>
      </c>
      <c r="B46">
        <v>183.89999399999999</v>
      </c>
      <c r="C46">
        <v>184.10000600000001</v>
      </c>
      <c r="D46">
        <v>182.55999800000001</v>
      </c>
      <c r="E46">
        <v>183.729996</v>
      </c>
      <c r="F46">
        <v>183.02516199999999</v>
      </c>
      <c r="G46">
        <v>23579500</v>
      </c>
      <c r="H46" s="4">
        <f t="shared" si="3"/>
        <v>4</v>
      </c>
      <c r="I46" s="3"/>
      <c r="J46" s="3">
        <f t="shared" si="4"/>
        <v>170.83</v>
      </c>
      <c r="K46" s="3">
        <f t="shared" si="5"/>
        <v>170.83</v>
      </c>
      <c r="L46" s="3">
        <f t="shared" si="6"/>
        <v>184.10000600000001</v>
      </c>
      <c r="M46" s="3">
        <f t="shared" si="7"/>
        <v>0.08</v>
      </c>
    </row>
    <row r="47" spans="1:13" x14ac:dyDescent="0.2">
      <c r="A47" s="1">
        <v>43539</v>
      </c>
      <c r="B47">
        <v>184.85000600000001</v>
      </c>
      <c r="C47">
        <v>187.33000200000001</v>
      </c>
      <c r="D47">
        <v>183.740005</v>
      </c>
      <c r="E47">
        <v>186.11999499999999</v>
      </c>
      <c r="F47">
        <v>185.40600599999999</v>
      </c>
      <c r="G47">
        <v>39042900</v>
      </c>
      <c r="H47" s="4">
        <f t="shared" si="3"/>
        <v>5</v>
      </c>
      <c r="I47" s="3"/>
      <c r="J47" s="3">
        <f t="shared" si="4"/>
        <v>171.89</v>
      </c>
      <c r="K47" s="3">
        <f t="shared" si="5"/>
        <v>171.89</v>
      </c>
      <c r="L47" s="3">
        <f t="shared" si="6"/>
        <v>187.33000200000001</v>
      </c>
      <c r="M47" s="3">
        <f t="shared" si="7"/>
        <v>0.1</v>
      </c>
    </row>
    <row r="48" spans="1:13" x14ac:dyDescent="0.2">
      <c r="A48" s="1">
        <v>43542</v>
      </c>
      <c r="B48">
        <v>185.800003</v>
      </c>
      <c r="C48">
        <v>188.38999899999999</v>
      </c>
      <c r="D48">
        <v>185.78999300000001</v>
      </c>
      <c r="E48">
        <v>188.020004</v>
      </c>
      <c r="F48">
        <v>187.298721</v>
      </c>
      <c r="G48">
        <v>26219800</v>
      </c>
      <c r="H48" s="4">
        <f t="shared" si="3"/>
        <v>6</v>
      </c>
      <c r="I48" s="3"/>
      <c r="J48" s="3">
        <f t="shared" si="4"/>
        <v>173.43</v>
      </c>
      <c r="K48" s="3">
        <f t="shared" si="5"/>
        <v>173.43</v>
      </c>
      <c r="L48" s="3">
        <f t="shared" si="6"/>
        <v>188.38999899999999</v>
      </c>
      <c r="M48" s="3">
        <f t="shared" si="7"/>
        <v>0.12000000000000001</v>
      </c>
    </row>
    <row r="49" spans="1:13" x14ac:dyDescent="0.2">
      <c r="A49" s="1">
        <v>43543</v>
      </c>
      <c r="B49">
        <v>188.35000600000001</v>
      </c>
      <c r="C49">
        <v>188.990005</v>
      </c>
      <c r="D49">
        <v>185.91999799999999</v>
      </c>
      <c r="E49">
        <v>186.529999</v>
      </c>
      <c r="F49">
        <v>185.81442300000001</v>
      </c>
      <c r="G49">
        <v>31646400</v>
      </c>
      <c r="H49" s="4">
        <f t="shared" si="3"/>
        <v>7</v>
      </c>
      <c r="I49" s="3"/>
      <c r="J49" s="3">
        <f t="shared" si="4"/>
        <v>175.23</v>
      </c>
      <c r="K49" s="3">
        <f t="shared" si="5"/>
        <v>175.23</v>
      </c>
      <c r="L49" s="3">
        <f t="shared" si="6"/>
        <v>188.990005</v>
      </c>
      <c r="M49" s="3">
        <f t="shared" si="7"/>
        <v>0.14000000000000001</v>
      </c>
    </row>
    <row r="50" spans="1:13" x14ac:dyDescent="0.2">
      <c r="A50" s="1">
        <v>43544</v>
      </c>
      <c r="B50">
        <v>186.229996</v>
      </c>
      <c r="C50">
        <v>189.490005</v>
      </c>
      <c r="D50">
        <v>184.729996</v>
      </c>
      <c r="E50">
        <v>188.16000399999999</v>
      </c>
      <c r="F50">
        <v>187.438187</v>
      </c>
      <c r="G50">
        <v>31035200</v>
      </c>
      <c r="H50" s="4">
        <f t="shared" si="3"/>
        <v>8</v>
      </c>
      <c r="I50" s="3"/>
      <c r="J50" s="3">
        <f t="shared" si="4"/>
        <v>177.16</v>
      </c>
      <c r="K50" s="3">
        <f t="shared" si="5"/>
        <v>177.16</v>
      </c>
      <c r="L50" s="3">
        <f t="shared" si="6"/>
        <v>189.490005</v>
      </c>
      <c r="M50" s="3">
        <f t="shared" si="7"/>
        <v>0.16</v>
      </c>
    </row>
    <row r="51" spans="1:13" x14ac:dyDescent="0.2">
      <c r="A51" s="1">
        <v>43545</v>
      </c>
      <c r="B51">
        <v>190.020004</v>
      </c>
      <c r="C51">
        <v>196.33000200000001</v>
      </c>
      <c r="D51">
        <v>189.80999800000001</v>
      </c>
      <c r="E51">
        <v>195.08999600000001</v>
      </c>
      <c r="F51">
        <v>194.34158300000001</v>
      </c>
      <c r="G51">
        <v>51034200</v>
      </c>
      <c r="H51" s="4">
        <f t="shared" si="3"/>
        <v>9</v>
      </c>
      <c r="I51" s="3"/>
      <c r="J51" s="3">
        <f t="shared" si="4"/>
        <v>179.13</v>
      </c>
      <c r="K51" s="3">
        <f t="shared" si="5"/>
        <v>179.13</v>
      </c>
      <c r="L51" s="3">
        <f t="shared" si="6"/>
        <v>196.33000200000001</v>
      </c>
      <c r="M51" s="3">
        <f t="shared" si="7"/>
        <v>0.18</v>
      </c>
    </row>
    <row r="52" spans="1:13" x14ac:dyDescent="0.2">
      <c r="A52" s="1">
        <v>43546</v>
      </c>
      <c r="B52">
        <v>195.33999600000001</v>
      </c>
      <c r="C52">
        <v>197.69000199999999</v>
      </c>
      <c r="D52">
        <v>190.779999</v>
      </c>
      <c r="E52">
        <v>191.050003</v>
      </c>
      <c r="F52">
        <v>190.317093</v>
      </c>
      <c r="G52">
        <v>42407700</v>
      </c>
      <c r="H52" s="4">
        <f t="shared" si="3"/>
        <v>10</v>
      </c>
      <c r="I52" s="3"/>
      <c r="J52" s="3">
        <f t="shared" si="4"/>
        <v>182.23</v>
      </c>
      <c r="K52" s="3">
        <f t="shared" si="5"/>
        <v>182.23</v>
      </c>
      <c r="L52" s="3">
        <f t="shared" si="6"/>
        <v>197.69000199999999</v>
      </c>
      <c r="M52" s="3">
        <f t="shared" si="7"/>
        <v>0.19999999999999998</v>
      </c>
    </row>
    <row r="53" spans="1:13" x14ac:dyDescent="0.2">
      <c r="A53" s="1">
        <v>43549</v>
      </c>
      <c r="B53">
        <v>191.509995</v>
      </c>
      <c r="C53">
        <v>191.979996</v>
      </c>
      <c r="D53">
        <v>186.60000600000001</v>
      </c>
      <c r="E53">
        <v>188.740005</v>
      </c>
      <c r="F53">
        <v>188.015961</v>
      </c>
      <c r="G53">
        <v>43845300</v>
      </c>
      <c r="H53" s="4">
        <f t="shared" si="3"/>
        <v>11</v>
      </c>
      <c r="I53" s="3"/>
      <c r="J53" s="3">
        <f t="shared" si="4"/>
        <v>185.32</v>
      </c>
      <c r="K53" s="3">
        <f t="shared" si="5"/>
        <v>185.32</v>
      </c>
      <c r="L53" s="3">
        <f t="shared" si="6"/>
        <v>197.69000199999999</v>
      </c>
      <c r="M53" s="3">
        <f t="shared" si="7"/>
        <v>0.19999999999999998</v>
      </c>
    </row>
    <row r="54" spans="1:13" x14ac:dyDescent="0.2">
      <c r="A54" s="1">
        <v>43550</v>
      </c>
      <c r="B54">
        <v>191.66000399999999</v>
      </c>
      <c r="C54">
        <v>192.88000500000001</v>
      </c>
      <c r="D54">
        <v>184.58000200000001</v>
      </c>
      <c r="E54">
        <v>186.78999300000001</v>
      </c>
      <c r="F54">
        <v>186.07342499999999</v>
      </c>
      <c r="G54">
        <v>49800500</v>
      </c>
      <c r="H54" s="4">
        <f t="shared" si="3"/>
        <v>-1</v>
      </c>
      <c r="I54" s="3"/>
      <c r="J54" s="3">
        <f t="shared" si="4"/>
        <v>186.60000600000001</v>
      </c>
      <c r="K54" s="3">
        <f t="shared" si="5"/>
        <v>197.69000199999999</v>
      </c>
      <c r="L54" s="3">
        <f t="shared" si="6"/>
        <v>184.58000200000001</v>
      </c>
      <c r="M54" s="3">
        <f t="shared" si="7"/>
        <v>0.02</v>
      </c>
    </row>
    <row r="55" spans="1:13" x14ac:dyDescent="0.2">
      <c r="A55" s="1">
        <v>43551</v>
      </c>
      <c r="B55">
        <v>188.75</v>
      </c>
      <c r="C55">
        <v>189.759995</v>
      </c>
      <c r="D55">
        <v>186.550003</v>
      </c>
      <c r="E55">
        <v>188.470001</v>
      </c>
      <c r="F55">
        <v>187.746994</v>
      </c>
      <c r="G55">
        <v>29848400</v>
      </c>
      <c r="H55" s="4">
        <f t="shared" si="3"/>
        <v>-2</v>
      </c>
      <c r="I55" s="3"/>
      <c r="J55" s="3">
        <f t="shared" si="4"/>
        <v>197.428</v>
      </c>
      <c r="K55" s="3">
        <f t="shared" si="5"/>
        <v>197.428</v>
      </c>
      <c r="L55" s="3">
        <f t="shared" si="6"/>
        <v>184.58000200000001</v>
      </c>
      <c r="M55" s="3">
        <f t="shared" si="7"/>
        <v>0.02</v>
      </c>
    </row>
    <row r="56" spans="1:13" x14ac:dyDescent="0.2">
      <c r="A56" s="1">
        <v>43552</v>
      </c>
      <c r="B56">
        <v>188.949997</v>
      </c>
      <c r="C56">
        <v>189.55999800000001</v>
      </c>
      <c r="D56">
        <v>187.529999</v>
      </c>
      <c r="E56">
        <v>188.720001</v>
      </c>
      <c r="F56">
        <v>187.99603300000001</v>
      </c>
      <c r="G56">
        <v>20780400</v>
      </c>
      <c r="H56" s="4">
        <f t="shared" si="3"/>
        <v>-3</v>
      </c>
      <c r="I56" s="3"/>
      <c r="J56" s="3">
        <f t="shared" si="4"/>
        <v>197.17099999999999</v>
      </c>
      <c r="K56" s="3">
        <f t="shared" si="5"/>
        <v>197.17099999999999</v>
      </c>
      <c r="L56" s="3">
        <f t="shared" si="6"/>
        <v>184.58000200000001</v>
      </c>
      <c r="M56" s="3">
        <f t="shared" si="7"/>
        <v>0.02</v>
      </c>
    </row>
    <row r="57" spans="1:13" x14ac:dyDescent="0.2">
      <c r="A57" s="1">
        <v>43553</v>
      </c>
      <c r="B57">
        <v>189.83000200000001</v>
      </c>
      <c r="C57">
        <v>190.08000200000001</v>
      </c>
      <c r="D57">
        <v>188.53999300000001</v>
      </c>
      <c r="E57">
        <v>189.949997</v>
      </c>
      <c r="F57">
        <v>189.22131300000001</v>
      </c>
      <c r="G57">
        <v>23564000</v>
      </c>
      <c r="H57" s="4">
        <f t="shared" si="3"/>
        <v>-4</v>
      </c>
      <c r="I57" s="3"/>
      <c r="J57" s="3">
        <f t="shared" si="4"/>
        <v>196.91900000000001</v>
      </c>
      <c r="K57" s="3">
        <f t="shared" si="5"/>
        <v>196.91900000000001</v>
      </c>
      <c r="L57" s="3">
        <f t="shared" si="6"/>
        <v>184.58000200000001</v>
      </c>
      <c r="M57" s="3">
        <f t="shared" si="7"/>
        <v>0.02</v>
      </c>
    </row>
    <row r="58" spans="1:13" x14ac:dyDescent="0.2">
      <c r="A58" s="1">
        <v>43556</v>
      </c>
      <c r="B58">
        <v>191.63999899999999</v>
      </c>
      <c r="C58">
        <v>191.679993</v>
      </c>
      <c r="D58">
        <v>188.38000500000001</v>
      </c>
      <c r="E58">
        <v>191.240005</v>
      </c>
      <c r="F58">
        <v>190.50636299999999</v>
      </c>
      <c r="G58">
        <v>27862000</v>
      </c>
      <c r="H58" s="4">
        <f t="shared" si="3"/>
        <v>-5</v>
      </c>
      <c r="I58" s="3"/>
      <c r="J58" s="3">
        <f t="shared" si="4"/>
        <v>196.672</v>
      </c>
      <c r="K58" s="3">
        <f t="shared" si="5"/>
        <v>196.672</v>
      </c>
      <c r="L58" s="3">
        <f t="shared" si="6"/>
        <v>184.58000200000001</v>
      </c>
      <c r="M58" s="3">
        <f t="shared" si="7"/>
        <v>0.02</v>
      </c>
    </row>
    <row r="59" spans="1:13" x14ac:dyDescent="0.2">
      <c r="A59" s="1">
        <v>43557</v>
      </c>
      <c r="B59">
        <v>191.08999600000001</v>
      </c>
      <c r="C59">
        <v>194.46000699999999</v>
      </c>
      <c r="D59">
        <v>191.050003</v>
      </c>
      <c r="E59">
        <v>194.020004</v>
      </c>
      <c r="F59">
        <v>193.27569600000001</v>
      </c>
      <c r="G59">
        <v>22765700</v>
      </c>
      <c r="H59" s="4">
        <f t="shared" si="3"/>
        <v>-6</v>
      </c>
      <c r="I59" s="3"/>
      <c r="J59" s="3">
        <f t="shared" si="4"/>
        <v>196.43</v>
      </c>
      <c r="K59" s="3">
        <f t="shared" si="5"/>
        <v>196.43</v>
      </c>
      <c r="L59" s="3">
        <f t="shared" si="6"/>
        <v>184.58000200000001</v>
      </c>
      <c r="M59" s="3">
        <f t="shared" si="7"/>
        <v>0.02</v>
      </c>
    </row>
    <row r="60" spans="1:13" x14ac:dyDescent="0.2">
      <c r="A60" s="1">
        <v>43558</v>
      </c>
      <c r="B60">
        <v>193.25</v>
      </c>
      <c r="C60">
        <v>196.5</v>
      </c>
      <c r="D60">
        <v>193.14999399999999</v>
      </c>
      <c r="E60">
        <v>195.35000600000001</v>
      </c>
      <c r="F60">
        <v>194.60060100000001</v>
      </c>
      <c r="G60">
        <v>23271800</v>
      </c>
      <c r="H60" s="4">
        <f t="shared" si="3"/>
        <v>1</v>
      </c>
      <c r="I60" s="3"/>
      <c r="J60" s="3">
        <f t="shared" si="4"/>
        <v>196.19300000000001</v>
      </c>
      <c r="K60" s="3">
        <f t="shared" si="5"/>
        <v>184.58000200000001</v>
      </c>
      <c r="L60" s="3">
        <f t="shared" si="6"/>
        <v>196.5</v>
      </c>
      <c r="M60" s="3">
        <f t="shared" si="7"/>
        <v>0.02</v>
      </c>
    </row>
    <row r="61" spans="1:13" x14ac:dyDescent="0.2">
      <c r="A61" s="1">
        <v>43559</v>
      </c>
      <c r="B61">
        <v>194.78999300000001</v>
      </c>
      <c r="C61">
        <v>196.36999499999999</v>
      </c>
      <c r="D61">
        <v>193.13999899999999</v>
      </c>
      <c r="E61">
        <v>195.69000199999999</v>
      </c>
      <c r="F61">
        <v>194.939301</v>
      </c>
      <c r="G61">
        <v>19114300</v>
      </c>
      <c r="H61" s="4">
        <f t="shared" si="3"/>
        <v>2</v>
      </c>
      <c r="I61" s="3"/>
      <c r="J61" s="3">
        <f t="shared" si="4"/>
        <v>184.82</v>
      </c>
      <c r="K61" s="3">
        <f t="shared" si="5"/>
        <v>184.82</v>
      </c>
      <c r="L61" s="3">
        <f t="shared" si="6"/>
        <v>196.5</v>
      </c>
      <c r="M61" s="3">
        <f t="shared" si="7"/>
        <v>0.02</v>
      </c>
    </row>
    <row r="62" spans="1:13" x14ac:dyDescent="0.2">
      <c r="A62" s="1">
        <v>43560</v>
      </c>
      <c r="B62">
        <v>196.449997</v>
      </c>
      <c r="C62">
        <v>197.10000600000001</v>
      </c>
      <c r="D62">
        <v>195.929993</v>
      </c>
      <c r="E62">
        <v>197</v>
      </c>
      <c r="F62">
        <v>196.24426299999999</v>
      </c>
      <c r="G62">
        <v>18526600</v>
      </c>
      <c r="H62" s="4">
        <f t="shared" si="3"/>
        <v>3</v>
      </c>
      <c r="I62" s="3"/>
      <c r="J62" s="3">
        <f t="shared" si="4"/>
        <v>185.05</v>
      </c>
      <c r="K62" s="3">
        <f t="shared" si="5"/>
        <v>185.05</v>
      </c>
      <c r="L62" s="3">
        <f t="shared" si="6"/>
        <v>197.10000600000001</v>
      </c>
      <c r="M62" s="3">
        <f t="shared" si="7"/>
        <v>0.04</v>
      </c>
    </row>
    <row r="63" spans="1:13" x14ac:dyDescent="0.2">
      <c r="A63" s="1">
        <v>43563</v>
      </c>
      <c r="B63">
        <v>196.41999799999999</v>
      </c>
      <c r="C63">
        <v>200.229996</v>
      </c>
      <c r="D63">
        <v>196.33999600000001</v>
      </c>
      <c r="E63">
        <v>200.10000600000001</v>
      </c>
      <c r="F63">
        <v>199.332382</v>
      </c>
      <c r="G63">
        <v>25881700</v>
      </c>
      <c r="H63" s="4">
        <f t="shared" si="3"/>
        <v>4</v>
      </c>
      <c r="I63" s="3"/>
      <c r="J63" s="3">
        <f t="shared" si="4"/>
        <v>185.53</v>
      </c>
      <c r="K63" s="3">
        <f t="shared" si="5"/>
        <v>185.53</v>
      </c>
      <c r="L63" s="3">
        <f t="shared" si="6"/>
        <v>200.229996</v>
      </c>
      <c r="M63" s="3">
        <f t="shared" si="7"/>
        <v>0.06</v>
      </c>
    </row>
    <row r="64" spans="1:13" x14ac:dyDescent="0.2">
      <c r="A64" s="1">
        <v>43564</v>
      </c>
      <c r="B64">
        <v>200.320007</v>
      </c>
      <c r="C64">
        <v>202.85000600000001</v>
      </c>
      <c r="D64">
        <v>199.229996</v>
      </c>
      <c r="E64">
        <v>199.5</v>
      </c>
      <c r="F64">
        <v>198.73468</v>
      </c>
      <c r="G64">
        <v>35768200</v>
      </c>
      <c r="H64" s="4">
        <f t="shared" si="3"/>
        <v>5</v>
      </c>
      <c r="I64" s="3"/>
      <c r="J64" s="3">
        <f t="shared" si="4"/>
        <v>186.41</v>
      </c>
      <c r="K64" s="3">
        <f t="shared" si="5"/>
        <v>186.41</v>
      </c>
      <c r="L64" s="3">
        <f t="shared" si="6"/>
        <v>202.85000600000001</v>
      </c>
      <c r="M64" s="3">
        <f t="shared" si="7"/>
        <v>0.08</v>
      </c>
    </row>
    <row r="65" spans="1:13" x14ac:dyDescent="0.2">
      <c r="A65" s="1">
        <v>43565</v>
      </c>
      <c r="B65">
        <v>198.679993</v>
      </c>
      <c r="C65">
        <v>200.740005</v>
      </c>
      <c r="D65">
        <v>198.179993</v>
      </c>
      <c r="E65">
        <v>200.61999499999999</v>
      </c>
      <c r="F65">
        <v>199.85037199999999</v>
      </c>
      <c r="G65">
        <v>21695300</v>
      </c>
      <c r="H65" s="4">
        <f t="shared" si="3"/>
        <v>6</v>
      </c>
      <c r="I65" s="3"/>
      <c r="J65" s="3">
        <f t="shared" si="4"/>
        <v>187.73</v>
      </c>
      <c r="K65" s="3">
        <f t="shared" si="5"/>
        <v>187.73</v>
      </c>
      <c r="L65" s="3">
        <f t="shared" si="6"/>
        <v>202.85000600000001</v>
      </c>
      <c r="M65" s="3">
        <f t="shared" si="7"/>
        <v>0.08</v>
      </c>
    </row>
    <row r="66" spans="1:13" x14ac:dyDescent="0.2">
      <c r="A66" s="1">
        <v>43566</v>
      </c>
      <c r="B66">
        <v>200.85000600000001</v>
      </c>
      <c r="C66">
        <v>201</v>
      </c>
      <c r="D66">
        <v>198.44000199999999</v>
      </c>
      <c r="E66">
        <v>198.949997</v>
      </c>
      <c r="F66">
        <v>198.18678299999999</v>
      </c>
      <c r="G66">
        <v>20900800</v>
      </c>
      <c r="H66" s="4">
        <f t="shared" si="3"/>
        <v>7</v>
      </c>
      <c r="I66" s="3"/>
      <c r="J66" s="3">
        <f t="shared" si="4"/>
        <v>188.94</v>
      </c>
      <c r="K66" s="3">
        <f t="shared" si="5"/>
        <v>188.94</v>
      </c>
      <c r="L66" s="3">
        <f t="shared" si="6"/>
        <v>202.85000600000001</v>
      </c>
      <c r="M66" s="3">
        <f t="shared" si="7"/>
        <v>0.08</v>
      </c>
    </row>
    <row r="67" spans="1:13" x14ac:dyDescent="0.2">
      <c r="A67" s="1">
        <v>43567</v>
      </c>
      <c r="B67">
        <v>199.199997</v>
      </c>
      <c r="C67">
        <v>200.13999899999999</v>
      </c>
      <c r="D67">
        <v>196.21000699999999</v>
      </c>
      <c r="E67">
        <v>198.86999499999999</v>
      </c>
      <c r="F67">
        <v>198.10708600000001</v>
      </c>
      <c r="G67">
        <v>27760700</v>
      </c>
      <c r="H67" s="4">
        <f t="shared" si="3"/>
        <v>8</v>
      </c>
      <c r="I67" s="3"/>
      <c r="J67" s="3">
        <f t="shared" si="4"/>
        <v>190.05</v>
      </c>
      <c r="K67" s="3">
        <f t="shared" si="5"/>
        <v>190.05</v>
      </c>
      <c r="L67" s="3">
        <f t="shared" si="6"/>
        <v>202.85000600000001</v>
      </c>
      <c r="M67" s="3">
        <f t="shared" si="7"/>
        <v>0.08</v>
      </c>
    </row>
    <row r="68" spans="1:13" x14ac:dyDescent="0.2">
      <c r="A68" s="1">
        <v>43570</v>
      </c>
      <c r="B68">
        <v>198.58000200000001</v>
      </c>
      <c r="C68">
        <v>199.85000600000001</v>
      </c>
      <c r="D68">
        <v>198.009995</v>
      </c>
      <c r="E68">
        <v>199.229996</v>
      </c>
      <c r="F68">
        <v>198.46571399999999</v>
      </c>
      <c r="G68">
        <v>17536600</v>
      </c>
      <c r="H68" s="4">
        <f t="shared" si="3"/>
        <v>9</v>
      </c>
      <c r="I68" s="3"/>
      <c r="J68" s="3">
        <f t="shared" si="4"/>
        <v>191.07</v>
      </c>
      <c r="K68" s="3">
        <f t="shared" si="5"/>
        <v>191.07</v>
      </c>
      <c r="L68" s="3">
        <f t="shared" si="6"/>
        <v>202.85000600000001</v>
      </c>
      <c r="M68" s="3">
        <f t="shared" si="7"/>
        <v>0.08</v>
      </c>
    </row>
    <row r="69" spans="1:13" x14ac:dyDescent="0.2">
      <c r="A69" s="1">
        <v>43571</v>
      </c>
      <c r="B69">
        <v>199.46000699999999</v>
      </c>
      <c r="C69">
        <v>201.36999499999999</v>
      </c>
      <c r="D69">
        <v>198.55999800000001</v>
      </c>
      <c r="E69">
        <v>199.25</v>
      </c>
      <c r="F69">
        <v>198.48564099999999</v>
      </c>
      <c r="G69">
        <v>25696400</v>
      </c>
      <c r="H69" s="4">
        <f t="shared" si="3"/>
        <v>10</v>
      </c>
      <c r="I69" s="3"/>
      <c r="J69" s="3">
        <f t="shared" si="4"/>
        <v>192.01</v>
      </c>
      <c r="K69" s="3">
        <f t="shared" si="5"/>
        <v>192.01</v>
      </c>
      <c r="L69" s="3">
        <f t="shared" si="6"/>
        <v>202.85000600000001</v>
      </c>
      <c r="M69" s="3">
        <f t="shared" si="7"/>
        <v>0.08</v>
      </c>
    </row>
    <row r="70" spans="1:13" x14ac:dyDescent="0.2">
      <c r="A70" s="1">
        <v>43572</v>
      </c>
      <c r="B70">
        <v>199.53999300000001</v>
      </c>
      <c r="C70">
        <v>203.38000500000001</v>
      </c>
      <c r="D70">
        <v>198.61000100000001</v>
      </c>
      <c r="E70">
        <v>203.13000500000001</v>
      </c>
      <c r="F70">
        <v>202.35075399999999</v>
      </c>
      <c r="G70">
        <v>28906800</v>
      </c>
      <c r="H70" s="4">
        <f t="shared" si="3"/>
        <v>11</v>
      </c>
      <c r="I70" s="3"/>
      <c r="J70" s="3">
        <f t="shared" si="4"/>
        <v>192.88</v>
      </c>
      <c r="K70" s="3">
        <f t="shared" si="5"/>
        <v>192.88</v>
      </c>
      <c r="L70" s="3">
        <f t="shared" si="6"/>
        <v>203.38000500000001</v>
      </c>
      <c r="M70" s="3">
        <f t="shared" si="7"/>
        <v>0.1</v>
      </c>
    </row>
    <row r="71" spans="1:13" x14ac:dyDescent="0.2">
      <c r="A71" s="1">
        <v>43573</v>
      </c>
      <c r="B71">
        <v>203.11999499999999</v>
      </c>
      <c r="C71">
        <v>204.14999399999999</v>
      </c>
      <c r="D71">
        <v>202.520004</v>
      </c>
      <c r="E71">
        <v>203.86000100000001</v>
      </c>
      <c r="F71">
        <v>203.077957</v>
      </c>
      <c r="G71">
        <v>24195800</v>
      </c>
      <c r="H71" s="4">
        <f t="shared" si="3"/>
        <v>12</v>
      </c>
      <c r="I71" s="3"/>
      <c r="J71" s="3">
        <f t="shared" si="4"/>
        <v>193.93</v>
      </c>
      <c r="K71" s="3">
        <f t="shared" si="5"/>
        <v>193.93</v>
      </c>
      <c r="L71" s="3">
        <f t="shared" si="6"/>
        <v>204.14999399999999</v>
      </c>
      <c r="M71" s="3">
        <f t="shared" si="7"/>
        <v>0.12000000000000001</v>
      </c>
    </row>
    <row r="72" spans="1:13" x14ac:dyDescent="0.2">
      <c r="A72" s="1">
        <v>43577</v>
      </c>
      <c r="B72">
        <v>202.83000200000001</v>
      </c>
      <c r="C72">
        <v>204.94000199999999</v>
      </c>
      <c r="D72">
        <v>202.33999600000001</v>
      </c>
      <c r="E72">
        <v>204.529999</v>
      </c>
      <c r="F72">
        <v>203.74537699999999</v>
      </c>
      <c r="G72">
        <v>19439500</v>
      </c>
      <c r="H72" s="4">
        <f t="shared" si="3"/>
        <v>13</v>
      </c>
      <c r="I72" s="3"/>
      <c r="J72" s="3">
        <f t="shared" si="4"/>
        <v>195.16</v>
      </c>
      <c r="K72" s="3">
        <f t="shared" si="5"/>
        <v>195.16</v>
      </c>
      <c r="L72" s="3">
        <f t="shared" si="6"/>
        <v>204.94000199999999</v>
      </c>
      <c r="M72" s="3">
        <f t="shared" si="7"/>
        <v>0.14000000000000001</v>
      </c>
    </row>
    <row r="73" spans="1:13" x14ac:dyDescent="0.2">
      <c r="A73" s="1">
        <v>43578</v>
      </c>
      <c r="B73">
        <v>204.429993</v>
      </c>
      <c r="C73">
        <v>207.75</v>
      </c>
      <c r="D73">
        <v>203.89999399999999</v>
      </c>
      <c r="E73">
        <v>207.479996</v>
      </c>
      <c r="F73">
        <v>206.68405200000001</v>
      </c>
      <c r="G73">
        <v>23323000</v>
      </c>
      <c r="H73" s="4">
        <f t="shared" si="3"/>
        <v>14</v>
      </c>
      <c r="I73" s="3"/>
      <c r="J73" s="3">
        <f t="shared" si="4"/>
        <v>196.53</v>
      </c>
      <c r="K73" s="3">
        <f t="shared" si="5"/>
        <v>196.53</v>
      </c>
      <c r="L73" s="3">
        <f t="shared" si="6"/>
        <v>207.75</v>
      </c>
      <c r="M73" s="3">
        <f t="shared" si="7"/>
        <v>0.16</v>
      </c>
    </row>
    <row r="74" spans="1:13" x14ac:dyDescent="0.2">
      <c r="A74" s="1">
        <v>43579</v>
      </c>
      <c r="B74">
        <v>207.36000100000001</v>
      </c>
      <c r="C74">
        <v>208.479996</v>
      </c>
      <c r="D74">
        <v>207.050003</v>
      </c>
      <c r="E74">
        <v>207.16000399999999</v>
      </c>
      <c r="F74">
        <v>206.365295</v>
      </c>
      <c r="G74">
        <v>17540600</v>
      </c>
      <c r="H74" s="4">
        <f t="shared" si="3"/>
        <v>15</v>
      </c>
      <c r="I74" s="3"/>
      <c r="J74" s="3">
        <f t="shared" si="4"/>
        <v>198.33</v>
      </c>
      <c r="K74" s="3">
        <f t="shared" si="5"/>
        <v>198.33</v>
      </c>
      <c r="L74" s="3">
        <f t="shared" si="6"/>
        <v>208.479996</v>
      </c>
      <c r="M74" s="3">
        <f t="shared" si="7"/>
        <v>0.18</v>
      </c>
    </row>
    <row r="75" spans="1:13" x14ac:dyDescent="0.2">
      <c r="A75" s="1">
        <v>43580</v>
      </c>
      <c r="B75">
        <v>206.83000200000001</v>
      </c>
      <c r="C75">
        <v>207.759995</v>
      </c>
      <c r="D75">
        <v>205.11999499999999</v>
      </c>
      <c r="E75">
        <v>205.279999</v>
      </c>
      <c r="F75">
        <v>204.49250799999999</v>
      </c>
      <c r="G75">
        <v>18543200</v>
      </c>
      <c r="H75" s="4">
        <f t="shared" si="3"/>
        <v>16</v>
      </c>
      <c r="I75" s="3"/>
      <c r="J75" s="3">
        <f t="shared" si="4"/>
        <v>200.16</v>
      </c>
      <c r="K75" s="3">
        <f t="shared" si="5"/>
        <v>200.16</v>
      </c>
      <c r="L75" s="3">
        <f t="shared" si="6"/>
        <v>208.479996</v>
      </c>
      <c r="M75" s="3">
        <f t="shared" si="7"/>
        <v>0.18</v>
      </c>
    </row>
    <row r="76" spans="1:13" x14ac:dyDescent="0.2">
      <c r="A76" s="1">
        <v>43581</v>
      </c>
      <c r="B76">
        <v>204.89999399999999</v>
      </c>
      <c r="C76">
        <v>205</v>
      </c>
      <c r="D76">
        <v>202.11999499999999</v>
      </c>
      <c r="E76">
        <v>204.300003</v>
      </c>
      <c r="F76">
        <v>203.516266</v>
      </c>
      <c r="G76">
        <v>18649100</v>
      </c>
      <c r="H76" s="4">
        <f t="shared" si="3"/>
        <v>17</v>
      </c>
      <c r="I76" s="3"/>
      <c r="J76" s="3">
        <f t="shared" si="4"/>
        <v>201.66</v>
      </c>
      <c r="K76" s="3">
        <f t="shared" si="5"/>
        <v>201.66</v>
      </c>
      <c r="L76" s="3">
        <f t="shared" si="6"/>
        <v>208.479996</v>
      </c>
      <c r="M76" s="3">
        <f t="shared" si="7"/>
        <v>0.18</v>
      </c>
    </row>
    <row r="77" spans="1:13" x14ac:dyDescent="0.2">
      <c r="A77" s="1">
        <v>43584</v>
      </c>
      <c r="B77">
        <v>204.39999399999999</v>
      </c>
      <c r="C77">
        <v>205.970001</v>
      </c>
      <c r="D77">
        <v>203.86000100000001</v>
      </c>
      <c r="E77">
        <v>204.61000100000001</v>
      </c>
      <c r="F77">
        <v>203.825073</v>
      </c>
      <c r="G77">
        <v>22204700</v>
      </c>
      <c r="H77" s="4">
        <f t="shared" ref="H77:H134" si="8">IF(H76&lt;0,IF(J77&lt;=C77,1,H76-1),IF(J77&gt;=D77,-1,H76+1))</f>
        <v>18</v>
      </c>
      <c r="I77" s="3"/>
      <c r="J77" s="3">
        <f t="shared" ref="J77:J134" si="9">IF(H76&lt;0,MAX(ROUND(K76+M76*(L76-K76),3),C76,C75),MIN(ROUND(K76+M76*(L76-K76),2),D76,D75))</f>
        <v>202.11999499999999</v>
      </c>
      <c r="K77" s="3">
        <f t="shared" si="5"/>
        <v>202.11999499999999</v>
      </c>
      <c r="L77" s="3">
        <f t="shared" si="6"/>
        <v>208.479996</v>
      </c>
      <c r="M77" s="3">
        <f t="shared" si="7"/>
        <v>0.18</v>
      </c>
    </row>
    <row r="78" spans="1:13" x14ac:dyDescent="0.2">
      <c r="A78" s="1">
        <v>43585</v>
      </c>
      <c r="B78">
        <v>203.05999800000001</v>
      </c>
      <c r="C78">
        <v>203.39999399999999</v>
      </c>
      <c r="D78">
        <v>199.11000100000001</v>
      </c>
      <c r="E78">
        <v>200.66999799999999</v>
      </c>
      <c r="F78">
        <v>199.900192</v>
      </c>
      <c r="G78">
        <v>46534900</v>
      </c>
      <c r="H78" s="4">
        <f t="shared" si="8"/>
        <v>-1</v>
      </c>
      <c r="I78" s="3"/>
      <c r="J78" s="3">
        <f t="shared" si="9"/>
        <v>202.11999499999999</v>
      </c>
      <c r="K78" s="3">
        <f t="shared" si="5"/>
        <v>208.479996</v>
      </c>
      <c r="L78" s="3">
        <f t="shared" si="6"/>
        <v>199.11000100000001</v>
      </c>
      <c r="M78" s="3">
        <f t="shared" si="7"/>
        <v>0.02</v>
      </c>
    </row>
    <row r="79" spans="1:13" x14ac:dyDescent="0.2">
      <c r="A79" s="1">
        <v>43586</v>
      </c>
      <c r="B79">
        <v>209.88000500000001</v>
      </c>
      <c r="C79">
        <v>215.30999800000001</v>
      </c>
      <c r="D79">
        <v>209.229996</v>
      </c>
      <c r="E79">
        <v>210.520004</v>
      </c>
      <c r="F79">
        <v>209.712402</v>
      </c>
      <c r="G79">
        <v>64827300</v>
      </c>
      <c r="H79" s="4">
        <f t="shared" si="8"/>
        <v>1</v>
      </c>
      <c r="I79" s="3"/>
      <c r="J79" s="3">
        <f t="shared" si="9"/>
        <v>208.29300000000001</v>
      </c>
      <c r="K79" s="3">
        <f t="shared" si="5"/>
        <v>199.11000100000001</v>
      </c>
      <c r="L79" s="3">
        <f t="shared" si="6"/>
        <v>215.30999800000001</v>
      </c>
      <c r="M79" s="3">
        <f t="shared" si="7"/>
        <v>0.02</v>
      </c>
    </row>
    <row r="80" spans="1:13" x14ac:dyDescent="0.2">
      <c r="A80" s="1">
        <v>43587</v>
      </c>
      <c r="B80">
        <v>209.83999600000001</v>
      </c>
      <c r="C80">
        <v>212.64999399999999</v>
      </c>
      <c r="D80">
        <v>208.13000500000001</v>
      </c>
      <c r="E80">
        <v>209.14999399999999</v>
      </c>
      <c r="F80">
        <v>208.347656</v>
      </c>
      <c r="G80">
        <v>31996300</v>
      </c>
      <c r="H80" s="4">
        <f t="shared" si="8"/>
        <v>2</v>
      </c>
      <c r="I80" s="3"/>
      <c r="J80" s="3">
        <f t="shared" si="9"/>
        <v>199.11000100000001</v>
      </c>
      <c r="K80" s="3">
        <f t="shared" si="5"/>
        <v>199.11000100000001</v>
      </c>
      <c r="L80" s="3">
        <f t="shared" si="6"/>
        <v>215.30999800000001</v>
      </c>
      <c r="M80" s="3">
        <f t="shared" si="7"/>
        <v>0.02</v>
      </c>
    </row>
    <row r="81" spans="1:13" x14ac:dyDescent="0.2">
      <c r="A81" s="1">
        <v>43588</v>
      </c>
      <c r="B81">
        <v>210.88999899999999</v>
      </c>
      <c r="C81">
        <v>211.83999600000001</v>
      </c>
      <c r="D81">
        <v>210.229996</v>
      </c>
      <c r="E81">
        <v>211.75</v>
      </c>
      <c r="F81">
        <v>210.93768299999999</v>
      </c>
      <c r="G81">
        <v>20892400</v>
      </c>
      <c r="H81" s="4">
        <f t="shared" si="8"/>
        <v>3</v>
      </c>
      <c r="I81" s="3"/>
      <c r="J81" s="3">
        <f t="shared" si="9"/>
        <v>199.43</v>
      </c>
      <c r="K81" s="3">
        <f t="shared" si="5"/>
        <v>199.43</v>
      </c>
      <c r="L81" s="3">
        <f t="shared" si="6"/>
        <v>215.30999800000001</v>
      </c>
      <c r="M81" s="3">
        <f t="shared" si="7"/>
        <v>0.02</v>
      </c>
    </row>
    <row r="82" spans="1:13" x14ac:dyDescent="0.2">
      <c r="A82" s="1">
        <v>43591</v>
      </c>
      <c r="B82">
        <v>204.28999300000001</v>
      </c>
      <c r="C82">
        <v>208.83999600000001</v>
      </c>
      <c r="D82">
        <v>203.5</v>
      </c>
      <c r="E82">
        <v>208.479996</v>
      </c>
      <c r="F82">
        <v>207.68022199999999</v>
      </c>
      <c r="G82">
        <v>32443100</v>
      </c>
      <c r="H82" s="4">
        <f t="shared" si="8"/>
        <v>4</v>
      </c>
      <c r="I82" s="3"/>
      <c r="J82" s="3">
        <f t="shared" si="9"/>
        <v>199.75</v>
      </c>
      <c r="K82" s="3">
        <f t="shared" si="5"/>
        <v>199.75</v>
      </c>
      <c r="L82" s="3">
        <f t="shared" si="6"/>
        <v>215.30999800000001</v>
      </c>
      <c r="M82" s="3">
        <f t="shared" si="7"/>
        <v>0.02</v>
      </c>
    </row>
    <row r="83" spans="1:13" x14ac:dyDescent="0.2">
      <c r="A83" s="1">
        <v>43592</v>
      </c>
      <c r="B83">
        <v>205.88000500000001</v>
      </c>
      <c r="C83">
        <v>207.41999799999999</v>
      </c>
      <c r="D83">
        <v>200.83000200000001</v>
      </c>
      <c r="E83">
        <v>202.86000100000001</v>
      </c>
      <c r="F83">
        <v>202.08178699999999</v>
      </c>
      <c r="G83">
        <v>38763700</v>
      </c>
      <c r="H83" s="4">
        <f t="shared" si="8"/>
        <v>5</v>
      </c>
      <c r="I83" s="3"/>
      <c r="J83" s="3">
        <f t="shared" si="9"/>
        <v>200.06</v>
      </c>
      <c r="K83" s="3">
        <f t="shared" si="5"/>
        <v>200.06</v>
      </c>
      <c r="L83" s="3">
        <f t="shared" si="6"/>
        <v>215.30999800000001</v>
      </c>
      <c r="M83" s="3">
        <f t="shared" si="7"/>
        <v>0.02</v>
      </c>
    </row>
    <row r="84" spans="1:13" x14ac:dyDescent="0.2">
      <c r="A84" s="1">
        <v>43593</v>
      </c>
      <c r="B84">
        <v>201.89999399999999</v>
      </c>
      <c r="C84">
        <v>205.33999600000001</v>
      </c>
      <c r="D84">
        <v>201.75</v>
      </c>
      <c r="E84">
        <v>202.89999399999999</v>
      </c>
      <c r="F84">
        <v>202.12162799999999</v>
      </c>
      <c r="G84">
        <v>26339500</v>
      </c>
      <c r="H84" s="4">
        <f t="shared" si="8"/>
        <v>6</v>
      </c>
      <c r="I84" s="3"/>
      <c r="J84" s="3">
        <f t="shared" si="9"/>
        <v>200.36</v>
      </c>
      <c r="K84" s="3">
        <f t="shared" si="5"/>
        <v>200.36</v>
      </c>
      <c r="L84" s="3">
        <f t="shared" si="6"/>
        <v>215.30999800000001</v>
      </c>
      <c r="M84" s="3">
        <f t="shared" si="7"/>
        <v>0.02</v>
      </c>
    </row>
    <row r="85" spans="1:13" x14ac:dyDescent="0.2">
      <c r="A85" s="1">
        <v>43594</v>
      </c>
      <c r="B85">
        <v>200.39999399999999</v>
      </c>
      <c r="C85">
        <v>201.679993</v>
      </c>
      <c r="D85">
        <v>196.66000399999999</v>
      </c>
      <c r="E85">
        <v>200.720001</v>
      </c>
      <c r="F85">
        <v>199.949997</v>
      </c>
      <c r="G85">
        <v>34908600</v>
      </c>
      <c r="H85" s="4">
        <f t="shared" si="8"/>
        <v>-1</v>
      </c>
      <c r="I85" s="3"/>
      <c r="J85" s="3">
        <f t="shared" si="9"/>
        <v>200.66</v>
      </c>
      <c r="K85" s="3">
        <f t="shared" ref="K85:K134" si="10">IF(H85=-1,MAX(L84,C85),IF(H85=1,MIN(L84,D85),J85))</f>
        <v>215.30999800000001</v>
      </c>
      <c r="L85" s="3">
        <f t="shared" ref="L85:L134" si="11">IF(H85&lt;0,IF(H85=-1,D85,MIN(D85,L84)),IF(H85=1,C85,MAX(C85,L84)))</f>
        <v>196.66000399999999</v>
      </c>
      <c r="M85" s="3">
        <f t="shared" ref="M85:M134" si="12">IF(ABS(H85)=1,$B$4,IF(L84=L85,M84,MIN($B$6,M84+$B$5)))</f>
        <v>0.02</v>
      </c>
    </row>
    <row r="86" spans="1:13" x14ac:dyDescent="0.2">
      <c r="A86" s="1">
        <v>43595</v>
      </c>
      <c r="B86">
        <v>197.41999799999999</v>
      </c>
      <c r="C86">
        <v>198.85000600000001</v>
      </c>
      <c r="D86">
        <v>192.770004</v>
      </c>
      <c r="E86">
        <v>197.179993</v>
      </c>
      <c r="F86">
        <v>197.179993</v>
      </c>
      <c r="G86">
        <v>41208700</v>
      </c>
      <c r="H86" s="4">
        <f t="shared" si="8"/>
        <v>-2</v>
      </c>
      <c r="I86" s="3"/>
      <c r="J86" s="3">
        <f t="shared" si="9"/>
        <v>214.93700000000001</v>
      </c>
      <c r="K86" s="3">
        <f t="shared" si="10"/>
        <v>214.93700000000001</v>
      </c>
      <c r="L86" s="3">
        <f t="shared" si="11"/>
        <v>192.770004</v>
      </c>
      <c r="M86" s="3">
        <f t="shared" si="12"/>
        <v>0.04</v>
      </c>
    </row>
    <row r="87" spans="1:13" x14ac:dyDescent="0.2">
      <c r="A87" s="1">
        <v>43598</v>
      </c>
      <c r="B87">
        <v>187.71000699999999</v>
      </c>
      <c r="C87">
        <v>189.479996</v>
      </c>
      <c r="D87">
        <v>182.85000600000001</v>
      </c>
      <c r="E87">
        <v>185.720001</v>
      </c>
      <c r="F87">
        <v>185.720001</v>
      </c>
      <c r="G87">
        <v>57430600</v>
      </c>
      <c r="H87" s="4">
        <f t="shared" si="8"/>
        <v>-3</v>
      </c>
      <c r="I87" s="3"/>
      <c r="J87" s="3">
        <f t="shared" si="9"/>
        <v>214.05</v>
      </c>
      <c r="K87" s="3">
        <f t="shared" si="10"/>
        <v>214.05</v>
      </c>
      <c r="L87" s="3">
        <f t="shared" si="11"/>
        <v>182.85000600000001</v>
      </c>
      <c r="M87" s="3">
        <f t="shared" si="12"/>
        <v>0.06</v>
      </c>
    </row>
    <row r="88" spans="1:13" x14ac:dyDescent="0.2">
      <c r="A88" s="1">
        <v>43599</v>
      </c>
      <c r="B88">
        <v>186.41000399999999</v>
      </c>
      <c r="C88">
        <v>189.699997</v>
      </c>
      <c r="D88">
        <v>185.41000399999999</v>
      </c>
      <c r="E88">
        <v>188.66000399999999</v>
      </c>
      <c r="F88">
        <v>188.66000399999999</v>
      </c>
      <c r="G88">
        <v>36529700</v>
      </c>
      <c r="H88" s="4">
        <f t="shared" si="8"/>
        <v>-4</v>
      </c>
      <c r="I88" s="3"/>
      <c r="J88" s="3">
        <f t="shared" si="9"/>
        <v>212.178</v>
      </c>
      <c r="K88" s="3">
        <f t="shared" si="10"/>
        <v>212.178</v>
      </c>
      <c r="L88" s="3">
        <f t="shared" si="11"/>
        <v>182.85000600000001</v>
      </c>
      <c r="M88" s="3">
        <f t="shared" si="12"/>
        <v>0.06</v>
      </c>
    </row>
    <row r="89" spans="1:13" x14ac:dyDescent="0.2">
      <c r="A89" s="1">
        <v>43600</v>
      </c>
      <c r="B89">
        <v>186.270004</v>
      </c>
      <c r="C89">
        <v>191.75</v>
      </c>
      <c r="D89">
        <v>186.020004</v>
      </c>
      <c r="E89">
        <v>190.91999799999999</v>
      </c>
      <c r="F89">
        <v>190.91999799999999</v>
      </c>
      <c r="G89">
        <v>26544700</v>
      </c>
      <c r="H89" s="4">
        <f t="shared" si="8"/>
        <v>-5</v>
      </c>
      <c r="I89" s="3"/>
      <c r="J89" s="3">
        <f t="shared" si="9"/>
        <v>210.41800000000001</v>
      </c>
      <c r="K89" s="3">
        <f t="shared" si="10"/>
        <v>210.41800000000001</v>
      </c>
      <c r="L89" s="3">
        <f t="shared" si="11"/>
        <v>182.85000600000001</v>
      </c>
      <c r="M89" s="3">
        <f t="shared" si="12"/>
        <v>0.06</v>
      </c>
    </row>
    <row r="90" spans="1:13" x14ac:dyDescent="0.2">
      <c r="A90" s="1">
        <v>43601</v>
      </c>
      <c r="B90">
        <v>189.91000399999999</v>
      </c>
      <c r="C90">
        <v>192.470001</v>
      </c>
      <c r="D90">
        <v>188.83999600000001</v>
      </c>
      <c r="E90">
        <v>190.08000200000001</v>
      </c>
      <c r="F90">
        <v>190.08000200000001</v>
      </c>
      <c r="G90">
        <v>33031400</v>
      </c>
      <c r="H90" s="4">
        <f t="shared" si="8"/>
        <v>-6</v>
      </c>
      <c r="I90" s="3"/>
      <c r="J90" s="3">
        <f t="shared" si="9"/>
        <v>208.76400000000001</v>
      </c>
      <c r="K90" s="3">
        <f t="shared" si="10"/>
        <v>208.76400000000001</v>
      </c>
      <c r="L90" s="3">
        <f t="shared" si="11"/>
        <v>182.85000600000001</v>
      </c>
      <c r="M90" s="3">
        <f t="shared" si="12"/>
        <v>0.06</v>
      </c>
    </row>
    <row r="91" spans="1:13" x14ac:dyDescent="0.2">
      <c r="A91" s="1">
        <v>43602</v>
      </c>
      <c r="B91">
        <v>186.929993</v>
      </c>
      <c r="C91">
        <v>190.89999399999999</v>
      </c>
      <c r="D91">
        <v>186.759995</v>
      </c>
      <c r="E91">
        <v>189</v>
      </c>
      <c r="F91">
        <v>189</v>
      </c>
      <c r="G91">
        <v>32879100</v>
      </c>
      <c r="H91" s="4">
        <f t="shared" si="8"/>
        <v>-7</v>
      </c>
      <c r="I91" s="3"/>
      <c r="J91" s="3">
        <f t="shared" si="9"/>
        <v>207.209</v>
      </c>
      <c r="K91" s="3">
        <f t="shared" si="10"/>
        <v>207.209</v>
      </c>
      <c r="L91" s="3">
        <f t="shared" si="11"/>
        <v>182.85000600000001</v>
      </c>
      <c r="M91" s="3">
        <f t="shared" si="12"/>
        <v>0.06</v>
      </c>
    </row>
    <row r="92" spans="1:13" x14ac:dyDescent="0.2">
      <c r="A92" s="1">
        <v>43605</v>
      </c>
      <c r="B92">
        <v>183.520004</v>
      </c>
      <c r="C92">
        <v>184.35000600000001</v>
      </c>
      <c r="D92">
        <v>180.279999</v>
      </c>
      <c r="E92">
        <v>183.08999600000001</v>
      </c>
      <c r="F92">
        <v>183.08999600000001</v>
      </c>
      <c r="G92">
        <v>38612300</v>
      </c>
      <c r="H92" s="4">
        <f t="shared" si="8"/>
        <v>-8</v>
      </c>
      <c r="I92" s="3"/>
      <c r="J92" s="3">
        <f t="shared" si="9"/>
        <v>205.74700000000001</v>
      </c>
      <c r="K92" s="3">
        <f t="shared" si="10"/>
        <v>205.74700000000001</v>
      </c>
      <c r="L92" s="3">
        <f t="shared" si="11"/>
        <v>180.279999</v>
      </c>
      <c r="M92" s="3">
        <f t="shared" si="12"/>
        <v>0.08</v>
      </c>
    </row>
    <row r="93" spans="1:13" x14ac:dyDescent="0.2">
      <c r="A93" s="1">
        <v>43606</v>
      </c>
      <c r="B93">
        <v>185.220001</v>
      </c>
      <c r="C93">
        <v>188</v>
      </c>
      <c r="D93">
        <v>184.699997</v>
      </c>
      <c r="E93">
        <v>186.60000600000001</v>
      </c>
      <c r="F93">
        <v>186.60000600000001</v>
      </c>
      <c r="G93">
        <v>28364800</v>
      </c>
      <c r="H93" s="4">
        <f t="shared" si="8"/>
        <v>-9</v>
      </c>
      <c r="I93" s="3"/>
      <c r="J93" s="3">
        <f t="shared" si="9"/>
        <v>203.71</v>
      </c>
      <c r="K93" s="3">
        <f t="shared" si="10"/>
        <v>203.71</v>
      </c>
      <c r="L93" s="3">
        <f t="shared" si="11"/>
        <v>180.279999</v>
      </c>
      <c r="M93" s="3">
        <f t="shared" si="12"/>
        <v>0.08</v>
      </c>
    </row>
    <row r="94" spans="1:13" x14ac:dyDescent="0.2">
      <c r="A94" s="1">
        <v>43607</v>
      </c>
      <c r="B94">
        <v>184.66000399999999</v>
      </c>
      <c r="C94">
        <v>185.71000699999999</v>
      </c>
      <c r="D94">
        <v>182.550003</v>
      </c>
      <c r="E94">
        <v>182.779999</v>
      </c>
      <c r="F94">
        <v>182.779999</v>
      </c>
      <c r="G94">
        <v>29748600</v>
      </c>
      <c r="H94" s="4">
        <f t="shared" si="8"/>
        <v>-10</v>
      </c>
      <c r="I94" s="3"/>
      <c r="J94" s="3">
        <f t="shared" si="9"/>
        <v>201.83600000000001</v>
      </c>
      <c r="K94" s="3">
        <f t="shared" si="10"/>
        <v>201.83600000000001</v>
      </c>
      <c r="L94" s="3">
        <f t="shared" si="11"/>
        <v>180.279999</v>
      </c>
      <c r="M94" s="3">
        <f t="shared" si="12"/>
        <v>0.08</v>
      </c>
    </row>
    <row r="95" spans="1:13" x14ac:dyDescent="0.2">
      <c r="A95" s="1">
        <v>43608</v>
      </c>
      <c r="B95">
        <v>179.800003</v>
      </c>
      <c r="C95">
        <v>180.53999300000001</v>
      </c>
      <c r="D95">
        <v>177.80999800000001</v>
      </c>
      <c r="E95">
        <v>179.66000399999999</v>
      </c>
      <c r="F95">
        <v>179.66000399999999</v>
      </c>
      <c r="G95">
        <v>36529700</v>
      </c>
      <c r="H95" s="4">
        <f t="shared" si="8"/>
        <v>-11</v>
      </c>
      <c r="I95" s="3"/>
      <c r="J95" s="3">
        <f t="shared" si="9"/>
        <v>200.11199999999999</v>
      </c>
      <c r="K95" s="3">
        <f t="shared" si="10"/>
        <v>200.11199999999999</v>
      </c>
      <c r="L95" s="3">
        <f t="shared" si="11"/>
        <v>177.80999800000001</v>
      </c>
      <c r="M95" s="3">
        <f t="shared" si="12"/>
        <v>0.1</v>
      </c>
    </row>
    <row r="96" spans="1:13" x14ac:dyDescent="0.2">
      <c r="A96" s="1">
        <v>43609</v>
      </c>
      <c r="B96">
        <v>180.199997</v>
      </c>
      <c r="C96">
        <v>182.13999899999999</v>
      </c>
      <c r="D96">
        <v>178.61999499999999</v>
      </c>
      <c r="E96">
        <v>178.970001</v>
      </c>
      <c r="F96">
        <v>178.970001</v>
      </c>
      <c r="G96">
        <v>23714700</v>
      </c>
      <c r="H96" s="4">
        <f t="shared" si="8"/>
        <v>-12</v>
      </c>
      <c r="I96" s="3"/>
      <c r="J96" s="3">
        <f t="shared" si="9"/>
        <v>197.88200000000001</v>
      </c>
      <c r="K96" s="3">
        <f t="shared" si="10"/>
        <v>197.88200000000001</v>
      </c>
      <c r="L96" s="3">
        <f t="shared" si="11"/>
        <v>177.80999800000001</v>
      </c>
      <c r="M96" s="3">
        <f t="shared" si="12"/>
        <v>0.1</v>
      </c>
    </row>
    <row r="97" spans="1:13" x14ac:dyDescent="0.2">
      <c r="A97" s="1">
        <v>43613</v>
      </c>
      <c r="B97">
        <v>178.91999799999999</v>
      </c>
      <c r="C97">
        <v>180.58999600000001</v>
      </c>
      <c r="D97">
        <v>177.91000399999999</v>
      </c>
      <c r="E97">
        <v>178.229996</v>
      </c>
      <c r="F97">
        <v>178.229996</v>
      </c>
      <c r="G97">
        <v>27948200</v>
      </c>
      <c r="H97" s="4">
        <f t="shared" si="8"/>
        <v>-13</v>
      </c>
      <c r="I97" s="3"/>
      <c r="J97" s="3">
        <f t="shared" si="9"/>
        <v>195.875</v>
      </c>
      <c r="K97" s="3">
        <f t="shared" si="10"/>
        <v>195.875</v>
      </c>
      <c r="L97" s="3">
        <f t="shared" si="11"/>
        <v>177.80999800000001</v>
      </c>
      <c r="M97" s="3">
        <f t="shared" si="12"/>
        <v>0.1</v>
      </c>
    </row>
    <row r="98" spans="1:13" x14ac:dyDescent="0.2">
      <c r="A98" s="1">
        <v>43614</v>
      </c>
      <c r="B98">
        <v>176.41999799999999</v>
      </c>
      <c r="C98">
        <v>179.35000600000001</v>
      </c>
      <c r="D98">
        <v>176</v>
      </c>
      <c r="E98">
        <v>177.38000500000001</v>
      </c>
      <c r="F98">
        <v>177.38000500000001</v>
      </c>
      <c r="G98">
        <v>28481200</v>
      </c>
      <c r="H98" s="4">
        <f t="shared" si="8"/>
        <v>-14</v>
      </c>
      <c r="I98" s="3"/>
      <c r="J98" s="3">
        <f t="shared" si="9"/>
        <v>194.06800000000001</v>
      </c>
      <c r="K98" s="3">
        <f t="shared" si="10"/>
        <v>194.06800000000001</v>
      </c>
      <c r="L98" s="3">
        <f t="shared" si="11"/>
        <v>176</v>
      </c>
      <c r="M98" s="3">
        <f t="shared" si="12"/>
        <v>0.12000000000000001</v>
      </c>
    </row>
    <row r="99" spans="1:13" x14ac:dyDescent="0.2">
      <c r="A99" s="1">
        <v>43615</v>
      </c>
      <c r="B99">
        <v>177.949997</v>
      </c>
      <c r="C99">
        <v>179.229996</v>
      </c>
      <c r="D99">
        <v>176.66999799999999</v>
      </c>
      <c r="E99">
        <v>178.300003</v>
      </c>
      <c r="F99">
        <v>178.300003</v>
      </c>
      <c r="G99">
        <v>21218400</v>
      </c>
      <c r="H99" s="4">
        <f t="shared" si="8"/>
        <v>-15</v>
      </c>
      <c r="I99" s="3"/>
      <c r="J99" s="3">
        <f t="shared" si="9"/>
        <v>191.9</v>
      </c>
      <c r="K99" s="3">
        <f t="shared" si="10"/>
        <v>191.9</v>
      </c>
      <c r="L99" s="3">
        <f t="shared" si="11"/>
        <v>176</v>
      </c>
      <c r="M99" s="3">
        <f t="shared" si="12"/>
        <v>0.12000000000000001</v>
      </c>
    </row>
    <row r="100" spans="1:13" x14ac:dyDescent="0.2">
      <c r="A100" s="1">
        <v>43616</v>
      </c>
      <c r="B100">
        <v>176.229996</v>
      </c>
      <c r="C100">
        <v>177.990005</v>
      </c>
      <c r="D100">
        <v>174.990005</v>
      </c>
      <c r="E100">
        <v>175.070007</v>
      </c>
      <c r="F100">
        <v>175.070007</v>
      </c>
      <c r="G100">
        <v>27043600</v>
      </c>
      <c r="H100" s="4">
        <f t="shared" si="8"/>
        <v>-16</v>
      </c>
      <c r="I100" s="3"/>
      <c r="J100" s="3">
        <f t="shared" si="9"/>
        <v>189.99199999999999</v>
      </c>
      <c r="K100" s="3">
        <f t="shared" si="10"/>
        <v>189.99199999999999</v>
      </c>
      <c r="L100" s="3">
        <f t="shared" si="11"/>
        <v>174.990005</v>
      </c>
      <c r="M100" s="3">
        <f t="shared" si="12"/>
        <v>0.14000000000000001</v>
      </c>
    </row>
    <row r="101" spans="1:13" x14ac:dyDescent="0.2">
      <c r="A101" s="1">
        <v>43619</v>
      </c>
      <c r="B101">
        <v>175.60000600000001</v>
      </c>
      <c r="C101">
        <v>177.91999799999999</v>
      </c>
      <c r="D101">
        <v>170.270004</v>
      </c>
      <c r="E101">
        <v>173.300003</v>
      </c>
      <c r="F101">
        <v>173.300003</v>
      </c>
      <c r="G101">
        <v>40396100</v>
      </c>
      <c r="H101" s="4">
        <f t="shared" si="8"/>
        <v>-17</v>
      </c>
      <c r="I101" s="3"/>
      <c r="J101" s="3">
        <f t="shared" si="9"/>
        <v>187.892</v>
      </c>
      <c r="K101" s="3">
        <f t="shared" si="10"/>
        <v>187.892</v>
      </c>
      <c r="L101" s="3">
        <f t="shared" si="11"/>
        <v>170.270004</v>
      </c>
      <c r="M101" s="3">
        <f t="shared" si="12"/>
        <v>0.16</v>
      </c>
    </row>
    <row r="102" spans="1:13" x14ac:dyDescent="0.2">
      <c r="A102" s="1">
        <v>43620</v>
      </c>
      <c r="B102">
        <v>175.44000199999999</v>
      </c>
      <c r="C102">
        <v>179.83000200000001</v>
      </c>
      <c r="D102">
        <v>174.520004</v>
      </c>
      <c r="E102">
        <v>179.63999899999999</v>
      </c>
      <c r="F102">
        <v>179.63999899999999</v>
      </c>
      <c r="G102">
        <v>30968000</v>
      </c>
      <c r="H102" s="4">
        <f t="shared" si="8"/>
        <v>-18</v>
      </c>
      <c r="I102" s="3"/>
      <c r="J102" s="3">
        <f t="shared" si="9"/>
        <v>185.072</v>
      </c>
      <c r="K102" s="3">
        <f t="shared" si="10"/>
        <v>185.072</v>
      </c>
      <c r="L102" s="3">
        <f t="shared" si="11"/>
        <v>170.270004</v>
      </c>
      <c r="M102" s="3">
        <f t="shared" si="12"/>
        <v>0.16</v>
      </c>
    </row>
    <row r="103" spans="1:13" x14ac:dyDescent="0.2">
      <c r="A103" s="1">
        <v>43621</v>
      </c>
      <c r="B103">
        <v>184.279999</v>
      </c>
      <c r="C103">
        <v>184.990005</v>
      </c>
      <c r="D103">
        <v>181.13999899999999</v>
      </c>
      <c r="E103">
        <v>182.53999300000001</v>
      </c>
      <c r="F103">
        <v>182.53999300000001</v>
      </c>
      <c r="G103">
        <v>29773400</v>
      </c>
      <c r="H103" s="4">
        <f t="shared" si="8"/>
        <v>1</v>
      </c>
      <c r="I103" s="3"/>
      <c r="J103" s="3">
        <f t="shared" si="9"/>
        <v>182.70400000000001</v>
      </c>
      <c r="K103" s="3">
        <f t="shared" si="10"/>
        <v>170.270004</v>
      </c>
      <c r="L103" s="3">
        <f t="shared" si="11"/>
        <v>184.990005</v>
      </c>
      <c r="M103" s="3">
        <f t="shared" si="12"/>
        <v>0.02</v>
      </c>
    </row>
    <row r="104" spans="1:13" x14ac:dyDescent="0.2">
      <c r="A104" s="1">
        <v>43622</v>
      </c>
      <c r="B104">
        <v>183.08000200000001</v>
      </c>
      <c r="C104">
        <v>185.470001</v>
      </c>
      <c r="D104">
        <v>182.14999399999999</v>
      </c>
      <c r="E104">
        <v>185.220001</v>
      </c>
      <c r="F104">
        <v>185.220001</v>
      </c>
      <c r="G104">
        <v>22526300</v>
      </c>
      <c r="H104" s="4">
        <f t="shared" si="8"/>
        <v>2</v>
      </c>
      <c r="I104" s="3"/>
      <c r="J104" s="3">
        <f t="shared" si="9"/>
        <v>170.56</v>
      </c>
      <c r="K104" s="3">
        <f t="shared" si="10"/>
        <v>170.56</v>
      </c>
      <c r="L104" s="3">
        <f t="shared" si="11"/>
        <v>185.470001</v>
      </c>
      <c r="M104" s="3">
        <f t="shared" si="12"/>
        <v>0.04</v>
      </c>
    </row>
    <row r="105" spans="1:13" x14ac:dyDescent="0.2">
      <c r="A105" s="1">
        <v>43623</v>
      </c>
      <c r="B105">
        <v>186.509995</v>
      </c>
      <c r="C105">
        <v>191.91999799999999</v>
      </c>
      <c r="D105">
        <v>185.770004</v>
      </c>
      <c r="E105">
        <v>190.14999399999999</v>
      </c>
      <c r="F105">
        <v>190.14999399999999</v>
      </c>
      <c r="G105">
        <v>30684400</v>
      </c>
      <c r="H105" s="4">
        <f t="shared" si="8"/>
        <v>3</v>
      </c>
      <c r="I105" s="3"/>
      <c r="J105" s="3">
        <f t="shared" si="9"/>
        <v>171.16</v>
      </c>
      <c r="K105" s="3">
        <f t="shared" si="10"/>
        <v>171.16</v>
      </c>
      <c r="L105" s="3">
        <f t="shared" si="11"/>
        <v>191.91999799999999</v>
      </c>
      <c r="M105" s="3">
        <f t="shared" si="12"/>
        <v>0.06</v>
      </c>
    </row>
    <row r="106" spans="1:13" x14ac:dyDescent="0.2">
      <c r="A106" s="1">
        <v>43626</v>
      </c>
      <c r="B106">
        <v>191.80999800000001</v>
      </c>
      <c r="C106">
        <v>195.36999499999999</v>
      </c>
      <c r="D106">
        <v>191.61999499999999</v>
      </c>
      <c r="E106">
        <v>192.58000200000001</v>
      </c>
      <c r="F106">
        <v>192.58000200000001</v>
      </c>
      <c r="G106">
        <v>26220900</v>
      </c>
      <c r="H106" s="4">
        <f t="shared" si="8"/>
        <v>4</v>
      </c>
      <c r="I106" s="3"/>
      <c r="J106" s="3">
        <f t="shared" si="9"/>
        <v>172.41</v>
      </c>
      <c r="K106" s="3">
        <f t="shared" si="10"/>
        <v>172.41</v>
      </c>
      <c r="L106" s="3">
        <f t="shared" si="11"/>
        <v>195.36999499999999</v>
      </c>
      <c r="M106" s="3">
        <f t="shared" si="12"/>
        <v>0.08</v>
      </c>
    </row>
    <row r="107" spans="1:13" x14ac:dyDescent="0.2">
      <c r="A107" s="1">
        <v>43627</v>
      </c>
      <c r="B107">
        <v>194.86000100000001</v>
      </c>
      <c r="C107">
        <v>196</v>
      </c>
      <c r="D107">
        <v>193.60000600000001</v>
      </c>
      <c r="E107">
        <v>194.80999800000001</v>
      </c>
      <c r="F107">
        <v>194.80999800000001</v>
      </c>
      <c r="G107">
        <v>26932900</v>
      </c>
      <c r="H107" s="4">
        <f t="shared" si="8"/>
        <v>5</v>
      </c>
      <c r="I107" s="3"/>
      <c r="J107" s="3">
        <f t="shared" si="9"/>
        <v>174.25</v>
      </c>
      <c r="K107" s="3">
        <f t="shared" si="10"/>
        <v>174.25</v>
      </c>
      <c r="L107" s="3">
        <f t="shared" si="11"/>
        <v>196</v>
      </c>
      <c r="M107" s="3">
        <f t="shared" si="12"/>
        <v>0.1</v>
      </c>
    </row>
    <row r="108" spans="1:13" x14ac:dyDescent="0.2">
      <c r="A108" s="1">
        <v>43628</v>
      </c>
      <c r="B108">
        <v>193.949997</v>
      </c>
      <c r="C108">
        <v>195.970001</v>
      </c>
      <c r="D108">
        <v>193.38999899999999</v>
      </c>
      <c r="E108">
        <v>194.19000199999999</v>
      </c>
      <c r="F108">
        <v>194.19000199999999</v>
      </c>
      <c r="G108">
        <v>18253200</v>
      </c>
      <c r="H108" s="4">
        <f t="shared" si="8"/>
        <v>6</v>
      </c>
      <c r="I108" s="3"/>
      <c r="J108" s="3">
        <f t="shared" si="9"/>
        <v>176.43</v>
      </c>
      <c r="K108" s="3">
        <f t="shared" si="10"/>
        <v>176.43</v>
      </c>
      <c r="L108" s="3">
        <f t="shared" si="11"/>
        <v>196</v>
      </c>
      <c r="M108" s="3">
        <f t="shared" si="12"/>
        <v>0.1</v>
      </c>
    </row>
    <row r="109" spans="1:13" x14ac:dyDescent="0.2">
      <c r="A109" s="1">
        <v>43629</v>
      </c>
      <c r="B109">
        <v>194.699997</v>
      </c>
      <c r="C109">
        <v>196.78999300000001</v>
      </c>
      <c r="D109">
        <v>193.60000600000001</v>
      </c>
      <c r="E109">
        <v>194.14999399999999</v>
      </c>
      <c r="F109">
        <v>194.14999399999999</v>
      </c>
      <c r="G109">
        <v>21674600</v>
      </c>
      <c r="H109" s="4">
        <f t="shared" si="8"/>
        <v>7</v>
      </c>
      <c r="I109" s="3"/>
      <c r="J109" s="3">
        <f t="shared" si="9"/>
        <v>178.39</v>
      </c>
      <c r="K109" s="3">
        <f t="shared" si="10"/>
        <v>178.39</v>
      </c>
      <c r="L109" s="3">
        <f t="shared" si="11"/>
        <v>196.78999300000001</v>
      </c>
      <c r="M109" s="3">
        <f t="shared" si="12"/>
        <v>0.12000000000000001</v>
      </c>
    </row>
    <row r="110" spans="1:13" x14ac:dyDescent="0.2">
      <c r="A110" s="1">
        <v>43630</v>
      </c>
      <c r="B110">
        <v>191.550003</v>
      </c>
      <c r="C110">
        <v>193.58999600000001</v>
      </c>
      <c r="D110">
        <v>190.300003</v>
      </c>
      <c r="E110">
        <v>192.740005</v>
      </c>
      <c r="F110">
        <v>192.740005</v>
      </c>
      <c r="G110">
        <v>18761500</v>
      </c>
      <c r="H110" s="4">
        <f t="shared" si="8"/>
        <v>8</v>
      </c>
      <c r="I110" s="3"/>
      <c r="J110" s="3">
        <f t="shared" si="9"/>
        <v>180.6</v>
      </c>
      <c r="K110" s="3">
        <f t="shared" si="10"/>
        <v>180.6</v>
      </c>
      <c r="L110" s="3">
        <f t="shared" si="11"/>
        <v>196.78999300000001</v>
      </c>
      <c r="M110" s="3">
        <f t="shared" si="12"/>
        <v>0.12000000000000001</v>
      </c>
    </row>
    <row r="111" spans="1:13" x14ac:dyDescent="0.2">
      <c r="A111" s="1">
        <v>43633</v>
      </c>
      <c r="B111">
        <v>192.89999399999999</v>
      </c>
      <c r="C111">
        <v>194.96000699999999</v>
      </c>
      <c r="D111">
        <v>192.16999799999999</v>
      </c>
      <c r="E111">
        <v>193.88999899999999</v>
      </c>
      <c r="F111">
        <v>193.88999899999999</v>
      </c>
      <c r="G111">
        <v>14669100</v>
      </c>
      <c r="H111" s="4">
        <f t="shared" si="8"/>
        <v>9</v>
      </c>
      <c r="I111" s="3"/>
      <c r="J111" s="3">
        <f t="shared" si="9"/>
        <v>182.54</v>
      </c>
      <c r="K111" s="3">
        <f t="shared" si="10"/>
        <v>182.54</v>
      </c>
      <c r="L111" s="3">
        <f t="shared" si="11"/>
        <v>196.78999300000001</v>
      </c>
      <c r="M111" s="3">
        <f t="shared" si="12"/>
        <v>0.12000000000000001</v>
      </c>
    </row>
    <row r="112" spans="1:13" x14ac:dyDescent="0.2">
      <c r="A112" s="1">
        <v>43634</v>
      </c>
      <c r="B112">
        <v>196.050003</v>
      </c>
      <c r="C112">
        <v>200.28999300000001</v>
      </c>
      <c r="D112">
        <v>195.21000699999999</v>
      </c>
      <c r="E112">
        <v>198.449997</v>
      </c>
      <c r="F112">
        <v>198.449997</v>
      </c>
      <c r="G112">
        <v>26551000</v>
      </c>
      <c r="H112" s="4">
        <f t="shared" si="8"/>
        <v>10</v>
      </c>
      <c r="I112" s="3"/>
      <c r="J112" s="3">
        <f t="shared" si="9"/>
        <v>184.25</v>
      </c>
      <c r="K112" s="3">
        <f t="shared" si="10"/>
        <v>184.25</v>
      </c>
      <c r="L112" s="3">
        <f t="shared" si="11"/>
        <v>200.28999300000001</v>
      </c>
      <c r="M112" s="3">
        <f t="shared" si="12"/>
        <v>0.14000000000000001</v>
      </c>
    </row>
    <row r="113" spans="1:13" x14ac:dyDescent="0.2">
      <c r="A113" s="1">
        <v>43635</v>
      </c>
      <c r="B113">
        <v>199.679993</v>
      </c>
      <c r="C113">
        <v>199.88000500000001</v>
      </c>
      <c r="D113">
        <v>197.30999800000001</v>
      </c>
      <c r="E113">
        <v>197.86999499999999</v>
      </c>
      <c r="F113">
        <v>197.86999499999999</v>
      </c>
      <c r="G113">
        <v>21124200</v>
      </c>
      <c r="H113" s="4">
        <f t="shared" si="8"/>
        <v>11</v>
      </c>
      <c r="I113" s="3"/>
      <c r="J113" s="3">
        <f t="shared" si="9"/>
        <v>186.5</v>
      </c>
      <c r="K113" s="3">
        <f t="shared" si="10"/>
        <v>186.5</v>
      </c>
      <c r="L113" s="3">
        <f t="shared" si="11"/>
        <v>200.28999300000001</v>
      </c>
      <c r="M113" s="3">
        <f t="shared" si="12"/>
        <v>0.14000000000000001</v>
      </c>
    </row>
    <row r="114" spans="1:13" x14ac:dyDescent="0.2">
      <c r="A114" s="1">
        <v>43636</v>
      </c>
      <c r="B114">
        <v>200.36999499999999</v>
      </c>
      <c r="C114">
        <v>200.61000100000001</v>
      </c>
      <c r="D114">
        <v>198.029999</v>
      </c>
      <c r="E114">
        <v>199.46000699999999</v>
      </c>
      <c r="F114">
        <v>199.46000699999999</v>
      </c>
      <c r="G114">
        <v>21514000</v>
      </c>
      <c r="H114" s="4">
        <f t="shared" si="8"/>
        <v>12</v>
      </c>
      <c r="I114" s="3"/>
      <c r="J114" s="3">
        <f t="shared" si="9"/>
        <v>188.43</v>
      </c>
      <c r="K114" s="3">
        <f t="shared" si="10"/>
        <v>188.43</v>
      </c>
      <c r="L114" s="3">
        <f t="shared" si="11"/>
        <v>200.61000100000001</v>
      </c>
      <c r="M114" s="3">
        <f t="shared" si="12"/>
        <v>0.16</v>
      </c>
    </row>
    <row r="115" spans="1:13" x14ac:dyDescent="0.2">
      <c r="A115" s="1">
        <v>43637</v>
      </c>
      <c r="B115">
        <v>198.800003</v>
      </c>
      <c r="C115">
        <v>200.85000600000001</v>
      </c>
      <c r="D115">
        <v>198.14999399999999</v>
      </c>
      <c r="E115">
        <v>198.779999</v>
      </c>
      <c r="F115">
        <v>198.779999</v>
      </c>
      <c r="G115">
        <v>47800600</v>
      </c>
      <c r="H115" s="4">
        <f t="shared" si="8"/>
        <v>13</v>
      </c>
      <c r="I115" s="3"/>
      <c r="J115" s="3">
        <f t="shared" si="9"/>
        <v>190.38</v>
      </c>
      <c r="K115" s="3">
        <f t="shared" si="10"/>
        <v>190.38</v>
      </c>
      <c r="L115" s="3">
        <f t="shared" si="11"/>
        <v>200.85000600000001</v>
      </c>
      <c r="M115" s="3">
        <f t="shared" si="12"/>
        <v>0.18</v>
      </c>
    </row>
    <row r="116" spans="1:13" x14ac:dyDescent="0.2">
      <c r="A116" s="1">
        <v>43640</v>
      </c>
      <c r="B116">
        <v>198.53999300000001</v>
      </c>
      <c r="C116">
        <v>200.16000399999999</v>
      </c>
      <c r="D116">
        <v>198.16999799999999</v>
      </c>
      <c r="E116">
        <v>198.58000200000001</v>
      </c>
      <c r="F116">
        <v>198.58000200000001</v>
      </c>
      <c r="G116">
        <v>18220400</v>
      </c>
      <c r="H116" s="4">
        <f t="shared" si="8"/>
        <v>14</v>
      </c>
      <c r="I116" s="3"/>
      <c r="J116" s="3">
        <f t="shared" si="9"/>
        <v>192.26</v>
      </c>
      <c r="K116" s="3">
        <f t="shared" si="10"/>
        <v>192.26</v>
      </c>
      <c r="L116" s="3">
        <f t="shared" si="11"/>
        <v>200.85000600000001</v>
      </c>
      <c r="M116" s="3">
        <f t="shared" si="12"/>
        <v>0.18</v>
      </c>
    </row>
    <row r="117" spans="1:13" x14ac:dyDescent="0.2">
      <c r="A117" s="1">
        <v>43641</v>
      </c>
      <c r="B117">
        <v>198.429993</v>
      </c>
      <c r="C117">
        <v>199.259995</v>
      </c>
      <c r="D117">
        <v>195.28999300000001</v>
      </c>
      <c r="E117">
        <v>195.570007</v>
      </c>
      <c r="F117">
        <v>195.570007</v>
      </c>
      <c r="G117">
        <v>21070300</v>
      </c>
      <c r="H117" s="4">
        <f t="shared" si="8"/>
        <v>15</v>
      </c>
      <c r="I117" s="3"/>
      <c r="J117" s="3">
        <f t="shared" si="9"/>
        <v>193.81</v>
      </c>
      <c r="K117" s="3">
        <f t="shared" si="10"/>
        <v>193.81</v>
      </c>
      <c r="L117" s="3">
        <f t="shared" si="11"/>
        <v>200.85000600000001</v>
      </c>
      <c r="M117" s="3">
        <f t="shared" si="12"/>
        <v>0.18</v>
      </c>
    </row>
    <row r="118" spans="1:13" x14ac:dyDescent="0.2">
      <c r="A118" s="1">
        <v>43642</v>
      </c>
      <c r="B118">
        <v>197.770004</v>
      </c>
      <c r="C118">
        <v>200.990005</v>
      </c>
      <c r="D118">
        <v>197.35000600000001</v>
      </c>
      <c r="E118">
        <v>199.800003</v>
      </c>
      <c r="F118">
        <v>199.800003</v>
      </c>
      <c r="G118">
        <v>26067500</v>
      </c>
      <c r="H118" s="4">
        <f t="shared" si="8"/>
        <v>16</v>
      </c>
      <c r="I118" s="3"/>
      <c r="J118" s="3">
        <f t="shared" si="9"/>
        <v>195.08</v>
      </c>
      <c r="K118" s="3">
        <f t="shared" si="10"/>
        <v>195.08</v>
      </c>
      <c r="L118" s="3">
        <f t="shared" si="11"/>
        <v>200.990005</v>
      </c>
      <c r="M118" s="3">
        <f t="shared" si="12"/>
        <v>0.19999999999999998</v>
      </c>
    </row>
    <row r="119" spans="1:13" x14ac:dyDescent="0.2">
      <c r="A119" s="1">
        <v>43643</v>
      </c>
      <c r="B119">
        <v>200.28999300000001</v>
      </c>
      <c r="C119">
        <v>201.570007</v>
      </c>
      <c r="D119">
        <v>199.570007</v>
      </c>
      <c r="E119">
        <v>199.740005</v>
      </c>
      <c r="F119">
        <v>199.740005</v>
      </c>
      <c r="G119">
        <v>20899700</v>
      </c>
      <c r="H119" s="4">
        <f t="shared" si="8"/>
        <v>17</v>
      </c>
      <c r="I119" s="3"/>
      <c r="J119" s="3">
        <f t="shared" si="9"/>
        <v>195.28999300000001</v>
      </c>
      <c r="K119" s="3">
        <f t="shared" si="10"/>
        <v>195.28999300000001</v>
      </c>
      <c r="L119" s="3">
        <f t="shared" si="11"/>
        <v>201.570007</v>
      </c>
      <c r="M119" s="3">
        <f t="shared" si="12"/>
        <v>0.2</v>
      </c>
    </row>
    <row r="120" spans="1:13" x14ac:dyDescent="0.2">
      <c r="A120" s="1">
        <v>43644</v>
      </c>
      <c r="B120">
        <v>198.679993</v>
      </c>
      <c r="C120">
        <v>199.5</v>
      </c>
      <c r="D120">
        <v>197.050003</v>
      </c>
      <c r="E120">
        <v>197.91999799999999</v>
      </c>
      <c r="F120">
        <v>197.91999799999999</v>
      </c>
      <c r="G120">
        <v>31110600</v>
      </c>
      <c r="H120" s="4">
        <f>IF(H119&lt;0,IF(J120&lt;=C120,1,H119-1),IF(J120&gt;=D120,-1,H119+1))</f>
        <v>18</v>
      </c>
      <c r="I120" s="3"/>
      <c r="J120" s="3">
        <f t="shared" si="9"/>
        <v>196.55</v>
      </c>
      <c r="K120" s="3">
        <f t="shared" si="10"/>
        <v>196.55</v>
      </c>
      <c r="L120" s="3">
        <f t="shared" si="11"/>
        <v>201.570007</v>
      </c>
      <c r="M120" s="3">
        <f t="shared" si="12"/>
        <v>0.2</v>
      </c>
    </row>
    <row r="121" spans="1:13" x14ac:dyDescent="0.2">
      <c r="A121" s="1">
        <v>43647</v>
      </c>
      <c r="B121">
        <v>203.16999799999999</v>
      </c>
      <c r="C121">
        <v>204.490005</v>
      </c>
      <c r="D121">
        <v>200.64999399999999</v>
      </c>
      <c r="E121">
        <v>201.550003</v>
      </c>
      <c r="F121">
        <v>201.550003</v>
      </c>
      <c r="G121">
        <v>27316700</v>
      </c>
      <c r="H121" s="4">
        <f t="shared" si="8"/>
        <v>19</v>
      </c>
      <c r="I121" s="3"/>
      <c r="J121" s="3">
        <f t="shared" si="9"/>
        <v>197.050003</v>
      </c>
      <c r="K121" s="3">
        <f t="shared" si="10"/>
        <v>197.050003</v>
      </c>
      <c r="L121" s="3">
        <f t="shared" si="11"/>
        <v>204.490005</v>
      </c>
      <c r="M121" s="3">
        <f t="shared" si="12"/>
        <v>0.2</v>
      </c>
    </row>
    <row r="122" spans="1:13" x14ac:dyDescent="0.2">
      <c r="A122" s="1">
        <v>43648</v>
      </c>
      <c r="B122">
        <v>201.41000399999999</v>
      </c>
      <c r="C122">
        <v>203.13000500000001</v>
      </c>
      <c r="D122">
        <v>201.36000100000001</v>
      </c>
      <c r="E122">
        <v>202.729996</v>
      </c>
      <c r="F122">
        <v>202.729996</v>
      </c>
      <c r="G122">
        <v>16935200</v>
      </c>
      <c r="H122" s="4">
        <f t="shared" si="8"/>
        <v>20</v>
      </c>
      <c r="I122" s="3"/>
      <c r="J122" s="3">
        <f t="shared" si="9"/>
        <v>197.050003</v>
      </c>
      <c r="K122" s="3">
        <f t="shared" si="10"/>
        <v>197.050003</v>
      </c>
      <c r="L122" s="3">
        <f t="shared" si="11"/>
        <v>204.490005</v>
      </c>
      <c r="M122" s="3">
        <f t="shared" si="12"/>
        <v>0.2</v>
      </c>
    </row>
    <row r="123" spans="1:13" x14ac:dyDescent="0.2">
      <c r="A123" s="1">
        <v>43649</v>
      </c>
      <c r="B123">
        <v>203.279999</v>
      </c>
      <c r="C123">
        <v>204.44000199999999</v>
      </c>
      <c r="D123">
        <v>202.69000199999999</v>
      </c>
      <c r="E123">
        <v>204.41000399999999</v>
      </c>
      <c r="F123">
        <v>204.41000399999999</v>
      </c>
      <c r="G123">
        <v>11362000</v>
      </c>
      <c r="H123" s="4">
        <f t="shared" si="8"/>
        <v>21</v>
      </c>
      <c r="I123" s="3"/>
      <c r="J123" s="3">
        <f t="shared" si="9"/>
        <v>198.54</v>
      </c>
      <c r="K123" s="3">
        <f t="shared" si="10"/>
        <v>198.54</v>
      </c>
      <c r="L123" s="3">
        <f t="shared" si="11"/>
        <v>204.490005</v>
      </c>
      <c r="M123" s="3">
        <f t="shared" si="12"/>
        <v>0.2</v>
      </c>
    </row>
    <row r="124" spans="1:13" x14ac:dyDescent="0.2">
      <c r="A124" s="1">
        <v>43651</v>
      </c>
      <c r="B124">
        <v>203.35000600000001</v>
      </c>
      <c r="C124">
        <v>205.08000200000001</v>
      </c>
      <c r="D124">
        <v>202.89999399999999</v>
      </c>
      <c r="E124">
        <v>204.229996</v>
      </c>
      <c r="F124">
        <v>204.229996</v>
      </c>
      <c r="G124">
        <v>17265500</v>
      </c>
      <c r="H124" s="4">
        <f t="shared" si="8"/>
        <v>22</v>
      </c>
      <c r="I124" s="3"/>
      <c r="J124" s="3">
        <f t="shared" si="9"/>
        <v>199.73</v>
      </c>
      <c r="K124" s="3">
        <f t="shared" si="10"/>
        <v>199.73</v>
      </c>
      <c r="L124" s="3">
        <f t="shared" si="11"/>
        <v>205.08000200000001</v>
      </c>
      <c r="M124" s="3">
        <f t="shared" si="12"/>
        <v>0.2</v>
      </c>
    </row>
    <row r="125" spans="1:13" x14ac:dyDescent="0.2">
      <c r="A125" s="1">
        <v>43654</v>
      </c>
      <c r="B125">
        <v>200.80999800000001</v>
      </c>
      <c r="C125">
        <v>201.39999399999999</v>
      </c>
      <c r="D125">
        <v>198.41000399999999</v>
      </c>
      <c r="E125">
        <v>200.020004</v>
      </c>
      <c r="F125">
        <v>200.020004</v>
      </c>
      <c r="G125">
        <v>25338600</v>
      </c>
      <c r="H125" s="4">
        <f t="shared" si="8"/>
        <v>-1</v>
      </c>
      <c r="I125" s="3"/>
      <c r="J125" s="3">
        <f t="shared" si="9"/>
        <v>200.8</v>
      </c>
      <c r="K125" s="3">
        <f t="shared" si="10"/>
        <v>205.08000200000001</v>
      </c>
      <c r="L125" s="3">
        <f t="shared" si="11"/>
        <v>198.41000399999999</v>
      </c>
      <c r="M125" s="3">
        <f t="shared" si="12"/>
        <v>0.02</v>
      </c>
    </row>
    <row r="126" spans="1:13" x14ac:dyDescent="0.2">
      <c r="A126" s="1">
        <v>43655</v>
      </c>
      <c r="B126">
        <v>199.199997</v>
      </c>
      <c r="C126">
        <v>201.509995</v>
      </c>
      <c r="D126">
        <v>198.80999800000001</v>
      </c>
      <c r="E126">
        <v>201.240005</v>
      </c>
      <c r="F126">
        <v>201.240005</v>
      </c>
      <c r="G126">
        <v>20578000</v>
      </c>
      <c r="H126" s="4">
        <f t="shared" si="8"/>
        <v>-2</v>
      </c>
      <c r="I126" s="3"/>
      <c r="J126" s="3">
        <f t="shared" si="9"/>
        <v>205.08000200000001</v>
      </c>
      <c r="K126" s="3">
        <f t="shared" si="10"/>
        <v>205.08000200000001</v>
      </c>
      <c r="L126" s="3">
        <f t="shared" si="11"/>
        <v>198.41000399999999</v>
      </c>
      <c r="M126" s="3">
        <f t="shared" si="12"/>
        <v>0.02</v>
      </c>
    </row>
    <row r="127" spans="1:13" x14ac:dyDescent="0.2">
      <c r="A127" s="1">
        <v>43656</v>
      </c>
      <c r="B127">
        <v>201.85000600000001</v>
      </c>
      <c r="C127">
        <v>203.729996</v>
      </c>
      <c r="D127">
        <v>201.55999800000001</v>
      </c>
      <c r="E127">
        <v>203.229996</v>
      </c>
      <c r="F127">
        <v>203.229996</v>
      </c>
      <c r="G127">
        <v>17897100</v>
      </c>
      <c r="H127" s="4">
        <f t="shared" si="8"/>
        <v>-3</v>
      </c>
      <c r="I127" s="3"/>
      <c r="J127" s="3">
        <f t="shared" si="9"/>
        <v>204.947</v>
      </c>
      <c r="K127" s="3">
        <f t="shared" si="10"/>
        <v>204.947</v>
      </c>
      <c r="L127" s="3">
        <f t="shared" si="11"/>
        <v>198.41000399999999</v>
      </c>
      <c r="M127" s="3">
        <f t="shared" si="12"/>
        <v>0.02</v>
      </c>
    </row>
    <row r="128" spans="1:13" x14ac:dyDescent="0.2">
      <c r="A128" s="1">
        <v>43657</v>
      </c>
      <c r="B128">
        <v>203.30999800000001</v>
      </c>
      <c r="C128">
        <v>204.38999899999999</v>
      </c>
      <c r="D128">
        <v>201.71000699999999</v>
      </c>
      <c r="E128">
        <v>201.75</v>
      </c>
      <c r="F128">
        <v>201.75</v>
      </c>
      <c r="G128">
        <v>20191800</v>
      </c>
      <c r="H128" s="4">
        <f t="shared" si="8"/>
        <v>-4</v>
      </c>
      <c r="I128" s="3"/>
      <c r="J128" s="3">
        <f t="shared" si="9"/>
        <v>204.816</v>
      </c>
      <c r="K128" s="3">
        <f t="shared" si="10"/>
        <v>204.816</v>
      </c>
      <c r="L128" s="3">
        <f t="shared" si="11"/>
        <v>198.41000399999999</v>
      </c>
      <c r="M128" s="3">
        <f t="shared" si="12"/>
        <v>0.02</v>
      </c>
    </row>
    <row r="129" spans="1:13" x14ac:dyDescent="0.2">
      <c r="A129" s="1">
        <v>43658</v>
      </c>
      <c r="B129">
        <v>202.449997</v>
      </c>
      <c r="C129">
        <v>204</v>
      </c>
      <c r="D129">
        <v>202.199997</v>
      </c>
      <c r="E129">
        <v>203.300003</v>
      </c>
      <c r="F129">
        <v>203.300003</v>
      </c>
      <c r="G129">
        <v>17595200</v>
      </c>
      <c r="H129" s="4">
        <f t="shared" si="8"/>
        <v>-5</v>
      </c>
      <c r="I129" s="3"/>
      <c r="J129" s="3">
        <f t="shared" si="9"/>
        <v>204.68799999999999</v>
      </c>
      <c r="K129" s="3">
        <f t="shared" si="10"/>
        <v>204.68799999999999</v>
      </c>
      <c r="L129" s="3">
        <f t="shared" si="11"/>
        <v>198.41000399999999</v>
      </c>
      <c r="M129" s="3">
        <f t="shared" si="12"/>
        <v>0.02</v>
      </c>
    </row>
    <row r="130" spans="1:13" x14ac:dyDescent="0.2">
      <c r="A130" s="1">
        <v>43661</v>
      </c>
      <c r="B130">
        <v>204.08999600000001</v>
      </c>
      <c r="C130">
        <v>205.86999499999999</v>
      </c>
      <c r="D130">
        <v>204</v>
      </c>
      <c r="E130">
        <v>205.21000699999999</v>
      </c>
      <c r="F130">
        <v>205.21000699999999</v>
      </c>
      <c r="G130">
        <v>16947400</v>
      </c>
      <c r="H130" s="4">
        <f t="shared" si="8"/>
        <v>1</v>
      </c>
      <c r="I130" s="3"/>
      <c r="J130" s="3">
        <f t="shared" si="9"/>
        <v>204.56200000000001</v>
      </c>
      <c r="K130" s="3">
        <f t="shared" si="10"/>
        <v>198.41000399999999</v>
      </c>
      <c r="L130" s="3">
        <f t="shared" si="11"/>
        <v>205.86999499999999</v>
      </c>
      <c r="M130" s="3">
        <f t="shared" si="12"/>
        <v>0.02</v>
      </c>
    </row>
    <row r="131" spans="1:13" x14ac:dyDescent="0.2">
      <c r="A131" s="1">
        <v>43662</v>
      </c>
      <c r="B131">
        <v>204.58999600000001</v>
      </c>
      <c r="C131">
        <v>206.11000100000001</v>
      </c>
      <c r="D131">
        <v>203.5</v>
      </c>
      <c r="E131">
        <v>204.5</v>
      </c>
      <c r="F131">
        <v>204.5</v>
      </c>
      <c r="G131">
        <v>16866800</v>
      </c>
      <c r="H131" s="4">
        <f t="shared" si="8"/>
        <v>2</v>
      </c>
      <c r="I131" s="3"/>
      <c r="J131" s="3">
        <f t="shared" si="9"/>
        <v>198.56</v>
      </c>
      <c r="K131" s="3">
        <f t="shared" si="10"/>
        <v>198.56</v>
      </c>
      <c r="L131" s="3">
        <f t="shared" si="11"/>
        <v>206.11000100000001</v>
      </c>
      <c r="M131" s="3">
        <f t="shared" si="12"/>
        <v>0.04</v>
      </c>
    </row>
    <row r="132" spans="1:13" x14ac:dyDescent="0.2">
      <c r="A132" s="1">
        <v>43663</v>
      </c>
      <c r="B132">
        <v>204.050003</v>
      </c>
      <c r="C132">
        <v>205.08999600000001</v>
      </c>
      <c r="D132">
        <v>203.270004</v>
      </c>
      <c r="E132">
        <v>203.35000600000001</v>
      </c>
      <c r="F132">
        <v>203.35000600000001</v>
      </c>
      <c r="G132">
        <v>14107500</v>
      </c>
      <c r="H132" s="4">
        <f t="shared" si="8"/>
        <v>3</v>
      </c>
      <c r="I132" s="3"/>
      <c r="J132" s="3">
        <f t="shared" si="9"/>
        <v>198.86</v>
      </c>
      <c r="K132" s="3">
        <f t="shared" si="10"/>
        <v>198.86</v>
      </c>
      <c r="L132" s="3">
        <f t="shared" si="11"/>
        <v>206.11000100000001</v>
      </c>
      <c r="M132" s="3">
        <f t="shared" si="12"/>
        <v>0.04</v>
      </c>
    </row>
    <row r="133" spans="1:13" x14ac:dyDescent="0.2">
      <c r="A133" s="1">
        <v>43664</v>
      </c>
      <c r="B133">
        <v>204</v>
      </c>
      <c r="C133">
        <v>205.88000500000001</v>
      </c>
      <c r="D133">
        <v>203.699997</v>
      </c>
      <c r="E133">
        <v>205.66000399999999</v>
      </c>
      <c r="F133">
        <v>205.66000399999999</v>
      </c>
      <c r="G133">
        <v>18582200</v>
      </c>
      <c r="H133" s="4">
        <f t="shared" si="8"/>
        <v>4</v>
      </c>
      <c r="I133" s="3"/>
      <c r="J133" s="3">
        <f t="shared" si="9"/>
        <v>199.15</v>
      </c>
      <c r="K133" s="3">
        <f t="shared" si="10"/>
        <v>199.15</v>
      </c>
      <c r="L133" s="3">
        <f t="shared" si="11"/>
        <v>206.11000100000001</v>
      </c>
      <c r="M133" s="3">
        <f t="shared" si="12"/>
        <v>0.04</v>
      </c>
    </row>
    <row r="134" spans="1:13" x14ac:dyDescent="0.2">
      <c r="A134" s="1">
        <v>43665</v>
      </c>
      <c r="B134">
        <v>205.78999300000001</v>
      </c>
      <c r="C134">
        <v>206.5</v>
      </c>
      <c r="D134">
        <v>202.36000100000001</v>
      </c>
      <c r="E134">
        <v>202.58999600000001</v>
      </c>
      <c r="F134">
        <v>202.58999600000001</v>
      </c>
      <c r="G134">
        <v>20910200</v>
      </c>
      <c r="H134" s="4">
        <f t="shared" si="8"/>
        <v>5</v>
      </c>
      <c r="I134" s="3"/>
      <c r="J134" s="3">
        <f t="shared" si="9"/>
        <v>199.43</v>
      </c>
      <c r="K134" s="3">
        <f t="shared" si="10"/>
        <v>199.43</v>
      </c>
      <c r="L134" s="3">
        <f t="shared" si="11"/>
        <v>206.5</v>
      </c>
      <c r="M134" s="3">
        <f t="shared" si="12"/>
        <v>0.06</v>
      </c>
    </row>
  </sheetData>
  <mergeCells count="3">
    <mergeCell ref="A1:H1"/>
    <mergeCell ref="A2:H2"/>
    <mergeCell ref="A8:G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2019-07-21T07:12:28Z</dcterms:created>
  <dcterms:modified xsi:type="dcterms:W3CDTF">2019-07-22T05:14:00Z</dcterms:modified>
</cp:coreProperties>
</file>