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E:\CAHYADI\Project\Absen dan Workloading\Report 2018, 2019, 2020, 2021, 2022\2022\"/>
    </mc:Choice>
  </mc:AlternateContent>
  <xr:revisionPtr revIDLastSave="0" documentId="13_ncr:1_{712D23BB-DF8C-4511-9F84-4D74FD13C21C}" xr6:coauthVersionLast="47" xr6:coauthVersionMax="47" xr10:uidLastSave="{00000000-0000-0000-0000-000000000000}"/>
  <bookViews>
    <workbookView xWindow="-110" yWindow="-110" windowWidth="19420" windowHeight="10300" tabRatio="692" xr2:uid="{00000000-000D-0000-FFFF-FFFF00000000}"/>
  </bookViews>
  <sheets>
    <sheet name="Cahyadi" sheetId="2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2" i="24" l="1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37" i="24"/>
  <c r="AH36" i="24"/>
  <c r="AH35" i="24"/>
  <c r="AH34" i="24"/>
  <c r="AH33" i="24"/>
  <c r="AH32" i="24"/>
  <c r="AH31" i="24"/>
  <c r="AH30" i="24"/>
  <c r="AH48" i="24"/>
  <c r="AH47" i="24"/>
  <c r="AH46" i="24"/>
  <c r="AH45" i="24"/>
  <c r="AH44" i="24"/>
  <c r="AH43" i="24"/>
  <c r="I46" i="24"/>
  <c r="I45" i="24"/>
  <c r="I35" i="24"/>
  <c r="I48" i="24"/>
  <c r="I47" i="24"/>
  <c r="I44" i="24"/>
  <c r="I43" i="24"/>
  <c r="I37" i="24"/>
  <c r="I36" i="24"/>
  <c r="I34" i="24"/>
  <c r="I33" i="24"/>
  <c r="I32" i="24"/>
  <c r="I31" i="24"/>
  <c r="I30" i="24"/>
  <c r="G17" i="24" l="1"/>
  <c r="I15" i="24"/>
  <c r="I14" i="24"/>
  <c r="I13" i="24"/>
  <c r="I12" i="24"/>
  <c r="I10" i="24"/>
  <c r="G10" i="24" s="1"/>
  <c r="I9" i="24"/>
  <c r="I22" i="24"/>
  <c r="I21" i="24"/>
  <c r="G20" i="24" l="1"/>
  <c r="U38" i="24"/>
  <c r="G12" i="24"/>
  <c r="AG49" i="24" l="1"/>
  <c r="AF49" i="24"/>
  <c r="AE49" i="24"/>
  <c r="AD49" i="24"/>
  <c r="AC49" i="24"/>
  <c r="AB49" i="24"/>
  <c r="AA49" i="24"/>
  <c r="Z49" i="24"/>
  <c r="AG38" i="24"/>
  <c r="AF38" i="24"/>
  <c r="AE38" i="24"/>
  <c r="AD38" i="24"/>
  <c r="AC38" i="24"/>
  <c r="AB38" i="24"/>
  <c r="AA38" i="24"/>
  <c r="Z38" i="24"/>
  <c r="AG23" i="24"/>
  <c r="AG25" i="24" s="1"/>
  <c r="AF23" i="24"/>
  <c r="AF25" i="24" s="1"/>
  <c r="AE23" i="24"/>
  <c r="AE25" i="24" s="1"/>
  <c r="AD23" i="24"/>
  <c r="AD25" i="24" s="1"/>
  <c r="AC23" i="24"/>
  <c r="AC25" i="24" s="1"/>
  <c r="AB23" i="24"/>
  <c r="AB25" i="24" s="1"/>
  <c r="AA23" i="24"/>
  <c r="AA25" i="24" s="1"/>
  <c r="Z23" i="24"/>
  <c r="Z25" i="24" s="1"/>
  <c r="AD53" i="24" l="1"/>
  <c r="AD55" i="24" s="1"/>
  <c r="AF53" i="24"/>
  <c r="AF55" i="24" s="1"/>
  <c r="Z53" i="24"/>
  <c r="Z55" i="24" s="1"/>
  <c r="AB53" i="24"/>
  <c r="AB55" i="24" s="1"/>
  <c r="Z58" i="24"/>
  <c r="Z59" i="24" s="1"/>
  <c r="Z56" i="24"/>
  <c r="AF58" i="24"/>
  <c r="AF59" i="24" s="1"/>
  <c r="AF56" i="24"/>
  <c r="AB58" i="24"/>
  <c r="AB59" i="24" s="1"/>
  <c r="AB56" i="24"/>
  <c r="AD58" i="24"/>
  <c r="AD59" i="24" s="1"/>
  <c r="AD56" i="24"/>
  <c r="AD57" i="24" l="1"/>
  <c r="AF57" i="24"/>
  <c r="Z57" i="24"/>
  <c r="AB57" i="24"/>
  <c r="G19" i="24"/>
  <c r="G21" i="24" l="1"/>
  <c r="O23" i="24"/>
  <c r="O25" i="24" s="1"/>
  <c r="G13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J49" i="24"/>
  <c r="K49" i="24"/>
  <c r="W38" i="24"/>
  <c r="V38" i="24"/>
  <c r="W23" i="24"/>
  <c r="W25" i="24" s="1"/>
  <c r="V23" i="24"/>
  <c r="V25" i="24" s="1"/>
  <c r="T38" i="24"/>
  <c r="U23" i="24"/>
  <c r="T23" i="24"/>
  <c r="T25" i="24" s="1"/>
  <c r="G16" i="24"/>
  <c r="G15" i="24"/>
  <c r="Y38" i="24"/>
  <c r="X38" i="24"/>
  <c r="S38" i="24"/>
  <c r="R38" i="24"/>
  <c r="Q38" i="24"/>
  <c r="P38" i="24"/>
  <c r="O38" i="24"/>
  <c r="N38" i="24"/>
  <c r="M38" i="24"/>
  <c r="L38" i="24"/>
  <c r="K38" i="24"/>
  <c r="J38" i="24"/>
  <c r="Y23" i="24"/>
  <c r="Y25" i="24" s="1"/>
  <c r="X23" i="24"/>
  <c r="X25" i="24" s="1"/>
  <c r="S23" i="24"/>
  <c r="S25" i="24" s="1"/>
  <c r="R23" i="24"/>
  <c r="R25" i="24" s="1"/>
  <c r="Q23" i="24"/>
  <c r="Q25" i="24" s="1"/>
  <c r="P23" i="24"/>
  <c r="P25" i="24" s="1"/>
  <c r="N23" i="24"/>
  <c r="N25" i="24" s="1"/>
  <c r="M23" i="24"/>
  <c r="M25" i="24" s="1"/>
  <c r="L23" i="24"/>
  <c r="L25" i="24" s="1"/>
  <c r="K23" i="24"/>
  <c r="K25" i="24" s="1"/>
  <c r="J23" i="24"/>
  <c r="J25" i="24" s="1"/>
  <c r="G14" i="24"/>
  <c r="G22" i="24"/>
  <c r="G9" i="24"/>
  <c r="G11" i="24"/>
  <c r="L56" i="24" l="1"/>
  <c r="J58" i="24"/>
  <c r="J56" i="24"/>
  <c r="L53" i="24"/>
  <c r="L55" i="24" s="1"/>
  <c r="X58" i="24"/>
  <c r="X59" i="24" s="1"/>
  <c r="N53" i="24"/>
  <c r="N55" i="24" s="1"/>
  <c r="T53" i="24"/>
  <c r="U25" i="24"/>
  <c r="T58" i="24" s="1"/>
  <c r="T59" i="24" s="1"/>
  <c r="J53" i="24"/>
  <c r="X53" i="24"/>
  <c r="X55" i="24" s="1"/>
  <c r="V53" i="24"/>
  <c r="V55" i="24" s="1"/>
  <c r="P53" i="24"/>
  <c r="P55" i="24" s="1"/>
  <c r="P56" i="24"/>
  <c r="R53" i="24"/>
  <c r="R55" i="24" s="1"/>
  <c r="V58" i="24"/>
  <c r="V59" i="24" s="1"/>
  <c r="V56" i="24"/>
  <c r="N58" i="24"/>
  <c r="N59" i="24" s="1"/>
  <c r="N56" i="24"/>
  <c r="L58" i="24"/>
  <c r="L59" i="24" s="1"/>
  <c r="X56" i="24"/>
  <c r="G18" i="24"/>
  <c r="R58" i="24"/>
  <c r="R59" i="24" s="1"/>
  <c r="R56" i="24"/>
  <c r="J59" i="24"/>
  <c r="P58" i="24"/>
  <c r="P59" i="24" s="1"/>
  <c r="L57" i="24" l="1"/>
  <c r="J55" i="24"/>
  <c r="J57" i="24"/>
  <c r="T56" i="24"/>
  <c r="T57" i="24" s="1"/>
  <c r="N57" i="24"/>
  <c r="P57" i="24"/>
  <c r="T55" i="24"/>
  <c r="V57" i="24"/>
  <c r="X57" i="24"/>
  <c r="R57" i="24"/>
</calcChain>
</file>

<file path=xl/sharedStrings.xml><?xml version="1.0" encoding="utf-8"?>
<sst xmlns="http://schemas.openxmlformats.org/spreadsheetml/2006/main" count="203" uniqueCount="92">
  <si>
    <t>No</t>
  </si>
  <si>
    <t>Client</t>
  </si>
  <si>
    <t>Plan</t>
  </si>
  <si>
    <t>Aktual</t>
  </si>
  <si>
    <t>Project</t>
  </si>
  <si>
    <t>Actual</t>
  </si>
  <si>
    <t>Konsultan</t>
  </si>
  <si>
    <t>: Cahyadi</t>
  </si>
  <si>
    <t>ISO 14001:2015</t>
  </si>
  <si>
    <t>Target % Chargable  vs  Standard</t>
  </si>
  <si>
    <t>% Chargable  vs  Standard</t>
  </si>
  <si>
    <t>Chargable Mandays</t>
  </si>
  <si>
    <t>% Actual  vs  Plan</t>
  </si>
  <si>
    <t>Mandyas Actual</t>
  </si>
  <si>
    <t>% Plan  vs  Standard</t>
  </si>
  <si>
    <t>Mandays Standard (Hari Kerja Sebulan)</t>
  </si>
  <si>
    <t>Mandays Planning</t>
  </si>
  <si>
    <t>BULAN</t>
  </si>
  <si>
    <t>D. GRAFIK LOADING dan PERFORMANCE KONSULTAN :</t>
  </si>
  <si>
    <t>TOTAL</t>
  </si>
  <si>
    <t>Kantor SS</t>
  </si>
  <si>
    <t>Act</t>
  </si>
  <si>
    <t>Need Help</t>
  </si>
  <si>
    <t>Remark</t>
  </si>
  <si>
    <t>Total Plan</t>
  </si>
  <si>
    <t>All Mandays</t>
  </si>
  <si>
    <t>Activity</t>
  </si>
  <si>
    <t>C. Non Chargable : Buat Report di Kantor, Ikut Persentasi Sales, Meeting di Kantor, Program Kerja Perusahaan, Ikut Training</t>
  </si>
  <si>
    <t>Progress</t>
  </si>
  <si>
    <t>B. Chargable : Team Project / IHT / Audit Konsultan</t>
  </si>
  <si>
    <t>MD Konsultan Owner</t>
  </si>
  <si>
    <t>MD Konsultan Other</t>
  </si>
  <si>
    <t>MD All Client</t>
  </si>
  <si>
    <t>T
O
T
A
L</t>
  </si>
  <si>
    <t>SMK3, ISO 14001 dan OHSAS 18001</t>
  </si>
  <si>
    <t>SMK3</t>
  </si>
  <si>
    <t>Terpakai</t>
  </si>
  <si>
    <t>Kontrak</t>
  </si>
  <si>
    <t>Mandays</t>
  </si>
  <si>
    <t>A. Progress Client</t>
  </si>
  <si>
    <t xml:space="preserve">Tgl Update </t>
  </si>
  <si>
    <t>Progress Report Client and Loading</t>
  </si>
  <si>
    <t>Action Plan</t>
  </si>
  <si>
    <t>Management Review</t>
  </si>
  <si>
    <t>PT Stanley</t>
  </si>
  <si>
    <t>Office</t>
  </si>
  <si>
    <t>WFH (Work From Home)</t>
  </si>
  <si>
    <t>Problem</t>
  </si>
  <si>
    <t>PIC</t>
  </si>
  <si>
    <t>Dudate</t>
  </si>
  <si>
    <t>PT Cikarang Listrindo Babelan</t>
  </si>
  <si>
    <t>PROPER</t>
  </si>
  <si>
    <t>Penyusunan Pedoman Penyusunan Persetujuan Teknis (Air Limbah, Emisi dan Limbah B3)</t>
  </si>
  <si>
    <t>Audiensi Hearing Enviro Regulation KLHK</t>
  </si>
  <si>
    <t>Pra-Assessement PROPER Biru dan Hijau</t>
  </si>
  <si>
    <t>PT Semen Indonesia (Pabrik Tuban)</t>
  </si>
  <si>
    <t>PT Semen Indonesia (SIG)</t>
  </si>
  <si>
    <t>INKALI</t>
  </si>
  <si>
    <t>PT Advics</t>
  </si>
  <si>
    <t>PT Odira Energy Karang Agung</t>
  </si>
  <si>
    <t>Input SIMPEL &amp; Development Pengelolaan Lingkungan</t>
  </si>
  <si>
    <t>UKL UPL Site Ridho &amp; Bentayan</t>
  </si>
  <si>
    <t>PT Kimia Farma Diagnostika</t>
  </si>
  <si>
    <t>ISO 37001:2016</t>
  </si>
  <si>
    <t>PT Waskita Karya Realty</t>
  </si>
  <si>
    <t>Audit Integrasi SMK3LMAP &amp; Persiapan Audit Surveilance</t>
  </si>
  <si>
    <t>PT Softex Sidorajo</t>
  </si>
  <si>
    <t>PT Kimia Farma Tbk.</t>
  </si>
  <si>
    <t>PT Semen Gresik Pabrik Rembang</t>
  </si>
  <si>
    <t>IHT Integrasi ISO</t>
  </si>
  <si>
    <t>Audit ISO 37001</t>
  </si>
  <si>
    <t>Audit ISO 14001, 45001 dan SMK3</t>
  </si>
  <si>
    <t>Develop materi &amp; Proposal Project Baru</t>
  </si>
  <si>
    <t>Arkademy</t>
  </si>
  <si>
    <t>Rekaman Materi Arkademi ISO 37001</t>
  </si>
  <si>
    <t>ISO 45001 (sisa 3 mandays)</t>
  </si>
  <si>
    <t>Bonus Project Updating Regulasi</t>
  </si>
  <si>
    <t>PT Asahi Denso</t>
  </si>
  <si>
    <t>Sisa mandays ISO 45001</t>
  </si>
  <si>
    <t>Public Training</t>
  </si>
  <si>
    <t>PubliC Training SIMEPL</t>
  </si>
  <si>
    <t>RKL RPL Rinci &amp; PERTEK</t>
  </si>
  <si>
    <t>PT Yachiyo</t>
  </si>
  <si>
    <t>Audit ISO 45001</t>
  </si>
  <si>
    <t>Audit ISO 14001</t>
  </si>
  <si>
    <t>Sisa mandays - Mapping PROPER Tahun 2021 dan Penyusunan Pedoman Monitoring PROPER</t>
  </si>
  <si>
    <t>PT Djabesmen</t>
  </si>
  <si>
    <t>PERTEK IWWI</t>
  </si>
  <si>
    <t>PT IWWI Tangerang</t>
  </si>
  <si>
    <t>Webinar</t>
  </si>
  <si>
    <t>Ikut Sales Presentasi</t>
  </si>
  <si>
    <t>: 1 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</si>
</sst>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sz val="12"/>
      <color rgb="FFFF000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00F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rgb="FF0000FF"/>
      </top>
      <bottom style="thin">
        <color indexed="64"/>
      </bottom>
      <diagonal/>
    </border>
    <border>
      <left/>
      <right/>
      <top style="double">
        <color rgb="FF0000FF"/>
      </top>
      <bottom style="thin">
        <color indexed="64"/>
      </bottom>
      <diagonal/>
    </border>
    <border>
      <left style="medium">
        <color indexed="64"/>
      </left>
      <right/>
      <top style="double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0000FF"/>
      </left>
      <right/>
      <top style="medium">
        <color auto="1"/>
      </top>
      <bottom/>
      <diagonal/>
    </border>
    <border>
      <left style="double">
        <color rgb="FF0000FF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FF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rgb="FF0000FF"/>
      </right>
      <top/>
      <bottom style="thin">
        <color indexed="64"/>
      </bottom>
      <diagonal/>
    </border>
    <border>
      <left style="double">
        <color rgb="FF0000FF"/>
      </left>
      <right/>
      <top/>
      <bottom style="thin">
        <color indexed="64"/>
      </bottom>
      <diagonal/>
    </border>
    <border>
      <left style="thin">
        <color indexed="64"/>
      </left>
      <right style="double">
        <color rgb="FF0000F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double">
        <color rgb="FF0000FF"/>
      </right>
      <top style="thin">
        <color indexed="64"/>
      </top>
      <bottom/>
      <diagonal/>
    </border>
    <border>
      <left style="double">
        <color rgb="FF0000FF"/>
      </left>
      <right/>
      <top style="thin">
        <color indexed="64"/>
      </top>
      <bottom/>
      <diagonal/>
    </border>
    <border>
      <left style="thin">
        <color indexed="64"/>
      </left>
      <right style="double">
        <color rgb="FF0000F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0000FF"/>
      </right>
      <top/>
      <bottom style="medium">
        <color indexed="64"/>
      </bottom>
      <diagonal/>
    </border>
    <border>
      <left style="double">
        <color rgb="FF0000FF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rgb="FF0000F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FF"/>
      </left>
      <right/>
      <top/>
      <bottom/>
      <diagonal/>
    </border>
    <border>
      <left style="hair">
        <color indexed="64"/>
      </left>
      <right style="double">
        <color rgb="FF0000FF"/>
      </right>
      <top style="thin">
        <color indexed="64"/>
      </top>
      <bottom style="medium">
        <color indexed="64"/>
      </bottom>
      <diagonal/>
    </border>
    <border>
      <left style="double">
        <color rgb="FF0000FF"/>
      </left>
      <right style="hair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00FF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double">
        <color rgb="FF0000FF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0000FF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double">
        <color rgb="FF0000FF"/>
      </left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0000FF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rgb="FF0000F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0000F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double">
        <color rgb="FF0000FF"/>
      </right>
      <top/>
      <bottom style="medium">
        <color indexed="64"/>
      </bottom>
      <diagonal/>
    </border>
    <border>
      <left/>
      <right style="double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rgb="FF0000FF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rgb="FF0000FF"/>
      </right>
      <top/>
      <bottom style="medium">
        <color indexed="64"/>
      </bottom>
      <diagonal/>
    </border>
    <border>
      <left style="hair">
        <color indexed="64"/>
      </left>
      <right style="double">
        <color rgb="FF0000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rgb="FF0000FF"/>
      </right>
      <top/>
      <bottom/>
      <diagonal/>
    </border>
    <border>
      <left style="hair">
        <color indexed="64"/>
      </left>
      <right style="double">
        <color rgb="FF0000FF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10" fillId="0" borderId="0" xfId="0" applyFont="1"/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8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14" fillId="10" borderId="45" xfId="0" applyFont="1" applyFill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0" fontId="0" fillId="0" borderId="54" xfId="0" applyBorder="1"/>
    <xf numFmtId="0" fontId="3" fillId="0" borderId="54" xfId="0" applyFont="1" applyBorder="1" applyAlignment="1">
      <alignment vertical="center"/>
    </xf>
    <xf numFmtId="0" fontId="10" fillId="0" borderId="54" xfId="0" applyFont="1" applyBorder="1"/>
    <xf numFmtId="0" fontId="14" fillId="12" borderId="47" xfId="0" applyFont="1" applyFill="1" applyBorder="1" applyAlignment="1">
      <alignment horizontal="center" vertical="center"/>
    </xf>
    <xf numFmtId="0" fontId="14" fillId="12" borderId="43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3" fillId="8" borderId="63" xfId="0" applyFont="1" applyFill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7" fillId="10" borderId="24" xfId="0" applyFont="1" applyFill="1" applyBorder="1" applyAlignment="1">
      <alignment horizontal="center" vertical="center"/>
    </xf>
    <xf numFmtId="0" fontId="17" fillId="11" borderId="67" xfId="0" applyFont="1" applyFill="1" applyBorder="1" applyAlignment="1">
      <alignment horizontal="center" vertical="center"/>
    </xf>
    <xf numFmtId="0" fontId="0" fillId="8" borderId="0" xfId="0" applyFill="1"/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4" fontId="21" fillId="14" borderId="26" xfId="0" applyNumberFormat="1" applyFont="1" applyFill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0" fontId="15" fillId="8" borderId="28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1" borderId="25" xfId="0" applyFont="1" applyFill="1" applyBorder="1" applyAlignment="1">
      <alignment horizontal="center" vertical="center"/>
    </xf>
    <xf numFmtId="0" fontId="14" fillId="13" borderId="26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0" fillId="0" borderId="79" xfId="0" applyBorder="1"/>
    <xf numFmtId="0" fontId="0" fillId="0" borderId="80" xfId="0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64" fontId="21" fillId="15" borderId="26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9" xfId="0" applyFont="1" applyBorder="1" applyAlignment="1">
      <alignment vertical="center" wrapText="1"/>
    </xf>
    <xf numFmtId="0" fontId="3" fillId="9" borderId="68" xfId="0" applyFont="1" applyFill="1" applyBorder="1" applyAlignment="1">
      <alignment horizontal="center" vertical="center"/>
    </xf>
    <xf numFmtId="0" fontId="3" fillId="9" borderId="59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4" fillId="10" borderId="64" xfId="0" applyFont="1" applyFill="1" applyBorder="1" applyAlignment="1">
      <alignment horizontal="center" vertical="center"/>
    </xf>
    <xf numFmtId="0" fontId="0" fillId="0" borderId="14" xfId="0" applyBorder="1" applyAlignment="1">
      <alignment vertical="top"/>
    </xf>
    <xf numFmtId="0" fontId="11" fillId="0" borderId="54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0" fillId="0" borderId="83" xfId="0" applyBorder="1" applyAlignment="1">
      <alignment vertical="top" wrapText="1"/>
    </xf>
    <xf numFmtId="0" fontId="13" fillId="0" borderId="30" xfId="0" applyFont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8" borderId="93" xfId="0" applyFont="1" applyFill="1" applyBorder="1" applyAlignment="1">
      <alignment horizontal="center" vertical="center"/>
    </xf>
    <xf numFmtId="164" fontId="21" fillId="15" borderId="33" xfId="0" applyNumberFormat="1" applyFont="1" applyFill="1" applyBorder="1" applyAlignment="1">
      <alignment horizontal="center" vertical="center"/>
    </xf>
    <xf numFmtId="0" fontId="13" fillId="8" borderId="96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15" fillId="0" borderId="99" xfId="0" applyFont="1" applyBorder="1" applyAlignment="1">
      <alignment horizontal="left" vertical="center" wrapText="1"/>
    </xf>
    <xf numFmtId="0" fontId="5" fillId="0" borderId="10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164" fontId="21" fillId="0" borderId="26" xfId="0" applyNumberFormat="1" applyFont="1" applyFill="1" applyBorder="1" applyAlignment="1">
      <alignment horizontal="center" vertical="center"/>
    </xf>
    <xf numFmtId="164" fontId="21" fillId="0" borderId="33" xfId="0" applyNumberFormat="1" applyFont="1" applyFill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5" fillId="0" borderId="56" xfId="0" quotePrefix="1" applyFont="1" applyBorder="1" applyAlignment="1">
      <alignment vertical="center" wrapText="1"/>
    </xf>
    <xf numFmtId="0" fontId="24" fillId="0" borderId="11" xfId="0" applyFont="1" applyBorder="1" applyAlignment="1">
      <alignment horizontal="left" vertical="center" wrapText="1"/>
    </xf>
    <xf numFmtId="0" fontId="13" fillId="0" borderId="72" xfId="0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5" fillId="0" borderId="63" xfId="0" applyFont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0" fillId="0" borderId="72" xfId="0" applyBorder="1" applyAlignment="1">
      <alignment horizontal="left" vertical="top" wrapText="1"/>
    </xf>
    <xf numFmtId="0" fontId="0" fillId="0" borderId="82" xfId="0" applyBorder="1" applyAlignment="1">
      <alignment horizontal="left" vertical="top" wrapText="1"/>
    </xf>
    <xf numFmtId="0" fontId="13" fillId="0" borderId="3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7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3" fillId="0" borderId="100" xfId="0" applyFont="1" applyBorder="1" applyAlignment="1">
      <alignment horizontal="left" vertical="center" wrapText="1"/>
    </xf>
    <xf numFmtId="0" fontId="3" fillId="0" borderId="88" xfId="0" applyFont="1" applyBorder="1" applyAlignment="1">
      <alignment horizontal="left" vertical="center" wrapText="1"/>
    </xf>
    <xf numFmtId="0" fontId="5" fillId="0" borderId="93" xfId="0" applyFont="1" applyBorder="1" applyAlignment="1">
      <alignment horizontal="center" vertical="center"/>
    </xf>
    <xf numFmtId="0" fontId="13" fillId="0" borderId="96" xfId="0" applyFont="1" applyBorder="1" applyAlignment="1">
      <alignment horizontal="center" vertical="center"/>
    </xf>
    <xf numFmtId="0" fontId="0" fillId="0" borderId="96" xfId="0" applyBorder="1" applyAlignment="1">
      <alignment horizontal="left" vertical="top" wrapText="1"/>
    </xf>
    <xf numFmtId="0" fontId="0" fillId="0" borderId="105" xfId="0" applyBorder="1" applyAlignment="1">
      <alignment horizontal="left" vertical="top" wrapText="1"/>
    </xf>
    <xf numFmtId="0" fontId="5" fillId="0" borderId="10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15" fontId="15" fillId="0" borderId="29" xfId="0" applyNumberFormat="1" applyFont="1" applyBorder="1" applyAlignment="1">
      <alignment horizontal="center" vertical="center" wrapText="1"/>
    </xf>
    <xf numFmtId="17" fontId="15" fillId="0" borderId="11" xfId="0" quotePrefix="1" applyNumberFormat="1" applyFont="1" applyBorder="1" applyAlignment="1">
      <alignment horizontal="center" vertical="center" wrapText="1"/>
    </xf>
    <xf numFmtId="0" fontId="15" fillId="0" borderId="14" xfId="0" quotePrefix="1" applyFont="1" applyBorder="1" applyAlignment="1">
      <alignment horizontal="left" vertical="center" wrapText="1"/>
    </xf>
    <xf numFmtId="17" fontId="15" fillId="0" borderId="14" xfId="0" applyNumberFormat="1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/>
    </xf>
    <xf numFmtId="164" fontId="21" fillId="2" borderId="26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left" vertical="center"/>
    </xf>
    <xf numFmtId="0" fontId="15" fillId="8" borderId="4" xfId="0" applyFont="1" applyFill="1" applyBorder="1" applyAlignment="1">
      <alignment horizontal="left" vertical="center"/>
    </xf>
    <xf numFmtId="0" fontId="5" fillId="0" borderId="70" xfId="0" applyFont="1" applyBorder="1" applyAlignment="1">
      <alignment horizontal="left" vertical="center" wrapText="1"/>
    </xf>
    <xf numFmtId="0" fontId="5" fillId="0" borderId="69" xfId="0" applyFont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15" fillId="0" borderId="92" xfId="0" applyFont="1" applyBorder="1" applyAlignment="1">
      <alignment horizontal="left" vertical="center"/>
    </xf>
    <xf numFmtId="9" fontId="6" fillId="0" borderId="63" xfId="0" applyNumberFormat="1" applyFont="1" applyBorder="1" applyAlignment="1">
      <alignment horizontal="center" vertical="center"/>
    </xf>
    <xf numFmtId="9" fontId="6" fillId="0" borderId="102" xfId="0" applyNumberFormat="1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164" fontId="6" fillId="8" borderId="2" xfId="0" applyNumberFormat="1" applyFont="1" applyFill="1" applyBorder="1" applyAlignment="1">
      <alignment horizontal="left" vertical="center" wrapText="1"/>
    </xf>
    <xf numFmtId="164" fontId="6" fillId="8" borderId="4" xfId="0" applyNumberFormat="1" applyFont="1" applyFill="1" applyBorder="1" applyAlignment="1">
      <alignment horizontal="left" vertical="center" wrapText="1"/>
    </xf>
    <xf numFmtId="164" fontId="6" fillId="8" borderId="91" xfId="0" applyNumberFormat="1" applyFont="1" applyFill="1" applyBorder="1" applyAlignment="1">
      <alignment horizontal="left" vertical="center" wrapText="1"/>
    </xf>
    <xf numFmtId="0" fontId="2" fillId="13" borderId="36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2" borderId="42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2" fillId="9" borderId="85" xfId="0" applyFont="1" applyFill="1" applyBorder="1" applyAlignment="1">
      <alignment horizontal="center" vertical="center"/>
    </xf>
    <xf numFmtId="17" fontId="14" fillId="13" borderId="38" xfId="0" applyNumberFormat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2" fillId="7" borderId="19" xfId="0" applyNumberFormat="1" applyFont="1" applyFill="1" applyBorder="1" applyAlignment="1">
      <alignment horizontal="center" vertical="center"/>
    </xf>
    <xf numFmtId="17" fontId="2" fillId="7" borderId="18" xfId="0" applyNumberFormat="1" applyFon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6" fillId="8" borderId="2" xfId="0" applyNumberFormat="1" applyFont="1" applyFill="1" applyBorder="1" applyAlignment="1">
      <alignment horizontal="left" vertical="center"/>
    </xf>
    <xf numFmtId="164" fontId="6" fillId="8" borderId="4" xfId="0" applyNumberFormat="1" applyFont="1" applyFill="1" applyBorder="1" applyAlignment="1">
      <alignment horizontal="left" vertical="center"/>
    </xf>
    <xf numFmtId="164" fontId="6" fillId="8" borderId="91" xfId="0" applyNumberFormat="1" applyFont="1" applyFill="1" applyBorder="1" applyAlignment="1">
      <alignment horizontal="left" vertical="center"/>
    </xf>
    <xf numFmtId="0" fontId="15" fillId="0" borderId="92" xfId="0" applyFont="1" applyBorder="1" applyAlignment="1">
      <alignment horizontal="left" vertical="center" wrapText="1"/>
    </xf>
    <xf numFmtId="0" fontId="15" fillId="0" borderId="73" xfId="0" applyFont="1" applyBorder="1" applyAlignment="1">
      <alignment horizontal="left" vertical="center" wrapText="1"/>
    </xf>
    <xf numFmtId="0" fontId="2" fillId="9" borderId="86" xfId="0" applyFont="1" applyFill="1" applyBorder="1" applyAlignment="1">
      <alignment horizontal="center" vertical="center" wrapText="1"/>
    </xf>
    <xf numFmtId="0" fontId="2" fillId="9" borderId="89" xfId="0" applyFont="1" applyFill="1" applyBorder="1" applyAlignment="1">
      <alignment horizontal="center" vertical="center" wrapText="1"/>
    </xf>
    <xf numFmtId="9" fontId="12" fillId="0" borderId="55" xfId="0" applyNumberFormat="1" applyFont="1" applyBorder="1" applyAlignment="1">
      <alignment horizontal="center" vertical="center"/>
    </xf>
    <xf numFmtId="9" fontId="12" fillId="0" borderId="54" xfId="0" applyNumberFormat="1" applyFont="1" applyBorder="1" applyAlignment="1">
      <alignment horizontal="center" vertical="center"/>
    </xf>
    <xf numFmtId="9" fontId="12" fillId="0" borderId="57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right" vertical="center"/>
    </xf>
    <xf numFmtId="9" fontId="8" fillId="0" borderId="16" xfId="0" applyNumberFormat="1" applyFont="1" applyBorder="1" applyAlignment="1">
      <alignment horizontal="right" vertical="center"/>
    </xf>
    <xf numFmtId="0" fontId="15" fillId="0" borderId="104" xfId="0" applyFont="1" applyBorder="1" applyAlignment="1">
      <alignment horizontal="left" vertical="center"/>
    </xf>
    <xf numFmtId="0" fontId="15" fillId="0" borderId="104" xfId="0" applyFont="1" applyBorder="1" applyAlignment="1">
      <alignment horizontal="left" vertical="center" wrapText="1"/>
    </xf>
    <xf numFmtId="0" fontId="15" fillId="0" borderId="97" xfId="0" applyFont="1" applyBorder="1" applyAlignment="1">
      <alignment horizontal="left" vertical="center" wrapText="1"/>
    </xf>
    <xf numFmtId="9" fontId="6" fillId="0" borderId="58" xfId="0" applyNumberFormat="1" applyFont="1" applyBorder="1" applyAlignment="1">
      <alignment horizontal="center" vertical="center"/>
    </xf>
    <xf numFmtId="9" fontId="6" fillId="0" borderId="57" xfId="0" applyNumberFormat="1" applyFont="1" applyBorder="1" applyAlignment="1">
      <alignment horizontal="center" vertical="center"/>
    </xf>
    <xf numFmtId="164" fontId="6" fillId="8" borderId="78" xfId="0" applyNumberFormat="1" applyFont="1" applyFill="1" applyBorder="1" applyAlignment="1">
      <alignment horizontal="center" vertical="center" wrapText="1"/>
    </xf>
    <xf numFmtId="164" fontId="6" fillId="8" borderId="74" xfId="0" applyNumberFormat="1" applyFont="1" applyFill="1" applyBorder="1" applyAlignment="1">
      <alignment horizontal="center" vertical="center" wrapText="1"/>
    </xf>
    <xf numFmtId="164" fontId="6" fillId="8" borderId="93" xfId="0" applyNumberFormat="1" applyFont="1" applyFill="1" applyBorder="1" applyAlignment="1">
      <alignment horizontal="center" vertical="center" wrapText="1"/>
    </xf>
    <xf numFmtId="164" fontId="18" fillId="8" borderId="1" xfId="0" applyNumberFormat="1" applyFont="1" applyFill="1" applyBorder="1" applyAlignment="1">
      <alignment horizontal="left" vertical="center"/>
    </xf>
    <xf numFmtId="164" fontId="18" fillId="8" borderId="26" xfId="0" applyNumberFormat="1" applyFont="1" applyFill="1" applyBorder="1" applyAlignment="1">
      <alignment horizontal="left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/>
    </xf>
    <xf numFmtId="0" fontId="3" fillId="12" borderId="62" xfId="0" applyFont="1" applyFill="1" applyBorder="1" applyAlignment="1">
      <alignment horizontal="center" vertical="center"/>
    </xf>
    <xf numFmtId="0" fontId="3" fillId="12" borderId="61" xfId="0" applyFont="1" applyFill="1" applyBorder="1" applyAlignment="1">
      <alignment horizontal="center" vertical="center"/>
    </xf>
    <xf numFmtId="0" fontId="3" fillId="12" borderId="60" xfId="0" applyFont="1" applyFill="1" applyBorder="1" applyAlignment="1">
      <alignment horizontal="center" vertical="center"/>
    </xf>
    <xf numFmtId="0" fontId="3" fillId="12" borderId="5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8" fillId="6" borderId="13" xfId="0" applyNumberFormat="1" applyFont="1" applyFill="1" applyBorder="1" applyAlignment="1">
      <alignment horizontal="right" vertical="center"/>
    </xf>
    <xf numFmtId="9" fontId="8" fillId="6" borderId="4" xfId="0" applyNumberFormat="1" applyFont="1" applyFill="1" applyBorder="1" applyAlignment="1">
      <alignment horizontal="right" vertical="center"/>
    </xf>
    <xf numFmtId="9" fontId="8" fillId="5" borderId="13" xfId="0" applyNumberFormat="1" applyFont="1" applyFill="1" applyBorder="1" applyAlignment="1">
      <alignment horizontal="right" vertical="center"/>
    </xf>
    <xf numFmtId="9" fontId="8" fillId="5" borderId="4" xfId="0" applyNumberFormat="1" applyFont="1" applyFill="1" applyBorder="1" applyAlignment="1">
      <alignment horizontal="right" vertical="center"/>
    </xf>
    <xf numFmtId="9" fontId="8" fillId="0" borderId="13" xfId="0" applyNumberFormat="1" applyFont="1" applyBorder="1" applyAlignment="1">
      <alignment horizontal="right" vertical="center"/>
    </xf>
    <xf numFmtId="9" fontId="8" fillId="0" borderId="4" xfId="0" applyNumberFormat="1" applyFont="1" applyBorder="1" applyAlignment="1">
      <alignment horizontal="right" vertical="center"/>
    </xf>
    <xf numFmtId="9" fontId="8" fillId="0" borderId="13" xfId="0" applyNumberFormat="1" applyFont="1" applyBorder="1" applyAlignment="1">
      <alignment horizontal="right" vertical="center" wrapText="1"/>
    </xf>
    <xf numFmtId="9" fontId="8" fillId="0" borderId="4" xfId="0" applyNumberFormat="1" applyFont="1" applyBorder="1" applyAlignment="1">
      <alignment horizontal="right" vertical="center" wrapText="1"/>
    </xf>
    <xf numFmtId="9" fontId="9" fillId="7" borderId="21" xfId="0" applyNumberFormat="1" applyFont="1" applyFill="1" applyBorder="1" applyAlignment="1">
      <alignment horizontal="center" vertical="center"/>
    </xf>
    <xf numFmtId="9" fontId="9" fillId="7" borderId="2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" fillId="13" borderId="40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/>
    </xf>
    <xf numFmtId="0" fontId="3" fillId="13" borderId="49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8" xfId="0" applyFont="1" applyFill="1" applyBorder="1" applyAlignment="1">
      <alignment horizontal="center" vertical="center"/>
    </xf>
    <xf numFmtId="0" fontId="3" fillId="13" borderId="35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3" fillId="13" borderId="77" xfId="0" applyFont="1" applyFill="1" applyBorder="1" applyAlignment="1">
      <alignment horizontal="center" vertical="center"/>
    </xf>
    <xf numFmtId="0" fontId="3" fillId="13" borderId="76" xfId="0" applyFont="1" applyFill="1" applyBorder="1" applyAlignment="1">
      <alignment horizontal="center" vertical="center"/>
    </xf>
    <xf numFmtId="0" fontId="3" fillId="13" borderId="75" xfId="0" applyFont="1" applyFill="1" applyBorder="1" applyAlignment="1">
      <alignment horizontal="center" vertical="center"/>
    </xf>
    <xf numFmtId="0" fontId="3" fillId="13" borderId="71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 wrapText="1"/>
    </xf>
    <xf numFmtId="0" fontId="3" fillId="13" borderId="27" xfId="0" applyFont="1" applyFill="1" applyBorder="1" applyAlignment="1">
      <alignment horizontal="center" vertical="center" wrapText="1"/>
    </xf>
    <xf numFmtId="9" fontId="8" fillId="3" borderId="10" xfId="0" applyNumberFormat="1" applyFont="1" applyFill="1" applyBorder="1" applyAlignment="1">
      <alignment horizontal="right" vertical="center"/>
    </xf>
    <xf numFmtId="9" fontId="8" fillId="3" borderId="9" xfId="0" applyNumberFormat="1" applyFont="1" applyFill="1" applyBorder="1" applyAlignment="1">
      <alignment horizontal="right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66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51" xfId="0" applyFont="1" applyFill="1" applyBorder="1" applyAlignment="1">
      <alignment horizontal="center" vertical="center"/>
    </xf>
    <xf numFmtId="0" fontId="3" fillId="9" borderId="87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57" xfId="0" applyFont="1" applyFill="1" applyBorder="1" applyAlignment="1">
      <alignment horizontal="center" vertical="center"/>
    </xf>
    <xf numFmtId="0" fontId="3" fillId="9" borderId="53" xfId="0" applyFont="1" applyFill="1" applyBorder="1" applyAlignment="1">
      <alignment horizontal="center" vertical="center"/>
    </xf>
    <xf numFmtId="0" fontId="3" fillId="9" borderId="88" xfId="0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right" vertical="center"/>
    </xf>
    <xf numFmtId="9" fontId="8" fillId="4" borderId="4" xfId="0" applyNumberFormat="1" applyFont="1" applyFill="1" applyBorder="1" applyAlignment="1">
      <alignment horizontal="right" vertical="center"/>
    </xf>
    <xf numFmtId="0" fontId="15" fillId="0" borderId="62" xfId="0" applyFont="1" applyBorder="1" applyAlignment="1">
      <alignment horizontal="left" vertical="center" wrapText="1"/>
    </xf>
    <xf numFmtId="0" fontId="15" fillId="0" borderId="61" xfId="0" applyFont="1" applyBorder="1" applyAlignment="1">
      <alignment horizontal="left" vertical="center" wrapText="1"/>
    </xf>
    <xf numFmtId="9" fontId="6" fillId="0" borderId="40" xfId="0" applyNumberFormat="1" applyFont="1" applyBorder="1" applyAlignment="1">
      <alignment horizontal="center" vertical="center"/>
    </xf>
    <xf numFmtId="9" fontId="6" fillId="0" borderId="50" xfId="0" applyNumberFormat="1" applyFont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 wrapText="1"/>
    </xf>
    <xf numFmtId="0" fontId="3" fillId="12" borderId="44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87" xfId="0" applyFont="1" applyFill="1" applyBorder="1" applyAlignment="1">
      <alignment horizontal="center" vertical="center" wrapText="1"/>
    </xf>
    <xf numFmtId="0" fontId="2" fillId="12" borderId="37" xfId="0" applyFont="1" applyFill="1" applyBorder="1" applyAlignment="1">
      <alignment horizontal="center" vertical="center" wrapText="1"/>
    </xf>
    <xf numFmtId="0" fontId="2" fillId="12" borderId="43" xfId="0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left" vertical="center"/>
    </xf>
    <xf numFmtId="0" fontId="5" fillId="0" borderId="94" xfId="0" applyFont="1" applyBorder="1" applyAlignment="1">
      <alignment horizontal="left" vertical="center" wrapText="1"/>
    </xf>
    <xf numFmtId="0" fontId="5" fillId="0" borderId="95" xfId="0" applyFont="1" applyBorder="1" applyAlignment="1">
      <alignment horizontal="left" vertical="center" wrapText="1"/>
    </xf>
    <xf numFmtId="0" fontId="19" fillId="8" borderId="56" xfId="0" applyFont="1" applyFill="1" applyBorder="1" applyAlignment="1">
      <alignment horizontal="left" vertical="center"/>
    </xf>
    <xf numFmtId="0" fontId="19" fillId="8" borderId="27" xfId="0" applyFont="1" applyFill="1" applyBorder="1" applyAlignment="1">
      <alignment horizontal="left" vertical="center"/>
    </xf>
    <xf numFmtId="164" fontId="12" fillId="8" borderId="60" xfId="0" applyNumberFormat="1" applyFont="1" applyFill="1" applyBorder="1" applyAlignment="1">
      <alignment horizontal="left" vertical="center"/>
    </xf>
    <xf numFmtId="164" fontId="12" fillId="8" borderId="59" xfId="0" applyNumberFormat="1" applyFont="1" applyFill="1" applyBorder="1" applyAlignment="1">
      <alignment horizontal="left" vertical="center"/>
    </xf>
    <xf numFmtId="0" fontId="15" fillId="8" borderId="87" xfId="0" applyFont="1" applyFill="1" applyBorder="1" applyAlignment="1">
      <alignment horizontal="left" vertical="center"/>
    </xf>
    <xf numFmtId="0" fontId="15" fillId="8" borderId="54" xfId="0" applyFont="1" applyFill="1" applyBorder="1" applyAlignment="1">
      <alignment horizontal="left" vertical="center"/>
    </xf>
    <xf numFmtId="0" fontId="3" fillId="12" borderId="22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8" xfId="0" applyFont="1" applyFill="1" applyBorder="1" applyAlignment="1">
      <alignment horizontal="center" vertical="center"/>
    </xf>
    <xf numFmtId="0" fontId="3" fillId="12" borderId="57" xfId="0" applyFont="1" applyFill="1" applyBorder="1" applyAlignment="1">
      <alignment horizontal="center" vertical="center"/>
    </xf>
  </cellXfs>
  <cellStyles count="2">
    <cellStyle name="Normal" xfId="0" builtinId="0"/>
    <cellStyle name="Persen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Cahyadi!$E$55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DE-4037-9894-07BCD3D7A4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DE-4037-9894-07BCD3D7A417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Cahyadi!$J$52:$AG$52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Cahyadi!$J$55:$AG$55</c:f>
              <c:numCache>
                <c:formatCode>0%</c:formatCode>
                <c:ptCount val="24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0.8</c:v>
                </c:pt>
                <c:pt idx="10">
                  <c:v>1</c:v>
                </c:pt>
                <c:pt idx="12">
                  <c:v>0.8571428571428571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1.0454545454545454</c:v>
                </c:pt>
                <c:pt idx="22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0-487A-90E9-77C93BD9E4E7}"/>
            </c:ext>
          </c:extLst>
        </c:ser>
        <c:ser>
          <c:idx val="2"/>
          <c:order val="1"/>
          <c:tx>
            <c:strRef>
              <c:f>Cahyadi!$E$57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Cahyadi!$J$52:$AG$52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Cahyadi!$J$57:$AG$57</c:f>
              <c:numCache>
                <c:formatCode>0%</c:formatCode>
                <c:ptCount val="24"/>
                <c:pt idx="0">
                  <c:v>0.8571428571428571</c:v>
                </c:pt>
                <c:pt idx="2">
                  <c:v>1</c:v>
                </c:pt>
                <c:pt idx="4">
                  <c:v>0.90909090909090906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0.88888888888888884</c:v>
                </c:pt>
                <c:pt idx="14">
                  <c:v>0.86363636363636365</c:v>
                </c:pt>
                <c:pt idx="16">
                  <c:v>-0.18181818181818182</c:v>
                </c:pt>
                <c:pt idx="18">
                  <c:v>-0.14285714285714285</c:v>
                </c:pt>
                <c:pt idx="20">
                  <c:v>-8.6956521739130432E-2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0-487A-90E9-77C93BD9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dateAx>
        <c:axId val="102450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Offset val="100"/>
        <c:baseTimeUnit val="months"/>
      </c:date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Chargable 2022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Cahyadi!$E$59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Cahyadi!$J$7:$AG$7</c:f>
              <c:numCache>
                <c:formatCode>mmm\-yy</c:formatCode>
                <c:ptCount val="24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  <c:pt idx="16">
                  <c:v>44805</c:v>
                </c:pt>
                <c:pt idx="18">
                  <c:v>44835</c:v>
                </c:pt>
                <c:pt idx="20">
                  <c:v>44866</c:v>
                </c:pt>
                <c:pt idx="22">
                  <c:v>44896</c:v>
                </c:pt>
              </c:numCache>
            </c:numRef>
          </c:cat>
          <c:val>
            <c:numRef>
              <c:f>Cahyadi!$J$59:$AG$59</c:f>
              <c:numCache>
                <c:formatCode>0%</c:formatCode>
                <c:ptCount val="24"/>
                <c:pt idx="0">
                  <c:v>0.61904761904761907</c:v>
                </c:pt>
                <c:pt idx="2">
                  <c:v>0.55555555555555558</c:v>
                </c:pt>
                <c:pt idx="4">
                  <c:v>0.72727272727272729</c:v>
                </c:pt>
                <c:pt idx="6">
                  <c:v>0.76190476190476186</c:v>
                </c:pt>
                <c:pt idx="8">
                  <c:v>0.6</c:v>
                </c:pt>
                <c:pt idx="10">
                  <c:v>1</c:v>
                </c:pt>
                <c:pt idx="12">
                  <c:v>0.7142857142857143</c:v>
                </c:pt>
                <c:pt idx="14">
                  <c:v>0.72727272727272729</c:v>
                </c:pt>
                <c:pt idx="16">
                  <c:v>-0.18181818181818182</c:v>
                </c:pt>
                <c:pt idx="18">
                  <c:v>-0.14285714285714285</c:v>
                </c:pt>
                <c:pt idx="20">
                  <c:v>-9.0909090909090912E-2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4-438C-A01D-66694888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08320"/>
        <c:axId val="1020121920"/>
      </c:barChart>
      <c:lineChart>
        <c:grouping val="stacked"/>
        <c:varyColors val="0"/>
        <c:ser>
          <c:idx val="2"/>
          <c:order val="1"/>
          <c:tx>
            <c:strRef>
              <c:f>Cahyadi!$E$60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numRef>
              <c:f>Cahyadi!$J$7:$Y$7</c:f>
              <c:numCache>
                <c:formatCode>mmm\-yy</c:formatCode>
                <c:ptCount val="16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</c:numCache>
            </c:numRef>
          </c:cat>
          <c:val>
            <c:numRef>
              <c:f>Cahyadi!$J$60:$AG$60</c:f>
              <c:numCache>
                <c:formatCode>0%</c:formatCode>
                <c:ptCount val="24"/>
                <c:pt idx="0">
                  <c:v>0.85</c:v>
                </c:pt>
                <c:pt idx="2">
                  <c:v>0.85</c:v>
                </c:pt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4-438C-A01D-66694888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08320"/>
        <c:axId val="1020121920"/>
      </c:lineChart>
      <c:dateAx>
        <c:axId val="102450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1920"/>
        <c:crossesAt val="0"/>
        <c:auto val="1"/>
        <c:lblOffset val="100"/>
        <c:baseTimeUnit val="months"/>
      </c:dateAx>
      <c:valAx>
        <c:axId val="1020121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8320"/>
        <c:crosses val="autoZero"/>
        <c:crossBetween val="between"/>
      </c:valAx>
      <c:spPr>
        <a:gradFill flip="none" rotWithShape="1">
          <a:gsLst>
            <a:gs pos="0">
              <a:srgbClr val="00FF99">
                <a:alpha val="49804"/>
              </a:srgb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FF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122464</xdr:colOff>
      <xdr:row>60</xdr:row>
      <xdr:rowOff>145312</xdr:rowOff>
    </xdr:from>
    <xdr:to>
      <xdr:col>10</xdr:col>
      <xdr:colOff>150813</xdr:colOff>
      <xdr:row>80</xdr:row>
      <xdr:rowOff>12673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273B74C6-6697-42EC-BDD3-B927C6346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63508</xdr:colOff>
      <xdr:row>60</xdr:row>
      <xdr:rowOff>137742</xdr:rowOff>
    </xdr:from>
    <xdr:to>
      <xdr:col>34</xdr:col>
      <xdr:colOff>1905008</xdr:colOff>
      <xdr:row>80</xdr:row>
      <xdr:rowOff>5103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91519AE9-B99D-419F-9657-5E452E7D0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4067-BB92-426B-84D8-47D236D28754}">
  <sheetPr>
    <tabColor rgb="FFFF0000"/>
    <pageSetUpPr fitToPage="1"/>
  </sheetPr>
  <dimension ref="A1:AU69"/>
  <sheetViews>
    <sheetView tabSelected="1" zoomScale="50" zoomScaleNormal="50" workbookViewId="0">
      <pane xSplit="6" ySplit="8" topLeftCell="K9" activePane="bottomRight" state="frozen"/>
      <selection pane="topRight" activeCell="G1" sqref="G1"/>
      <selection pane="bottomLeft" activeCell="A9" sqref="A9"/>
      <selection pane="bottomRight" sqref="A1:AL2"/>
    </sheetView>
  </sheetViews>
  <sheetFormatPr defaultRowHeight="14.5"/>
  <cols>
    <col min="1" max="1" width="5" style="1" customWidth="1"/>
    <col min="2" max="3" width="18.7265625" customWidth="1"/>
    <col min="4" max="4" width="15.36328125" style="1" customWidth="1"/>
    <col min="5" max="5" width="13.453125" style="1" customWidth="1"/>
    <col min="6" max="6" width="11" customWidth="1"/>
    <col min="7" max="9" width="9.54296875" customWidth="1"/>
    <col min="10" max="33" width="5.26953125" style="1" customWidth="1"/>
    <col min="34" max="34" width="13" style="1" customWidth="1"/>
    <col min="35" max="35" width="52.54296875" style="5" customWidth="1"/>
    <col min="36" max="36" width="37.26953125" customWidth="1"/>
    <col min="37" max="38" width="16.36328125" customWidth="1"/>
    <col min="40" max="47" width="6.26953125" customWidth="1"/>
  </cols>
  <sheetData>
    <row r="1" spans="1:39" ht="20.149999999999999" customHeight="1">
      <c r="A1" s="191" t="s">
        <v>41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</row>
    <row r="2" spans="1:39" ht="18.649999999999999" customHeigh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</row>
    <row r="3" spans="1:39" ht="27" customHeight="1">
      <c r="A3" s="192" t="s">
        <v>6</v>
      </c>
      <c r="B3" s="192"/>
      <c r="C3" s="61" t="s">
        <v>7</v>
      </c>
      <c r="E3" s="2"/>
      <c r="F3" s="2"/>
      <c r="G3" s="2"/>
      <c r="H3" s="2"/>
      <c r="I3" s="2"/>
    </row>
    <row r="4" spans="1:39" ht="27" customHeight="1">
      <c r="A4" s="192" t="s">
        <v>40</v>
      </c>
      <c r="B4" s="192"/>
      <c r="C4" s="61" t="s">
        <v>91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0"/>
      <c r="AJ4" s="59"/>
      <c r="AK4" s="59"/>
      <c r="AL4" s="59"/>
      <c r="AM4" s="57"/>
    </row>
    <row r="5" spans="1:39" ht="15" customHeight="1">
      <c r="A5" s="58"/>
      <c r="D5"/>
      <c r="E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 s="57"/>
      <c r="AK5" s="57"/>
      <c r="AL5" s="57"/>
    </row>
    <row r="6" spans="1:39" ht="30" customHeight="1" thickBot="1">
      <c r="A6" s="9" t="s">
        <v>39</v>
      </c>
      <c r="B6" s="8"/>
    </row>
    <row r="7" spans="1:39" s="1" customFormat="1" ht="21" customHeight="1">
      <c r="A7" s="200" t="s">
        <v>0</v>
      </c>
      <c r="B7" s="196" t="s">
        <v>1</v>
      </c>
      <c r="C7" s="197"/>
      <c r="D7" s="204" t="s">
        <v>4</v>
      </c>
      <c r="E7" s="205"/>
      <c r="F7" s="195" t="s">
        <v>28</v>
      </c>
      <c r="G7" s="195"/>
      <c r="H7" s="193" t="s">
        <v>38</v>
      </c>
      <c r="I7" s="194"/>
      <c r="J7" s="141">
        <v>44562</v>
      </c>
      <c r="K7" s="141"/>
      <c r="L7" s="141">
        <v>44593</v>
      </c>
      <c r="M7" s="141"/>
      <c r="N7" s="141">
        <v>44621</v>
      </c>
      <c r="O7" s="141"/>
      <c r="P7" s="141">
        <v>44652</v>
      </c>
      <c r="Q7" s="141"/>
      <c r="R7" s="141">
        <v>44682</v>
      </c>
      <c r="S7" s="141"/>
      <c r="T7" s="141">
        <v>44713</v>
      </c>
      <c r="U7" s="141"/>
      <c r="V7" s="141">
        <v>44743</v>
      </c>
      <c r="W7" s="141"/>
      <c r="X7" s="141">
        <v>44774</v>
      </c>
      <c r="Y7" s="141"/>
      <c r="Z7" s="141">
        <v>44805</v>
      </c>
      <c r="AA7" s="141"/>
      <c r="AB7" s="141">
        <v>44835</v>
      </c>
      <c r="AC7" s="141"/>
      <c r="AD7" s="141">
        <v>44866</v>
      </c>
      <c r="AE7" s="141"/>
      <c r="AF7" s="141">
        <v>44896</v>
      </c>
      <c r="AG7" s="141"/>
      <c r="AH7" s="208" t="s">
        <v>24</v>
      </c>
      <c r="AI7" s="202" t="s">
        <v>47</v>
      </c>
      <c r="AJ7" s="135" t="s">
        <v>42</v>
      </c>
      <c r="AK7" s="135" t="s">
        <v>48</v>
      </c>
      <c r="AL7" s="135" t="s">
        <v>49</v>
      </c>
    </row>
    <row r="8" spans="1:39" s="1" customFormat="1" ht="21" customHeight="1">
      <c r="A8" s="201"/>
      <c r="B8" s="198"/>
      <c r="C8" s="199"/>
      <c r="D8" s="206"/>
      <c r="E8" s="207"/>
      <c r="F8" s="56" t="s">
        <v>2</v>
      </c>
      <c r="G8" s="55" t="s">
        <v>3</v>
      </c>
      <c r="H8" s="54" t="s">
        <v>37</v>
      </c>
      <c r="I8" s="53" t="s">
        <v>36</v>
      </c>
      <c r="J8" s="52" t="s">
        <v>2</v>
      </c>
      <c r="K8" s="51" t="s">
        <v>21</v>
      </c>
      <c r="L8" s="52" t="s">
        <v>2</v>
      </c>
      <c r="M8" s="51" t="s">
        <v>21</v>
      </c>
      <c r="N8" s="52" t="s">
        <v>2</v>
      </c>
      <c r="O8" s="51" t="s">
        <v>21</v>
      </c>
      <c r="P8" s="52" t="s">
        <v>2</v>
      </c>
      <c r="Q8" s="51" t="s">
        <v>21</v>
      </c>
      <c r="R8" s="52" t="s">
        <v>2</v>
      </c>
      <c r="S8" s="51" t="s">
        <v>21</v>
      </c>
      <c r="T8" s="52" t="s">
        <v>2</v>
      </c>
      <c r="U8" s="51" t="s">
        <v>21</v>
      </c>
      <c r="V8" s="52" t="s">
        <v>2</v>
      </c>
      <c r="W8" s="51" t="s">
        <v>21</v>
      </c>
      <c r="X8" s="52" t="s">
        <v>2</v>
      </c>
      <c r="Y8" s="51" t="s">
        <v>21</v>
      </c>
      <c r="Z8" s="52" t="s">
        <v>2</v>
      </c>
      <c r="AA8" s="51" t="s">
        <v>21</v>
      </c>
      <c r="AB8" s="52" t="s">
        <v>2</v>
      </c>
      <c r="AC8" s="51" t="s">
        <v>21</v>
      </c>
      <c r="AD8" s="52" t="s">
        <v>2</v>
      </c>
      <c r="AE8" s="51" t="s">
        <v>21</v>
      </c>
      <c r="AF8" s="52" t="s">
        <v>2</v>
      </c>
      <c r="AG8" s="51" t="s">
        <v>21</v>
      </c>
      <c r="AH8" s="209"/>
      <c r="AI8" s="203"/>
      <c r="AJ8" s="136"/>
      <c r="AK8" s="136"/>
      <c r="AL8" s="136"/>
    </row>
    <row r="9" spans="1:39" s="42" customFormat="1" ht="71.25" customHeight="1">
      <c r="A9" s="48">
        <v>1</v>
      </c>
      <c r="B9" s="124" t="s">
        <v>50</v>
      </c>
      <c r="C9" s="125"/>
      <c r="D9" s="122" t="s">
        <v>8</v>
      </c>
      <c r="E9" s="123" t="s">
        <v>8</v>
      </c>
      <c r="F9" s="47">
        <v>0.6</v>
      </c>
      <c r="G9" s="119">
        <f t="shared" ref="G9:G11" si="0">I9/H9</f>
        <v>0.42105263157894735</v>
      </c>
      <c r="H9" s="45">
        <v>19</v>
      </c>
      <c r="I9" s="17">
        <f t="shared" ref="I9:I15" si="1">SUM(K9+M9+O9+Q9+S9+U9+W9+Y9+AA9+AC9+AE9+AG9)</f>
        <v>8</v>
      </c>
      <c r="J9" s="44"/>
      <c r="K9" s="43"/>
      <c r="L9" s="44">
        <v>1</v>
      </c>
      <c r="M9" s="43">
        <v>1</v>
      </c>
      <c r="N9" s="44">
        <v>3</v>
      </c>
      <c r="O9" s="43">
        <v>1</v>
      </c>
      <c r="P9" s="44">
        <v>3</v>
      </c>
      <c r="Q9" s="43">
        <v>1</v>
      </c>
      <c r="R9" s="44">
        <v>1</v>
      </c>
      <c r="S9" s="43">
        <v>1</v>
      </c>
      <c r="T9" s="44"/>
      <c r="U9" s="43"/>
      <c r="V9" s="44">
        <v>2</v>
      </c>
      <c r="W9" s="43">
        <v>1</v>
      </c>
      <c r="X9" s="44">
        <v>3</v>
      </c>
      <c r="Y9" s="43">
        <v>3</v>
      </c>
      <c r="Z9" s="44">
        <v>3</v>
      </c>
      <c r="AA9" s="43"/>
      <c r="AB9" s="44">
        <v>3</v>
      </c>
      <c r="AC9" s="43"/>
      <c r="AD9" s="44">
        <v>3</v>
      </c>
      <c r="AE9" s="43"/>
      <c r="AF9" s="44">
        <v>2</v>
      </c>
      <c r="AG9" s="43"/>
      <c r="AH9" s="14">
        <f t="shared" ref="AH9:AH22" si="2">SUM(J9+L9+N9+P9+R9+T9+V9+X9+Z9+AB9+AD9+AF9)</f>
        <v>24</v>
      </c>
      <c r="AI9" s="62"/>
      <c r="AJ9" s="92"/>
      <c r="AK9" s="92"/>
      <c r="AL9" s="92"/>
    </row>
    <row r="10" spans="1:39" s="27" customFormat="1" ht="73.5" customHeight="1">
      <c r="A10" s="48">
        <v>2</v>
      </c>
      <c r="B10" s="124" t="s">
        <v>50</v>
      </c>
      <c r="C10" s="125"/>
      <c r="D10" s="122" t="s">
        <v>35</v>
      </c>
      <c r="E10" s="123" t="s">
        <v>35</v>
      </c>
      <c r="F10" s="77">
        <v>0.6</v>
      </c>
      <c r="G10" s="119">
        <f t="shared" ref="G10" si="3">I10/H10</f>
        <v>0.5</v>
      </c>
      <c r="H10" s="118">
        <v>26</v>
      </c>
      <c r="I10" s="17">
        <f t="shared" si="1"/>
        <v>13</v>
      </c>
      <c r="J10" s="50"/>
      <c r="K10" s="49"/>
      <c r="L10" s="50">
        <v>1</v>
      </c>
      <c r="M10" s="49">
        <v>1</v>
      </c>
      <c r="N10" s="50">
        <v>3</v>
      </c>
      <c r="O10" s="49">
        <v>2</v>
      </c>
      <c r="P10" s="50">
        <v>3</v>
      </c>
      <c r="Q10" s="49">
        <v>2</v>
      </c>
      <c r="R10" s="50">
        <v>1</v>
      </c>
      <c r="S10" s="49">
        <v>1</v>
      </c>
      <c r="T10" s="50">
        <v>2</v>
      </c>
      <c r="U10" s="49">
        <v>3</v>
      </c>
      <c r="V10" s="50">
        <v>2</v>
      </c>
      <c r="W10" s="49">
        <v>1</v>
      </c>
      <c r="X10" s="50">
        <v>4</v>
      </c>
      <c r="Y10" s="49">
        <v>3</v>
      </c>
      <c r="Z10" s="50">
        <v>3</v>
      </c>
      <c r="AA10" s="49"/>
      <c r="AB10" s="50">
        <v>3</v>
      </c>
      <c r="AC10" s="49"/>
      <c r="AD10" s="50">
        <v>3</v>
      </c>
      <c r="AE10" s="49"/>
      <c r="AF10" s="50">
        <v>2</v>
      </c>
      <c r="AG10" s="49"/>
      <c r="AH10" s="14">
        <f t="shared" si="2"/>
        <v>27</v>
      </c>
      <c r="AI10" s="91"/>
      <c r="AJ10" s="67"/>
      <c r="AK10" s="67"/>
      <c r="AL10" s="114"/>
    </row>
    <row r="11" spans="1:39" s="27" customFormat="1" ht="73.5" customHeight="1">
      <c r="A11" s="48">
        <v>3</v>
      </c>
      <c r="B11" s="124" t="s">
        <v>50</v>
      </c>
      <c r="C11" s="125"/>
      <c r="D11" s="122" t="s">
        <v>75</v>
      </c>
      <c r="E11" s="123" t="s">
        <v>35</v>
      </c>
      <c r="F11" s="77">
        <v>1</v>
      </c>
      <c r="G11" s="63">
        <f t="shared" si="0"/>
        <v>1</v>
      </c>
      <c r="H11" s="76">
        <v>3</v>
      </c>
      <c r="I11" s="17">
        <v>3</v>
      </c>
      <c r="J11" s="50">
        <v>2</v>
      </c>
      <c r="K11" s="49"/>
      <c r="L11" s="50">
        <v>3</v>
      </c>
      <c r="M11" s="49"/>
      <c r="N11" s="50"/>
      <c r="O11" s="49"/>
      <c r="P11" s="50">
        <v>2</v>
      </c>
      <c r="Q11" s="49">
        <v>2</v>
      </c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  <c r="AD11" s="50"/>
      <c r="AE11" s="49"/>
      <c r="AF11" s="50"/>
      <c r="AG11" s="49"/>
      <c r="AH11" s="14">
        <f t="shared" si="2"/>
        <v>7</v>
      </c>
      <c r="AI11" s="91"/>
      <c r="AJ11" s="67"/>
      <c r="AK11" s="67"/>
      <c r="AL11" s="114"/>
    </row>
    <row r="12" spans="1:39" s="42" customFormat="1" ht="73.5" customHeight="1">
      <c r="A12" s="48">
        <v>4</v>
      </c>
      <c r="B12" s="124" t="s">
        <v>56</v>
      </c>
      <c r="C12" s="125"/>
      <c r="D12" s="122" t="s">
        <v>85</v>
      </c>
      <c r="E12" s="123" t="s">
        <v>35</v>
      </c>
      <c r="F12" s="87">
        <v>1</v>
      </c>
      <c r="G12" s="63">
        <f>I12/H12</f>
        <v>1</v>
      </c>
      <c r="H12" s="45">
        <v>21</v>
      </c>
      <c r="I12" s="17">
        <f t="shared" si="1"/>
        <v>21</v>
      </c>
      <c r="J12" s="44">
        <v>12</v>
      </c>
      <c r="K12" s="43">
        <v>8</v>
      </c>
      <c r="L12" s="44">
        <v>4</v>
      </c>
      <c r="M12" s="43">
        <v>3</v>
      </c>
      <c r="N12" s="44">
        <v>4</v>
      </c>
      <c r="O12" s="43">
        <v>4</v>
      </c>
      <c r="P12" s="44">
        <v>6</v>
      </c>
      <c r="Q12" s="43">
        <v>6</v>
      </c>
      <c r="R12" s="44"/>
      <c r="S12" s="43"/>
      <c r="T12" s="44"/>
      <c r="U12" s="43"/>
      <c r="V12" s="44"/>
      <c r="W12" s="43"/>
      <c r="X12" s="44"/>
      <c r="Y12" s="43"/>
      <c r="Z12" s="44"/>
      <c r="AA12" s="43"/>
      <c r="AB12" s="44"/>
      <c r="AC12" s="43"/>
      <c r="AD12" s="44"/>
      <c r="AE12" s="43"/>
      <c r="AF12" s="44"/>
      <c r="AG12" s="43"/>
      <c r="AH12" s="14">
        <f t="shared" si="2"/>
        <v>26</v>
      </c>
      <c r="AI12" s="62"/>
      <c r="AJ12" s="66"/>
      <c r="AK12" s="66"/>
      <c r="AL12" s="66"/>
    </row>
    <row r="13" spans="1:39" s="42" customFormat="1" ht="85.5" customHeight="1">
      <c r="A13" s="48">
        <v>5</v>
      </c>
      <c r="B13" s="124" t="s">
        <v>55</v>
      </c>
      <c r="C13" s="125"/>
      <c r="D13" s="122" t="s">
        <v>52</v>
      </c>
      <c r="E13" s="123" t="s">
        <v>35</v>
      </c>
      <c r="F13" s="87">
        <v>1</v>
      </c>
      <c r="G13" s="63">
        <f>I13/H13</f>
        <v>1</v>
      </c>
      <c r="H13" s="45">
        <v>5</v>
      </c>
      <c r="I13" s="17">
        <f t="shared" si="1"/>
        <v>5</v>
      </c>
      <c r="J13" s="44"/>
      <c r="K13" s="43"/>
      <c r="L13" s="44"/>
      <c r="M13" s="43"/>
      <c r="N13" s="44">
        <v>2</v>
      </c>
      <c r="O13" s="43">
        <v>3</v>
      </c>
      <c r="P13" s="44">
        <v>1</v>
      </c>
      <c r="Q13" s="43">
        <v>1</v>
      </c>
      <c r="R13" s="44">
        <v>1</v>
      </c>
      <c r="S13" s="43">
        <v>1</v>
      </c>
      <c r="T13" s="44"/>
      <c r="U13" s="43"/>
      <c r="V13" s="44"/>
      <c r="W13" s="43"/>
      <c r="X13" s="44"/>
      <c r="Y13" s="43"/>
      <c r="Z13" s="44"/>
      <c r="AA13" s="43"/>
      <c r="AB13" s="44"/>
      <c r="AC13" s="43"/>
      <c r="AD13" s="44"/>
      <c r="AE13" s="43"/>
      <c r="AF13" s="44"/>
      <c r="AG13" s="43"/>
      <c r="AH13" s="14">
        <f t="shared" si="2"/>
        <v>4</v>
      </c>
      <c r="AI13" s="78"/>
      <c r="AJ13" s="66"/>
      <c r="AK13" s="66"/>
      <c r="AL13" s="115"/>
    </row>
    <row r="14" spans="1:39" s="42" customFormat="1" ht="71.25" customHeight="1">
      <c r="A14" s="48">
        <v>6</v>
      </c>
      <c r="B14" s="124" t="s">
        <v>56</v>
      </c>
      <c r="C14" s="125"/>
      <c r="D14" s="122" t="s">
        <v>53</v>
      </c>
      <c r="E14" s="123" t="s">
        <v>34</v>
      </c>
      <c r="F14" s="87">
        <v>0.5</v>
      </c>
      <c r="G14" s="119">
        <f t="shared" ref="G14:G22" si="4">I14/H14</f>
        <v>0.4</v>
      </c>
      <c r="H14" s="18">
        <v>5</v>
      </c>
      <c r="I14" s="17">
        <f t="shared" si="1"/>
        <v>2</v>
      </c>
      <c r="J14" s="44"/>
      <c r="K14" s="43"/>
      <c r="L14" s="44">
        <v>2</v>
      </c>
      <c r="M14" s="43">
        <v>1</v>
      </c>
      <c r="N14" s="44">
        <v>2</v>
      </c>
      <c r="O14" s="43"/>
      <c r="P14" s="44"/>
      <c r="Q14" s="43"/>
      <c r="R14" s="44"/>
      <c r="S14" s="43"/>
      <c r="T14" s="44"/>
      <c r="U14" s="43"/>
      <c r="V14" s="44">
        <v>1</v>
      </c>
      <c r="W14" s="43">
        <v>1</v>
      </c>
      <c r="X14" s="44"/>
      <c r="Y14" s="43"/>
      <c r="Z14" s="44">
        <v>1</v>
      </c>
      <c r="AA14" s="43"/>
      <c r="AB14" s="44"/>
      <c r="AC14" s="43"/>
      <c r="AD14" s="44">
        <v>1</v>
      </c>
      <c r="AE14" s="43"/>
      <c r="AF14" s="44"/>
      <c r="AG14" s="43"/>
      <c r="AH14" s="14">
        <f t="shared" si="2"/>
        <v>7</v>
      </c>
      <c r="AI14" s="85"/>
      <c r="AJ14" s="86"/>
      <c r="AK14" s="86"/>
      <c r="AL14" s="86"/>
    </row>
    <row r="15" spans="1:39" s="42" customFormat="1" ht="71.25" customHeight="1">
      <c r="A15" s="48">
        <v>7</v>
      </c>
      <c r="B15" s="124" t="s">
        <v>56</v>
      </c>
      <c r="C15" s="125"/>
      <c r="D15" s="122" t="s">
        <v>54</v>
      </c>
      <c r="E15" s="123" t="s">
        <v>34</v>
      </c>
      <c r="F15" s="87">
        <v>1</v>
      </c>
      <c r="G15" s="63">
        <f t="shared" ref="G15:G17" si="5">I15/H15</f>
        <v>0.47169811320754718</v>
      </c>
      <c r="H15" s="18">
        <v>53</v>
      </c>
      <c r="I15" s="17">
        <f t="shared" si="1"/>
        <v>25</v>
      </c>
      <c r="J15" s="44"/>
      <c r="K15" s="43"/>
      <c r="L15" s="44"/>
      <c r="M15" s="43"/>
      <c r="N15" s="44"/>
      <c r="O15" s="43"/>
      <c r="P15" s="44"/>
      <c r="Q15" s="43"/>
      <c r="R15" s="44"/>
      <c r="S15" s="43"/>
      <c r="T15" s="44">
        <v>14</v>
      </c>
      <c r="U15" s="43">
        <v>14</v>
      </c>
      <c r="V15" s="44">
        <v>8</v>
      </c>
      <c r="W15" s="43">
        <v>8</v>
      </c>
      <c r="X15" s="44">
        <v>10</v>
      </c>
      <c r="Y15" s="43">
        <v>3</v>
      </c>
      <c r="Z15" s="44">
        <v>8</v>
      </c>
      <c r="AA15" s="43"/>
      <c r="AB15" s="44">
        <v>4</v>
      </c>
      <c r="AC15" s="43"/>
      <c r="AD15" s="44">
        <v>3</v>
      </c>
      <c r="AE15" s="43"/>
      <c r="AF15" s="44"/>
      <c r="AG15" s="43"/>
      <c r="AH15" s="14">
        <f t="shared" si="2"/>
        <v>47</v>
      </c>
      <c r="AI15" s="106"/>
      <c r="AJ15" s="86"/>
      <c r="AK15" s="86"/>
      <c r="AL15" s="115"/>
    </row>
    <row r="16" spans="1:39" s="42" customFormat="1" ht="71.25" customHeight="1">
      <c r="A16" s="48">
        <v>8</v>
      </c>
      <c r="B16" s="120" t="s">
        <v>57</v>
      </c>
      <c r="C16" s="121"/>
      <c r="D16" s="122" t="s">
        <v>81</v>
      </c>
      <c r="E16" s="123" t="s">
        <v>34</v>
      </c>
      <c r="F16" s="87">
        <v>1</v>
      </c>
      <c r="G16" s="46">
        <f t="shared" si="5"/>
        <v>0.66666666666666663</v>
      </c>
      <c r="H16" s="18">
        <v>15</v>
      </c>
      <c r="I16" s="17">
        <v>10</v>
      </c>
      <c r="J16" s="44"/>
      <c r="K16" s="43"/>
      <c r="L16" s="44"/>
      <c r="M16" s="43"/>
      <c r="N16" s="44">
        <v>1</v>
      </c>
      <c r="O16" s="43"/>
      <c r="P16" s="44">
        <v>1</v>
      </c>
      <c r="Q16" s="43">
        <v>1</v>
      </c>
      <c r="R16" s="44">
        <v>2</v>
      </c>
      <c r="S16" s="43">
        <v>2</v>
      </c>
      <c r="T16" s="44"/>
      <c r="U16" s="43"/>
      <c r="V16" s="44"/>
      <c r="W16" s="43"/>
      <c r="X16" s="44"/>
      <c r="Y16" s="43"/>
      <c r="Z16" s="44"/>
      <c r="AA16" s="43"/>
      <c r="AB16" s="44"/>
      <c r="AC16" s="43"/>
      <c r="AD16" s="44"/>
      <c r="AE16" s="43"/>
      <c r="AF16" s="44"/>
      <c r="AG16" s="43"/>
      <c r="AH16" s="14">
        <f t="shared" si="2"/>
        <v>4</v>
      </c>
      <c r="AI16" s="106"/>
      <c r="AJ16" s="86"/>
      <c r="AK16" s="86"/>
      <c r="AL16" s="86"/>
    </row>
    <row r="17" spans="1:38" s="42" customFormat="1" ht="71.25" customHeight="1">
      <c r="A17" s="48">
        <v>9</v>
      </c>
      <c r="B17" s="120" t="s">
        <v>58</v>
      </c>
      <c r="C17" s="121"/>
      <c r="D17" s="122" t="s">
        <v>81</v>
      </c>
      <c r="E17" s="123" t="s">
        <v>34</v>
      </c>
      <c r="F17" s="87">
        <v>1</v>
      </c>
      <c r="G17" s="46">
        <f t="shared" si="5"/>
        <v>0.66666666666666663</v>
      </c>
      <c r="H17" s="18">
        <v>15</v>
      </c>
      <c r="I17" s="17">
        <v>10</v>
      </c>
      <c r="J17" s="44"/>
      <c r="K17" s="43"/>
      <c r="L17" s="44">
        <v>1</v>
      </c>
      <c r="M17" s="43">
        <v>1</v>
      </c>
      <c r="N17" s="44">
        <v>2</v>
      </c>
      <c r="O17" s="43">
        <v>2</v>
      </c>
      <c r="P17" s="44">
        <v>1</v>
      </c>
      <c r="Q17" s="43">
        <v>1</v>
      </c>
      <c r="R17" s="44"/>
      <c r="S17" s="43"/>
      <c r="T17" s="44"/>
      <c r="U17" s="43"/>
      <c r="V17" s="44"/>
      <c r="W17" s="43"/>
      <c r="X17" s="44"/>
      <c r="Y17" s="43"/>
      <c r="Z17" s="44"/>
      <c r="AA17" s="43"/>
      <c r="AB17" s="44"/>
      <c r="AC17" s="43"/>
      <c r="AD17" s="44"/>
      <c r="AE17" s="43"/>
      <c r="AF17" s="44"/>
      <c r="AG17" s="43"/>
      <c r="AH17" s="14">
        <f t="shared" si="2"/>
        <v>4</v>
      </c>
      <c r="AI17" s="106"/>
      <c r="AJ17" s="86"/>
      <c r="AK17" s="86"/>
      <c r="AL17" s="86"/>
    </row>
    <row r="18" spans="1:38" s="42" customFormat="1" ht="71.25" customHeight="1">
      <c r="A18" s="48">
        <v>10</v>
      </c>
      <c r="B18" s="120" t="s">
        <v>88</v>
      </c>
      <c r="C18" s="121"/>
      <c r="D18" s="122" t="s">
        <v>87</v>
      </c>
      <c r="E18" s="123" t="s">
        <v>34</v>
      </c>
      <c r="F18" s="87">
        <v>1</v>
      </c>
      <c r="G18" s="46">
        <f t="shared" si="4"/>
        <v>0.3</v>
      </c>
      <c r="H18" s="18">
        <v>20</v>
      </c>
      <c r="I18" s="17">
        <v>6</v>
      </c>
      <c r="J18" s="44"/>
      <c r="K18" s="43"/>
      <c r="L18" s="44"/>
      <c r="M18" s="43"/>
      <c r="N18" s="44">
        <v>3</v>
      </c>
      <c r="O18" s="43">
        <v>3</v>
      </c>
      <c r="P18" s="44"/>
      <c r="Q18" s="43"/>
      <c r="R18" s="44"/>
      <c r="S18" s="43"/>
      <c r="T18" s="44">
        <v>1</v>
      </c>
      <c r="U18" s="43">
        <v>1</v>
      </c>
      <c r="V18" s="44"/>
      <c r="W18" s="43"/>
      <c r="X18" s="44"/>
      <c r="Y18" s="43"/>
      <c r="Z18" s="44"/>
      <c r="AA18" s="43"/>
      <c r="AB18" s="44"/>
      <c r="AC18" s="43"/>
      <c r="AD18" s="44"/>
      <c r="AE18" s="43"/>
      <c r="AF18" s="44"/>
      <c r="AG18" s="43"/>
      <c r="AH18" s="14">
        <f t="shared" si="2"/>
        <v>4</v>
      </c>
      <c r="AI18" s="106"/>
      <c r="AJ18" s="86"/>
      <c r="AK18" s="86"/>
      <c r="AL18" s="86"/>
    </row>
    <row r="19" spans="1:38" s="42" customFormat="1" ht="71.25" customHeight="1">
      <c r="A19" s="48">
        <v>11</v>
      </c>
      <c r="B19" s="120" t="s">
        <v>59</v>
      </c>
      <c r="C19" s="121"/>
      <c r="D19" s="122" t="s">
        <v>60</v>
      </c>
      <c r="E19" s="123" t="s">
        <v>34</v>
      </c>
      <c r="F19" s="87">
        <v>0.5</v>
      </c>
      <c r="G19" s="119">
        <f t="shared" ref="G19:G21" si="6">I19/H19</f>
        <v>0.5</v>
      </c>
      <c r="H19" s="18">
        <v>20</v>
      </c>
      <c r="I19" s="17">
        <v>10</v>
      </c>
      <c r="J19" s="44"/>
      <c r="K19" s="43"/>
      <c r="L19" s="44"/>
      <c r="M19" s="43"/>
      <c r="N19" s="44">
        <v>1</v>
      </c>
      <c r="O19" s="43">
        <v>1</v>
      </c>
      <c r="P19" s="44"/>
      <c r="Q19" s="43"/>
      <c r="R19" s="44">
        <v>4</v>
      </c>
      <c r="S19" s="43">
        <v>4</v>
      </c>
      <c r="T19" s="44"/>
      <c r="U19" s="43"/>
      <c r="V19" s="44"/>
      <c r="W19" s="43"/>
      <c r="X19" s="44"/>
      <c r="Y19" s="112"/>
      <c r="Z19" s="44"/>
      <c r="AA19" s="43"/>
      <c r="AB19" s="44"/>
      <c r="AC19" s="43"/>
      <c r="AD19" s="44">
        <v>2</v>
      </c>
      <c r="AE19" s="43"/>
      <c r="AF19" s="44">
        <v>2</v>
      </c>
      <c r="AG19" s="112"/>
      <c r="AH19" s="14">
        <f t="shared" si="2"/>
        <v>9</v>
      </c>
      <c r="AI19" s="113"/>
      <c r="AJ19" s="116"/>
      <c r="AK19" s="86"/>
      <c r="AL19" s="117"/>
    </row>
    <row r="20" spans="1:38" s="42" customFormat="1" ht="71.25" customHeight="1">
      <c r="A20" s="48">
        <v>12</v>
      </c>
      <c r="B20" s="120" t="s">
        <v>59</v>
      </c>
      <c r="C20" s="121"/>
      <c r="D20" s="122" t="s">
        <v>61</v>
      </c>
      <c r="E20" s="123" t="s">
        <v>34</v>
      </c>
      <c r="F20" s="87">
        <v>0.75</v>
      </c>
      <c r="G20" s="119">
        <f t="shared" ref="G20" si="7">I20/H20</f>
        <v>0.1111111111111111</v>
      </c>
      <c r="H20" s="18">
        <v>90</v>
      </c>
      <c r="I20" s="17">
        <v>10</v>
      </c>
      <c r="J20" s="44"/>
      <c r="K20" s="43"/>
      <c r="L20" s="44"/>
      <c r="M20" s="43"/>
      <c r="N20" s="44"/>
      <c r="O20" s="43"/>
      <c r="P20" s="44"/>
      <c r="Q20" s="43"/>
      <c r="R20" s="44"/>
      <c r="S20" s="43"/>
      <c r="T20" s="44"/>
      <c r="U20" s="43"/>
      <c r="V20" s="44"/>
      <c r="W20" s="43"/>
      <c r="X20" s="44">
        <v>2</v>
      </c>
      <c r="Y20" s="112">
        <v>2</v>
      </c>
      <c r="Z20" s="44">
        <v>2</v>
      </c>
      <c r="AA20" s="43"/>
      <c r="AB20" s="44">
        <v>4</v>
      </c>
      <c r="AC20" s="43"/>
      <c r="AD20" s="44">
        <v>4</v>
      </c>
      <c r="AE20" s="43"/>
      <c r="AF20" s="44">
        <v>3</v>
      </c>
      <c r="AG20" s="112"/>
      <c r="AH20" s="14">
        <f t="shared" si="2"/>
        <v>15</v>
      </c>
      <c r="AI20" s="113"/>
      <c r="AJ20" s="86"/>
      <c r="AK20" s="86"/>
      <c r="AL20" s="86"/>
    </row>
    <row r="21" spans="1:38" s="42" customFormat="1" ht="71.25" customHeight="1">
      <c r="A21" s="48">
        <v>13</v>
      </c>
      <c r="B21" s="120" t="s">
        <v>64</v>
      </c>
      <c r="C21" s="121"/>
      <c r="D21" s="122" t="s">
        <v>65</v>
      </c>
      <c r="E21" s="123" t="s">
        <v>34</v>
      </c>
      <c r="F21" s="87">
        <v>0.3</v>
      </c>
      <c r="G21" s="63">
        <f t="shared" si="6"/>
        <v>0.19047619047619047</v>
      </c>
      <c r="H21" s="18">
        <v>21</v>
      </c>
      <c r="I21" s="17">
        <f>SUM(K21+M21+O21+Q21+S21+U21+W21+Y21+AA21+AC21+AE21+AG21)</f>
        <v>4</v>
      </c>
      <c r="J21" s="44"/>
      <c r="K21" s="43"/>
      <c r="L21" s="44"/>
      <c r="M21" s="43"/>
      <c r="N21" s="44"/>
      <c r="O21" s="43"/>
      <c r="P21" s="44"/>
      <c r="Q21" s="43"/>
      <c r="R21" s="44"/>
      <c r="S21" s="43"/>
      <c r="T21" s="44"/>
      <c r="U21" s="43"/>
      <c r="V21" s="44">
        <v>1</v>
      </c>
      <c r="W21" s="43">
        <v>1</v>
      </c>
      <c r="X21" s="44">
        <v>4</v>
      </c>
      <c r="Y21" s="112">
        <v>3</v>
      </c>
      <c r="Z21" s="44">
        <v>4</v>
      </c>
      <c r="AA21" s="43"/>
      <c r="AB21" s="44">
        <v>4</v>
      </c>
      <c r="AC21" s="43"/>
      <c r="AD21" s="44">
        <v>3</v>
      </c>
      <c r="AE21" s="43"/>
      <c r="AF21" s="44">
        <v>3</v>
      </c>
      <c r="AG21" s="112"/>
      <c r="AH21" s="14">
        <f t="shared" si="2"/>
        <v>19</v>
      </c>
      <c r="AI21" s="113"/>
      <c r="AJ21" s="86"/>
      <c r="AK21" s="86"/>
      <c r="AL21" s="86"/>
    </row>
    <row r="22" spans="1:38" s="42" customFormat="1" ht="71.25" customHeight="1" thickBot="1">
      <c r="A22" s="79">
        <v>14</v>
      </c>
      <c r="B22" s="245" t="s">
        <v>62</v>
      </c>
      <c r="C22" s="246"/>
      <c r="D22" s="239" t="s">
        <v>63</v>
      </c>
      <c r="E22" s="240" t="s">
        <v>34</v>
      </c>
      <c r="F22" s="88">
        <v>0.25</v>
      </c>
      <c r="G22" s="80">
        <f t="shared" si="4"/>
        <v>0.25</v>
      </c>
      <c r="H22" s="81">
        <v>20</v>
      </c>
      <c r="I22" s="17">
        <f>SUM(K22+M22+O22+Q22+S22+U22+W22+Y22+AA22+AC22+AE22+AG22)</f>
        <v>5</v>
      </c>
      <c r="J22" s="82"/>
      <c r="K22" s="83"/>
      <c r="L22" s="82"/>
      <c r="M22" s="83"/>
      <c r="N22" s="82"/>
      <c r="O22" s="83"/>
      <c r="P22" s="82"/>
      <c r="Q22" s="83"/>
      <c r="R22" s="82"/>
      <c r="S22" s="83"/>
      <c r="T22" s="82"/>
      <c r="U22" s="83"/>
      <c r="V22" s="82"/>
      <c r="W22" s="83"/>
      <c r="X22" s="82">
        <v>1</v>
      </c>
      <c r="Y22" s="94">
        <v>5</v>
      </c>
      <c r="Z22" s="82">
        <v>4</v>
      </c>
      <c r="AA22" s="83"/>
      <c r="AB22" s="82">
        <v>5</v>
      </c>
      <c r="AC22" s="83"/>
      <c r="AD22" s="82">
        <v>3</v>
      </c>
      <c r="AE22" s="83"/>
      <c r="AF22" s="82">
        <v>3</v>
      </c>
      <c r="AG22" s="94"/>
      <c r="AH22" s="14">
        <f t="shared" si="2"/>
        <v>16</v>
      </c>
      <c r="AI22" s="107"/>
      <c r="AJ22" s="84"/>
      <c r="AK22" s="84"/>
      <c r="AL22" s="84"/>
    </row>
    <row r="23" spans="1:38" s="27" customFormat="1" ht="30.75" customHeight="1">
      <c r="A23" s="36"/>
      <c r="B23" s="35"/>
      <c r="C23" s="35"/>
      <c r="D23" s="34"/>
      <c r="E23" s="34"/>
      <c r="F23" s="168" t="s">
        <v>33</v>
      </c>
      <c r="G23" s="241" t="s">
        <v>32</v>
      </c>
      <c r="H23" s="241"/>
      <c r="I23" s="242"/>
      <c r="J23" s="64">
        <f t="shared" ref="J23:AG23" si="8">SUM(J9:J22)</f>
        <v>14</v>
      </c>
      <c r="K23" s="65">
        <f t="shared" si="8"/>
        <v>8</v>
      </c>
      <c r="L23" s="64">
        <f t="shared" si="8"/>
        <v>12</v>
      </c>
      <c r="M23" s="65">
        <f t="shared" si="8"/>
        <v>7</v>
      </c>
      <c r="N23" s="64">
        <f t="shared" si="8"/>
        <v>21</v>
      </c>
      <c r="O23" s="65">
        <f t="shared" si="8"/>
        <v>16</v>
      </c>
      <c r="P23" s="64">
        <f t="shared" si="8"/>
        <v>17</v>
      </c>
      <c r="Q23" s="65">
        <f t="shared" si="8"/>
        <v>14</v>
      </c>
      <c r="R23" s="64">
        <f t="shared" si="8"/>
        <v>9</v>
      </c>
      <c r="S23" s="65">
        <f t="shared" si="8"/>
        <v>9</v>
      </c>
      <c r="T23" s="64">
        <f t="shared" si="8"/>
        <v>17</v>
      </c>
      <c r="U23" s="65">
        <f t="shared" si="8"/>
        <v>18</v>
      </c>
      <c r="V23" s="64">
        <f t="shared" si="8"/>
        <v>14</v>
      </c>
      <c r="W23" s="65">
        <f t="shared" si="8"/>
        <v>12</v>
      </c>
      <c r="X23" s="64">
        <f t="shared" si="8"/>
        <v>24</v>
      </c>
      <c r="Y23" s="65">
        <f t="shared" si="8"/>
        <v>19</v>
      </c>
      <c r="Z23" s="64">
        <f t="shared" si="8"/>
        <v>25</v>
      </c>
      <c r="AA23" s="65">
        <f t="shared" si="8"/>
        <v>0</v>
      </c>
      <c r="AB23" s="64">
        <f t="shared" si="8"/>
        <v>23</v>
      </c>
      <c r="AC23" s="65">
        <f t="shared" si="8"/>
        <v>0</v>
      </c>
      <c r="AD23" s="64">
        <f t="shared" si="8"/>
        <v>22</v>
      </c>
      <c r="AE23" s="65">
        <f t="shared" si="8"/>
        <v>0</v>
      </c>
      <c r="AF23" s="64">
        <f t="shared" si="8"/>
        <v>15</v>
      </c>
      <c r="AG23" s="65">
        <f t="shared" si="8"/>
        <v>0</v>
      </c>
      <c r="AH23" s="37"/>
      <c r="AI23" s="28"/>
    </row>
    <row r="24" spans="1:38" s="27" customFormat="1" ht="30.75" customHeight="1">
      <c r="A24" s="36"/>
      <c r="B24" s="35"/>
      <c r="F24" s="169"/>
      <c r="G24" s="171" t="s">
        <v>31</v>
      </c>
      <c r="H24" s="171"/>
      <c r="I24" s="172"/>
      <c r="J24" s="41">
        <v>0</v>
      </c>
      <c r="K24" s="40">
        <v>0</v>
      </c>
      <c r="L24" s="41">
        <v>0</v>
      </c>
      <c r="M24" s="40">
        <v>0</v>
      </c>
      <c r="N24" s="41">
        <v>0</v>
      </c>
      <c r="O24" s="40">
        <v>0</v>
      </c>
      <c r="P24" s="41">
        <v>0</v>
      </c>
      <c r="Q24" s="40">
        <v>0</v>
      </c>
      <c r="R24" s="41">
        <v>0</v>
      </c>
      <c r="S24" s="40">
        <v>0</v>
      </c>
      <c r="T24" s="41">
        <v>2</v>
      </c>
      <c r="U24" s="40">
        <v>2</v>
      </c>
      <c r="V24" s="41">
        <v>0</v>
      </c>
      <c r="W24" s="40">
        <v>0</v>
      </c>
      <c r="X24" s="41">
        <v>3</v>
      </c>
      <c r="Y24" s="40">
        <v>3</v>
      </c>
      <c r="Z24" s="41">
        <v>4</v>
      </c>
      <c r="AA24" s="40">
        <v>4</v>
      </c>
      <c r="AB24" s="41">
        <v>3</v>
      </c>
      <c r="AC24" s="40">
        <v>3</v>
      </c>
      <c r="AD24" s="41">
        <v>0</v>
      </c>
      <c r="AE24" s="40">
        <v>2</v>
      </c>
      <c r="AF24" s="41">
        <v>0</v>
      </c>
      <c r="AG24" s="40">
        <v>0</v>
      </c>
      <c r="AH24" s="37"/>
      <c r="AI24" s="28"/>
    </row>
    <row r="25" spans="1:38" s="27" customFormat="1" ht="30.75" customHeight="1" thickBot="1">
      <c r="A25" s="36"/>
      <c r="B25" s="35"/>
      <c r="C25" s="35"/>
      <c r="D25" s="34"/>
      <c r="E25" s="34"/>
      <c r="F25" s="170"/>
      <c r="G25" s="243" t="s">
        <v>30</v>
      </c>
      <c r="H25" s="243"/>
      <c r="I25" s="244"/>
      <c r="J25" s="39">
        <f>J23-J24</f>
        <v>14</v>
      </c>
      <c r="K25" s="38">
        <f t="shared" ref="K25:X25" si="9">K23-K24</f>
        <v>8</v>
      </c>
      <c r="L25" s="39">
        <f t="shared" si="9"/>
        <v>12</v>
      </c>
      <c r="M25" s="38">
        <f t="shared" si="9"/>
        <v>7</v>
      </c>
      <c r="N25" s="39">
        <f t="shared" si="9"/>
        <v>21</v>
      </c>
      <c r="O25" s="38">
        <f t="shared" si="9"/>
        <v>16</v>
      </c>
      <c r="P25" s="39">
        <f t="shared" si="9"/>
        <v>17</v>
      </c>
      <c r="Q25" s="38">
        <f t="shared" si="9"/>
        <v>14</v>
      </c>
      <c r="R25" s="39">
        <f t="shared" si="9"/>
        <v>9</v>
      </c>
      <c r="S25" s="38">
        <f t="shared" si="9"/>
        <v>9</v>
      </c>
      <c r="T25" s="39">
        <f t="shared" ref="T25" si="10">T23-T24</f>
        <v>15</v>
      </c>
      <c r="U25" s="38">
        <f>U23-U24</f>
        <v>16</v>
      </c>
      <c r="V25" s="39">
        <f t="shared" ref="V25" si="11">V23-V24</f>
        <v>14</v>
      </c>
      <c r="W25" s="38">
        <f>W23-W24</f>
        <v>12</v>
      </c>
      <c r="X25" s="39">
        <f t="shared" si="9"/>
        <v>21</v>
      </c>
      <c r="Y25" s="38">
        <f>Y23-Y24</f>
        <v>16</v>
      </c>
      <c r="Z25" s="39">
        <f t="shared" ref="Z25:AB25" si="12">Z23-Z24</f>
        <v>21</v>
      </c>
      <c r="AA25" s="38">
        <f t="shared" si="12"/>
        <v>-4</v>
      </c>
      <c r="AB25" s="39">
        <f t="shared" si="12"/>
        <v>20</v>
      </c>
      <c r="AC25" s="38">
        <f>AC23-AC24</f>
        <v>-3</v>
      </c>
      <c r="AD25" s="39">
        <f t="shared" ref="AD25" si="13">AD23-AD24</f>
        <v>22</v>
      </c>
      <c r="AE25" s="38">
        <f>AE23-AE24</f>
        <v>-2</v>
      </c>
      <c r="AF25" s="39">
        <f t="shared" ref="AF25" si="14">AF23-AF24</f>
        <v>15</v>
      </c>
      <c r="AG25" s="38">
        <f>AG23-AG24</f>
        <v>0</v>
      </c>
      <c r="AH25" s="37"/>
      <c r="AI25" s="28"/>
    </row>
    <row r="26" spans="1:38" s="27" customFormat="1" ht="30.75" customHeight="1">
      <c r="A26" s="36"/>
      <c r="B26" s="35"/>
      <c r="C26" s="35"/>
      <c r="D26" s="34"/>
      <c r="E26" s="34"/>
      <c r="F26" s="33"/>
      <c r="G26" s="32"/>
      <c r="H26" s="31"/>
      <c r="I26" s="31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29"/>
      <c r="AI26" s="28"/>
    </row>
    <row r="27" spans="1:38" ht="27" customHeight="1" thickBot="1">
      <c r="A27" s="9" t="s">
        <v>29</v>
      </c>
      <c r="B27" s="8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22"/>
      <c r="AK27" s="22"/>
      <c r="AL27" s="22"/>
    </row>
    <row r="28" spans="1:38" ht="21.75" customHeight="1">
      <c r="A28" s="214" t="s">
        <v>0</v>
      </c>
      <c r="B28" s="175" t="s">
        <v>1</v>
      </c>
      <c r="C28" s="175"/>
      <c r="D28" s="175" t="s">
        <v>26</v>
      </c>
      <c r="E28" s="176"/>
      <c r="F28" s="247" t="s">
        <v>28</v>
      </c>
      <c r="G28" s="248"/>
      <c r="H28" s="173" t="s">
        <v>25</v>
      </c>
      <c r="I28" s="174"/>
      <c r="J28" s="141">
        <v>44562</v>
      </c>
      <c r="K28" s="141"/>
      <c r="L28" s="141">
        <v>44593</v>
      </c>
      <c r="M28" s="141"/>
      <c r="N28" s="141">
        <v>44621</v>
      </c>
      <c r="O28" s="141"/>
      <c r="P28" s="141">
        <v>44652</v>
      </c>
      <c r="Q28" s="141"/>
      <c r="R28" s="141">
        <v>44682</v>
      </c>
      <c r="S28" s="141"/>
      <c r="T28" s="141">
        <v>44713</v>
      </c>
      <c r="U28" s="141"/>
      <c r="V28" s="141">
        <v>44743</v>
      </c>
      <c r="W28" s="141"/>
      <c r="X28" s="141">
        <v>44774</v>
      </c>
      <c r="Y28" s="141"/>
      <c r="Z28" s="141">
        <v>44805</v>
      </c>
      <c r="AA28" s="141"/>
      <c r="AB28" s="141">
        <v>44835</v>
      </c>
      <c r="AC28" s="141"/>
      <c r="AD28" s="141">
        <v>44866</v>
      </c>
      <c r="AE28" s="141"/>
      <c r="AF28" s="141">
        <v>44896</v>
      </c>
      <c r="AG28" s="141"/>
      <c r="AH28" s="232" t="s">
        <v>24</v>
      </c>
      <c r="AI28" s="236" t="s">
        <v>23</v>
      </c>
      <c r="AJ28" s="137" t="s">
        <v>22</v>
      </c>
      <c r="AK28" s="137" t="s">
        <v>22</v>
      </c>
      <c r="AL28" s="137" t="s">
        <v>22</v>
      </c>
    </row>
    <row r="29" spans="1:38" ht="27" customHeight="1" thickBot="1">
      <c r="A29" s="215"/>
      <c r="B29" s="177"/>
      <c r="C29" s="177"/>
      <c r="D29" s="177"/>
      <c r="E29" s="178"/>
      <c r="F29" s="249"/>
      <c r="G29" s="250"/>
      <c r="H29" s="26" t="s">
        <v>2</v>
      </c>
      <c r="I29" s="25" t="s">
        <v>5</v>
      </c>
      <c r="J29" s="21" t="s">
        <v>2</v>
      </c>
      <c r="K29" s="20" t="s">
        <v>21</v>
      </c>
      <c r="L29" s="21" t="s">
        <v>2</v>
      </c>
      <c r="M29" s="20" t="s">
        <v>21</v>
      </c>
      <c r="N29" s="21" t="s">
        <v>2</v>
      </c>
      <c r="O29" s="20" t="s">
        <v>21</v>
      </c>
      <c r="P29" s="21" t="s">
        <v>2</v>
      </c>
      <c r="Q29" s="20" t="s">
        <v>21</v>
      </c>
      <c r="R29" s="21" t="s">
        <v>2</v>
      </c>
      <c r="S29" s="20" t="s">
        <v>21</v>
      </c>
      <c r="T29" s="21" t="s">
        <v>2</v>
      </c>
      <c r="U29" s="20" t="s">
        <v>21</v>
      </c>
      <c r="V29" s="21" t="s">
        <v>2</v>
      </c>
      <c r="W29" s="20" t="s">
        <v>21</v>
      </c>
      <c r="X29" s="21" t="s">
        <v>2</v>
      </c>
      <c r="Y29" s="20" t="s">
        <v>21</v>
      </c>
      <c r="Z29" s="21" t="s">
        <v>2</v>
      </c>
      <c r="AA29" s="20" t="s">
        <v>21</v>
      </c>
      <c r="AB29" s="21" t="s">
        <v>2</v>
      </c>
      <c r="AC29" s="20" t="s">
        <v>21</v>
      </c>
      <c r="AD29" s="21" t="s">
        <v>2</v>
      </c>
      <c r="AE29" s="20" t="s">
        <v>21</v>
      </c>
      <c r="AF29" s="21" t="s">
        <v>2</v>
      </c>
      <c r="AG29" s="20" t="s">
        <v>21</v>
      </c>
      <c r="AH29" s="233"/>
      <c r="AI29" s="237"/>
      <c r="AJ29" s="138"/>
      <c r="AK29" s="138"/>
      <c r="AL29" s="138"/>
    </row>
    <row r="30" spans="1:38" ht="44.15" customHeight="1">
      <c r="A30" s="90">
        <v>1</v>
      </c>
      <c r="B30" s="238" t="s">
        <v>66</v>
      </c>
      <c r="C30" s="238"/>
      <c r="D30" s="228" t="s">
        <v>71</v>
      </c>
      <c r="E30" s="229"/>
      <c r="F30" s="230">
        <v>1</v>
      </c>
      <c r="G30" s="231"/>
      <c r="H30" s="101">
        <v>3</v>
      </c>
      <c r="I30" s="17">
        <f t="shared" ref="I30:I37" si="15">SUM(K30+M30+O30+Q30+S30+U30+W30+Y30+AA30+AC30+AE30+AG30)</f>
        <v>3</v>
      </c>
      <c r="J30" s="102"/>
      <c r="K30" s="103"/>
      <c r="L30" s="102">
        <v>3</v>
      </c>
      <c r="M30" s="103">
        <v>3</v>
      </c>
      <c r="N30" s="102"/>
      <c r="O30" s="103"/>
      <c r="P30" s="102"/>
      <c r="Q30" s="103"/>
      <c r="R30" s="102"/>
      <c r="S30" s="103"/>
      <c r="T30" s="102"/>
      <c r="U30" s="103"/>
      <c r="V30" s="102"/>
      <c r="W30" s="103"/>
      <c r="X30" s="102"/>
      <c r="Y30" s="103"/>
      <c r="Z30" s="102"/>
      <c r="AA30" s="103"/>
      <c r="AB30" s="102"/>
      <c r="AC30" s="103"/>
      <c r="AD30" s="102"/>
      <c r="AE30" s="103"/>
      <c r="AF30" s="102"/>
      <c r="AG30" s="103"/>
      <c r="AH30" s="14">
        <f t="shared" ref="AH30:AH37" si="16">SUM(J30+L30+N30+P30+R30+T30+V30+X30+Z30+AB30+AD30+AF30)</f>
        <v>3</v>
      </c>
      <c r="AI30" s="104"/>
      <c r="AJ30" s="105"/>
      <c r="AK30" s="105"/>
      <c r="AL30" s="105"/>
    </row>
    <row r="31" spans="1:38" ht="44.15" customHeight="1">
      <c r="A31" s="89">
        <v>2</v>
      </c>
      <c r="B31" s="126" t="s">
        <v>67</v>
      </c>
      <c r="C31" s="126"/>
      <c r="D31" s="154" t="s">
        <v>70</v>
      </c>
      <c r="E31" s="155"/>
      <c r="F31" s="127">
        <v>1</v>
      </c>
      <c r="G31" s="128"/>
      <c r="H31" s="93">
        <v>5</v>
      </c>
      <c r="I31" s="17">
        <f t="shared" si="15"/>
        <v>4</v>
      </c>
      <c r="J31" s="97"/>
      <c r="K31" s="98"/>
      <c r="L31" s="97"/>
      <c r="M31" s="98"/>
      <c r="N31" s="97"/>
      <c r="O31" s="98"/>
      <c r="P31" s="97"/>
      <c r="Q31" s="98"/>
      <c r="R31" s="97"/>
      <c r="S31" s="98"/>
      <c r="T31" s="97">
        <v>1</v>
      </c>
      <c r="U31" s="98">
        <v>1</v>
      </c>
      <c r="V31" s="97">
        <v>3</v>
      </c>
      <c r="W31" s="98">
        <v>3</v>
      </c>
      <c r="X31" s="97"/>
      <c r="Y31" s="98"/>
      <c r="Z31" s="97"/>
      <c r="AA31" s="98"/>
      <c r="AB31" s="97"/>
      <c r="AC31" s="98"/>
      <c r="AD31" s="97"/>
      <c r="AE31" s="98"/>
      <c r="AF31" s="97"/>
      <c r="AG31" s="98"/>
      <c r="AH31" s="14">
        <f t="shared" si="16"/>
        <v>4</v>
      </c>
      <c r="AI31" s="99"/>
      <c r="AJ31" s="100"/>
      <c r="AK31" s="100"/>
      <c r="AL31" s="100"/>
    </row>
    <row r="32" spans="1:38" ht="44.15" customHeight="1">
      <c r="A32" s="89">
        <v>3</v>
      </c>
      <c r="B32" s="126" t="s">
        <v>44</v>
      </c>
      <c r="C32" s="126"/>
      <c r="D32" s="154" t="s">
        <v>76</v>
      </c>
      <c r="E32" s="155"/>
      <c r="F32" s="127">
        <v>1</v>
      </c>
      <c r="G32" s="128"/>
      <c r="H32" s="93">
        <v>2</v>
      </c>
      <c r="I32" s="17">
        <f t="shared" si="15"/>
        <v>2</v>
      </c>
      <c r="J32" s="97">
        <v>2</v>
      </c>
      <c r="K32" s="98">
        <v>2</v>
      </c>
      <c r="L32" s="97"/>
      <c r="M32" s="98"/>
      <c r="N32" s="97"/>
      <c r="O32" s="98"/>
      <c r="P32" s="97"/>
      <c r="Q32" s="98"/>
      <c r="R32" s="97"/>
      <c r="S32" s="98"/>
      <c r="T32" s="97"/>
      <c r="U32" s="98"/>
      <c r="V32" s="97"/>
      <c r="W32" s="98"/>
      <c r="X32" s="97"/>
      <c r="Y32" s="98"/>
      <c r="Z32" s="97"/>
      <c r="AA32" s="98"/>
      <c r="AB32" s="97"/>
      <c r="AC32" s="98"/>
      <c r="AD32" s="97"/>
      <c r="AE32" s="98"/>
      <c r="AF32" s="97"/>
      <c r="AG32" s="98"/>
      <c r="AH32" s="14">
        <f t="shared" si="16"/>
        <v>2</v>
      </c>
      <c r="AI32" s="99"/>
      <c r="AJ32" s="100"/>
      <c r="AK32" s="100"/>
      <c r="AL32" s="100"/>
    </row>
    <row r="33" spans="1:38" ht="44.15" customHeight="1">
      <c r="A33" s="89">
        <v>4</v>
      </c>
      <c r="B33" s="126" t="s">
        <v>77</v>
      </c>
      <c r="C33" s="126"/>
      <c r="D33" s="154" t="s">
        <v>78</v>
      </c>
      <c r="E33" s="155"/>
      <c r="F33" s="127">
        <v>1</v>
      </c>
      <c r="G33" s="128"/>
      <c r="H33" s="93">
        <v>1</v>
      </c>
      <c r="I33" s="17">
        <f t="shared" si="15"/>
        <v>1</v>
      </c>
      <c r="J33" s="97">
        <v>1</v>
      </c>
      <c r="K33" s="98">
        <v>1</v>
      </c>
      <c r="L33" s="97"/>
      <c r="M33" s="98"/>
      <c r="N33" s="97"/>
      <c r="O33" s="98"/>
      <c r="P33" s="97"/>
      <c r="Q33" s="98"/>
      <c r="R33" s="97"/>
      <c r="S33" s="98"/>
      <c r="T33" s="97"/>
      <c r="U33" s="98"/>
      <c r="V33" s="97"/>
      <c r="W33" s="98"/>
      <c r="X33" s="97"/>
      <c r="Y33" s="98"/>
      <c r="Z33" s="97"/>
      <c r="AA33" s="98"/>
      <c r="AB33" s="97"/>
      <c r="AC33" s="98"/>
      <c r="AD33" s="97"/>
      <c r="AE33" s="98"/>
      <c r="AF33" s="97"/>
      <c r="AG33" s="98"/>
      <c r="AH33" s="14">
        <f t="shared" si="16"/>
        <v>1</v>
      </c>
      <c r="AI33" s="99"/>
      <c r="AJ33" s="100"/>
      <c r="AK33" s="100"/>
      <c r="AL33" s="100"/>
    </row>
    <row r="34" spans="1:38" ht="44.15" customHeight="1">
      <c r="A34" s="89">
        <v>5</v>
      </c>
      <c r="B34" s="126" t="s">
        <v>79</v>
      </c>
      <c r="C34" s="126"/>
      <c r="D34" s="154" t="s">
        <v>80</v>
      </c>
      <c r="E34" s="155"/>
      <c r="F34" s="127">
        <v>1</v>
      </c>
      <c r="G34" s="128"/>
      <c r="H34" s="93">
        <v>2</v>
      </c>
      <c r="I34" s="17">
        <f t="shared" si="15"/>
        <v>2</v>
      </c>
      <c r="J34" s="97">
        <v>2</v>
      </c>
      <c r="K34" s="98">
        <v>2</v>
      </c>
      <c r="L34" s="97"/>
      <c r="M34" s="98"/>
      <c r="N34" s="97"/>
      <c r="O34" s="98"/>
      <c r="P34" s="97"/>
      <c r="Q34" s="98"/>
      <c r="R34" s="97"/>
      <c r="S34" s="98"/>
      <c r="T34" s="97"/>
      <c r="U34" s="98"/>
      <c r="V34" s="97"/>
      <c r="W34" s="98"/>
      <c r="X34" s="97"/>
      <c r="Y34" s="98"/>
      <c r="Z34" s="97"/>
      <c r="AA34" s="98"/>
      <c r="AB34" s="97"/>
      <c r="AC34" s="98"/>
      <c r="AD34" s="97"/>
      <c r="AE34" s="98"/>
      <c r="AF34" s="97"/>
      <c r="AG34" s="98"/>
      <c r="AH34" s="14">
        <f t="shared" si="16"/>
        <v>2</v>
      </c>
      <c r="AI34" s="99"/>
      <c r="AJ34" s="100"/>
      <c r="AK34" s="100"/>
      <c r="AL34" s="100"/>
    </row>
    <row r="35" spans="1:38" ht="44.15" customHeight="1">
      <c r="A35" s="89">
        <v>6</v>
      </c>
      <c r="B35" s="126" t="s">
        <v>82</v>
      </c>
      <c r="C35" s="126"/>
      <c r="D35" s="154" t="s">
        <v>83</v>
      </c>
      <c r="E35" s="155"/>
      <c r="F35" s="127">
        <v>1</v>
      </c>
      <c r="G35" s="128"/>
      <c r="H35" s="93">
        <v>1</v>
      </c>
      <c r="I35" s="17">
        <f t="shared" ref="I35" si="17">SUM(K35+M35+O35+Q35+S35+U35+W35+Y35+AA35+AC35+AE35+AG35)</f>
        <v>1</v>
      </c>
      <c r="J35" s="97"/>
      <c r="K35" s="98"/>
      <c r="L35" s="97"/>
      <c r="M35" s="98"/>
      <c r="N35" s="97"/>
      <c r="O35" s="98"/>
      <c r="P35" s="97">
        <v>1</v>
      </c>
      <c r="Q35" s="98">
        <v>1</v>
      </c>
      <c r="R35" s="97"/>
      <c r="S35" s="98"/>
      <c r="T35" s="97"/>
      <c r="U35" s="98"/>
      <c r="V35" s="97"/>
      <c r="W35" s="98"/>
      <c r="X35" s="97"/>
      <c r="Y35" s="98"/>
      <c r="Z35" s="97"/>
      <c r="AA35" s="98"/>
      <c r="AB35" s="97"/>
      <c r="AC35" s="98"/>
      <c r="AD35" s="97"/>
      <c r="AE35" s="98"/>
      <c r="AF35" s="97"/>
      <c r="AG35" s="98"/>
      <c r="AH35" s="14">
        <f t="shared" si="16"/>
        <v>1</v>
      </c>
      <c r="AI35" s="99"/>
      <c r="AJ35" s="100"/>
      <c r="AK35" s="100"/>
      <c r="AL35" s="100"/>
    </row>
    <row r="36" spans="1:38" ht="44.15" customHeight="1">
      <c r="A36" s="89">
        <v>7</v>
      </c>
      <c r="B36" s="126" t="s">
        <v>86</v>
      </c>
      <c r="C36" s="126"/>
      <c r="D36" s="154" t="s">
        <v>84</v>
      </c>
      <c r="E36" s="155"/>
      <c r="F36" s="127">
        <v>1</v>
      </c>
      <c r="G36" s="128"/>
      <c r="H36" s="93">
        <v>1</v>
      </c>
      <c r="I36" s="17">
        <f t="shared" si="15"/>
        <v>1</v>
      </c>
      <c r="J36" s="97"/>
      <c r="K36" s="98"/>
      <c r="L36" s="97"/>
      <c r="M36" s="98"/>
      <c r="N36" s="97"/>
      <c r="O36" s="98"/>
      <c r="P36" s="97">
        <v>1</v>
      </c>
      <c r="Q36" s="98">
        <v>1</v>
      </c>
      <c r="R36" s="97"/>
      <c r="S36" s="98"/>
      <c r="T36" s="97"/>
      <c r="U36" s="98"/>
      <c r="V36" s="97"/>
      <c r="W36" s="98"/>
      <c r="X36" s="97"/>
      <c r="Y36" s="98"/>
      <c r="Z36" s="97"/>
      <c r="AA36" s="98"/>
      <c r="AB36" s="97"/>
      <c r="AC36" s="98"/>
      <c r="AD36" s="97"/>
      <c r="AE36" s="98"/>
      <c r="AF36" s="97"/>
      <c r="AG36" s="98"/>
      <c r="AH36" s="14">
        <f t="shared" si="16"/>
        <v>1</v>
      </c>
      <c r="AI36" s="99"/>
      <c r="AJ36" s="100"/>
      <c r="AK36" s="100"/>
      <c r="AL36" s="100"/>
    </row>
    <row r="37" spans="1:38" ht="44.15" customHeight="1" thickBot="1">
      <c r="A37" s="108">
        <v>8</v>
      </c>
      <c r="B37" s="163" t="s">
        <v>68</v>
      </c>
      <c r="C37" s="163"/>
      <c r="D37" s="164" t="s">
        <v>69</v>
      </c>
      <c r="E37" s="165"/>
      <c r="F37" s="166">
        <v>1</v>
      </c>
      <c r="G37" s="167"/>
      <c r="H37" s="109">
        <v>8</v>
      </c>
      <c r="I37" s="17">
        <f t="shared" si="15"/>
        <v>4</v>
      </c>
      <c r="J37" s="82"/>
      <c r="K37" s="83"/>
      <c r="L37" s="82"/>
      <c r="M37" s="83"/>
      <c r="N37" s="82"/>
      <c r="O37" s="83"/>
      <c r="P37" s="82"/>
      <c r="Q37" s="83"/>
      <c r="R37" s="82"/>
      <c r="S37" s="83"/>
      <c r="T37" s="82">
        <v>4</v>
      </c>
      <c r="U37" s="83">
        <v>4</v>
      </c>
      <c r="V37" s="82"/>
      <c r="W37" s="83"/>
      <c r="X37" s="82"/>
      <c r="Y37" s="83"/>
      <c r="Z37" s="82"/>
      <c r="AA37" s="83"/>
      <c r="AB37" s="82"/>
      <c r="AC37" s="83"/>
      <c r="AD37" s="82"/>
      <c r="AE37" s="83"/>
      <c r="AF37" s="82"/>
      <c r="AG37" s="83"/>
      <c r="AH37" s="14">
        <f t="shared" si="16"/>
        <v>4</v>
      </c>
      <c r="AI37" s="110"/>
      <c r="AJ37" s="111"/>
      <c r="AK37" s="111"/>
      <c r="AL37" s="111"/>
    </row>
    <row r="38" spans="1:38" ht="30" customHeight="1" thickBot="1">
      <c r="A38"/>
      <c r="B38" s="1"/>
      <c r="C38" s="7"/>
      <c r="F38" s="11"/>
      <c r="G38" s="158" t="s">
        <v>19</v>
      </c>
      <c r="H38" s="159"/>
      <c r="I38" s="160"/>
      <c r="J38" s="73">
        <f t="shared" ref="J38:AG38" si="18">SUM(J30:J37)</f>
        <v>5</v>
      </c>
      <c r="K38" s="73">
        <f t="shared" si="18"/>
        <v>5</v>
      </c>
      <c r="L38" s="73">
        <f t="shared" si="18"/>
        <v>3</v>
      </c>
      <c r="M38" s="73">
        <f t="shared" si="18"/>
        <v>3</v>
      </c>
      <c r="N38" s="73">
        <f t="shared" si="18"/>
        <v>0</v>
      </c>
      <c r="O38" s="73">
        <f t="shared" si="18"/>
        <v>0</v>
      </c>
      <c r="P38" s="73">
        <f t="shared" si="18"/>
        <v>2</v>
      </c>
      <c r="Q38" s="73">
        <f t="shared" si="18"/>
        <v>2</v>
      </c>
      <c r="R38" s="73">
        <f t="shared" si="18"/>
        <v>0</v>
      </c>
      <c r="S38" s="73">
        <f t="shared" si="18"/>
        <v>0</v>
      </c>
      <c r="T38" s="73">
        <f t="shared" si="18"/>
        <v>5</v>
      </c>
      <c r="U38" s="73">
        <f t="shared" si="18"/>
        <v>5</v>
      </c>
      <c r="V38" s="73">
        <f t="shared" si="18"/>
        <v>3</v>
      </c>
      <c r="W38" s="73">
        <f t="shared" si="18"/>
        <v>3</v>
      </c>
      <c r="X38" s="73">
        <f t="shared" si="18"/>
        <v>0</v>
      </c>
      <c r="Y38" s="73">
        <f t="shared" si="18"/>
        <v>0</v>
      </c>
      <c r="Z38" s="73">
        <f t="shared" si="18"/>
        <v>0</v>
      </c>
      <c r="AA38" s="73">
        <f t="shared" si="18"/>
        <v>0</v>
      </c>
      <c r="AB38" s="73">
        <f t="shared" si="18"/>
        <v>0</v>
      </c>
      <c r="AC38" s="73">
        <f t="shared" si="18"/>
        <v>0</v>
      </c>
      <c r="AD38" s="73">
        <f t="shared" si="18"/>
        <v>0</v>
      </c>
      <c r="AE38" s="73">
        <f t="shared" si="18"/>
        <v>0</v>
      </c>
      <c r="AF38" s="73">
        <f t="shared" si="18"/>
        <v>0</v>
      </c>
      <c r="AG38" s="73">
        <f t="shared" si="18"/>
        <v>0</v>
      </c>
      <c r="AH38" s="37"/>
      <c r="AI38" s="95"/>
      <c r="AJ38" s="96"/>
      <c r="AK38" s="96"/>
      <c r="AL38" s="96"/>
    </row>
    <row r="39" spans="1:38" ht="44.25" customHeight="1">
      <c r="A39"/>
      <c r="B39" s="1"/>
      <c r="C39" s="7"/>
      <c r="F39" s="11"/>
      <c r="G39" s="11"/>
      <c r="H39" s="10"/>
      <c r="I39" s="10"/>
      <c r="AI39" s="7"/>
    </row>
    <row r="40" spans="1:38" ht="29.25" customHeight="1" thickBot="1">
      <c r="A40" s="24" t="s">
        <v>27</v>
      </c>
      <c r="B40" s="23"/>
      <c r="D40"/>
      <c r="E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22"/>
      <c r="AJ40" s="22"/>
      <c r="AK40" s="22"/>
      <c r="AL40" s="22"/>
    </row>
    <row r="41" spans="1:38" ht="21.75" customHeight="1">
      <c r="A41" s="212" t="s">
        <v>0</v>
      </c>
      <c r="B41" s="218" t="s">
        <v>26</v>
      </c>
      <c r="C41" s="219"/>
      <c r="D41" s="224"/>
      <c r="E41" s="218" t="s">
        <v>1</v>
      </c>
      <c r="F41" s="219"/>
      <c r="G41" s="220"/>
      <c r="H41" s="216" t="s">
        <v>25</v>
      </c>
      <c r="I41" s="217"/>
      <c r="J41" s="141">
        <v>44562</v>
      </c>
      <c r="K41" s="141"/>
      <c r="L41" s="141">
        <v>44593</v>
      </c>
      <c r="M41" s="141"/>
      <c r="N41" s="141">
        <v>44621</v>
      </c>
      <c r="O41" s="141"/>
      <c r="P41" s="141">
        <v>44652</v>
      </c>
      <c r="Q41" s="141"/>
      <c r="R41" s="141">
        <v>44682</v>
      </c>
      <c r="S41" s="141"/>
      <c r="T41" s="141">
        <v>44713</v>
      </c>
      <c r="U41" s="141"/>
      <c r="V41" s="141">
        <v>44743</v>
      </c>
      <c r="W41" s="141"/>
      <c r="X41" s="141">
        <v>44774</v>
      </c>
      <c r="Y41" s="141"/>
      <c r="Z41" s="141">
        <v>44805</v>
      </c>
      <c r="AA41" s="141"/>
      <c r="AB41" s="141">
        <v>44835</v>
      </c>
      <c r="AC41" s="141"/>
      <c r="AD41" s="141">
        <v>44866</v>
      </c>
      <c r="AE41" s="141"/>
      <c r="AF41" s="141">
        <v>44896</v>
      </c>
      <c r="AG41" s="141"/>
      <c r="AH41" s="234" t="s">
        <v>24</v>
      </c>
      <c r="AI41" s="156" t="s">
        <v>23</v>
      </c>
      <c r="AJ41" s="139" t="s">
        <v>22</v>
      </c>
      <c r="AK41" s="139" t="s">
        <v>22</v>
      </c>
      <c r="AL41" s="139" t="s">
        <v>22</v>
      </c>
    </row>
    <row r="42" spans="1:38" ht="27" customHeight="1" thickBot="1">
      <c r="A42" s="213"/>
      <c r="B42" s="221"/>
      <c r="C42" s="222"/>
      <c r="D42" s="225"/>
      <c r="E42" s="221"/>
      <c r="F42" s="222"/>
      <c r="G42" s="223"/>
      <c r="H42" s="68" t="s">
        <v>2</v>
      </c>
      <c r="I42" s="69" t="s">
        <v>5</v>
      </c>
      <c r="J42" s="70" t="s">
        <v>2</v>
      </c>
      <c r="K42" s="71" t="s">
        <v>21</v>
      </c>
      <c r="L42" s="70" t="s">
        <v>2</v>
      </c>
      <c r="M42" s="71" t="s">
        <v>21</v>
      </c>
      <c r="N42" s="70" t="s">
        <v>2</v>
      </c>
      <c r="O42" s="71" t="s">
        <v>21</v>
      </c>
      <c r="P42" s="70" t="s">
        <v>2</v>
      </c>
      <c r="Q42" s="71" t="s">
        <v>21</v>
      </c>
      <c r="R42" s="70" t="s">
        <v>2</v>
      </c>
      <c r="S42" s="71" t="s">
        <v>21</v>
      </c>
      <c r="T42" s="70" t="s">
        <v>2</v>
      </c>
      <c r="U42" s="71" t="s">
        <v>21</v>
      </c>
      <c r="V42" s="70" t="s">
        <v>2</v>
      </c>
      <c r="W42" s="71" t="s">
        <v>21</v>
      </c>
      <c r="X42" s="70" t="s">
        <v>2</v>
      </c>
      <c r="Y42" s="71" t="s">
        <v>21</v>
      </c>
      <c r="Z42" s="70" t="s">
        <v>2</v>
      </c>
      <c r="AA42" s="71" t="s">
        <v>21</v>
      </c>
      <c r="AB42" s="70" t="s">
        <v>2</v>
      </c>
      <c r="AC42" s="71" t="s">
        <v>21</v>
      </c>
      <c r="AD42" s="70" t="s">
        <v>2</v>
      </c>
      <c r="AE42" s="71" t="s">
        <v>21</v>
      </c>
      <c r="AF42" s="70" t="s">
        <v>2</v>
      </c>
      <c r="AG42" s="71" t="s">
        <v>21</v>
      </c>
      <c r="AH42" s="235"/>
      <c r="AI42" s="157"/>
      <c r="AJ42" s="140"/>
      <c r="AK42" s="140"/>
      <c r="AL42" s="140"/>
    </row>
    <row r="43" spans="1:38" ht="44.15" customHeight="1">
      <c r="A43" s="19">
        <v>1</v>
      </c>
      <c r="B43" s="129" t="s">
        <v>43</v>
      </c>
      <c r="C43" s="130"/>
      <c r="D43" s="131"/>
      <c r="E43" s="151" t="s">
        <v>20</v>
      </c>
      <c r="F43" s="152"/>
      <c r="G43" s="153"/>
      <c r="H43" s="18">
        <v>12</v>
      </c>
      <c r="I43" s="17">
        <f t="shared" ref="I43:I48" si="19">SUM(K43+M43+O43+Q43+S43+U43+W43+Y43+AA43+AC43+AE43+AG43)</f>
        <v>0</v>
      </c>
      <c r="J43" s="16">
        <v>1</v>
      </c>
      <c r="K43" s="15"/>
      <c r="L43" s="16">
        <v>1</v>
      </c>
      <c r="M43" s="15"/>
      <c r="N43" s="16">
        <v>1</v>
      </c>
      <c r="O43" s="15"/>
      <c r="P43" s="16">
        <v>1</v>
      </c>
      <c r="Q43" s="15"/>
      <c r="R43" s="16">
        <v>1</v>
      </c>
      <c r="S43" s="15"/>
      <c r="T43" s="16">
        <v>1</v>
      </c>
      <c r="U43" s="15"/>
      <c r="V43" s="16">
        <v>1</v>
      </c>
      <c r="W43" s="15"/>
      <c r="X43" s="16">
        <v>1</v>
      </c>
      <c r="Y43" s="15"/>
      <c r="Z43" s="16">
        <v>1</v>
      </c>
      <c r="AA43" s="15"/>
      <c r="AB43" s="16">
        <v>1</v>
      </c>
      <c r="AC43" s="15"/>
      <c r="AD43" s="16">
        <v>1</v>
      </c>
      <c r="AE43" s="15"/>
      <c r="AF43" s="16">
        <v>1</v>
      </c>
      <c r="AG43" s="15"/>
      <c r="AH43" s="14">
        <f>SUM(J43+L43+N43+P43+R43+T43+V43+X43+Z43+AB43+AD43+AF43)</f>
        <v>12</v>
      </c>
      <c r="AI43" s="75"/>
      <c r="AJ43" s="72"/>
      <c r="AK43" s="72"/>
      <c r="AL43" s="72"/>
    </row>
    <row r="44" spans="1:38" ht="44.15" customHeight="1">
      <c r="A44" s="19">
        <v>2</v>
      </c>
      <c r="B44" s="129" t="s">
        <v>73</v>
      </c>
      <c r="C44" s="130"/>
      <c r="D44" s="131"/>
      <c r="E44" s="132" t="s">
        <v>74</v>
      </c>
      <c r="F44" s="133"/>
      <c r="G44" s="134"/>
      <c r="H44" s="18">
        <v>1</v>
      </c>
      <c r="I44" s="17">
        <f t="shared" si="19"/>
        <v>1</v>
      </c>
      <c r="J44" s="16">
        <v>1</v>
      </c>
      <c r="K44" s="15">
        <v>1</v>
      </c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5"/>
      <c r="AH44" s="14">
        <f t="shared" ref="AH44:AH48" si="20">SUM(J44+L44+N44+P44+R44+T44+V44+X44+Z44+AB44+AD44+AF44)</f>
        <v>1</v>
      </c>
      <c r="AI44" s="75"/>
      <c r="AJ44" s="72"/>
      <c r="AK44" s="72"/>
      <c r="AL44" s="72"/>
    </row>
    <row r="45" spans="1:38" ht="44.15" customHeight="1">
      <c r="A45" s="19">
        <v>3</v>
      </c>
      <c r="B45" s="129" t="s">
        <v>89</v>
      </c>
      <c r="C45" s="130"/>
      <c r="D45" s="131"/>
      <c r="E45" s="132" t="s">
        <v>51</v>
      </c>
      <c r="F45" s="133"/>
      <c r="G45" s="134"/>
      <c r="H45" s="18">
        <v>1</v>
      </c>
      <c r="I45" s="17">
        <f t="shared" ref="I45:I46" si="21">SUM(K45+M45+O45+Q45+S45+U45+W45+Y45+AA45+AC45+AE45+AG45)</f>
        <v>1</v>
      </c>
      <c r="J45" s="16"/>
      <c r="K45" s="15"/>
      <c r="L45" s="16"/>
      <c r="M45" s="15"/>
      <c r="N45" s="16"/>
      <c r="O45" s="15"/>
      <c r="P45" s="16">
        <v>1</v>
      </c>
      <c r="Q45" s="15">
        <v>1</v>
      </c>
      <c r="R45" s="16"/>
      <c r="S45" s="15"/>
      <c r="T45" s="16"/>
      <c r="U45" s="15"/>
      <c r="V45" s="16"/>
      <c r="W45" s="15"/>
      <c r="X45" s="16"/>
      <c r="Y45" s="15"/>
      <c r="Z45" s="16"/>
      <c r="AA45" s="15"/>
      <c r="AB45" s="16"/>
      <c r="AC45" s="15"/>
      <c r="AD45" s="16"/>
      <c r="AE45" s="15"/>
      <c r="AF45" s="16"/>
      <c r="AG45" s="15"/>
      <c r="AH45" s="14">
        <f t="shared" si="20"/>
        <v>1</v>
      </c>
      <c r="AI45" s="75"/>
      <c r="AJ45" s="72"/>
      <c r="AK45" s="72"/>
      <c r="AL45" s="72"/>
    </row>
    <row r="46" spans="1:38" ht="44.15" customHeight="1">
      <c r="A46" s="19">
        <v>4</v>
      </c>
      <c r="B46" s="129" t="s">
        <v>45</v>
      </c>
      <c r="C46" s="130"/>
      <c r="D46" s="131"/>
      <c r="E46" s="132" t="s">
        <v>72</v>
      </c>
      <c r="F46" s="133"/>
      <c r="G46" s="134"/>
      <c r="H46" s="18">
        <v>1</v>
      </c>
      <c r="I46" s="17">
        <f t="shared" si="21"/>
        <v>10</v>
      </c>
      <c r="J46" s="16">
        <v>0</v>
      </c>
      <c r="K46" s="15">
        <v>1</v>
      </c>
      <c r="L46" s="16"/>
      <c r="M46" s="15"/>
      <c r="N46" s="16"/>
      <c r="O46" s="15">
        <v>2</v>
      </c>
      <c r="P46" s="16"/>
      <c r="Q46" s="15">
        <v>3</v>
      </c>
      <c r="R46" s="16"/>
      <c r="S46" s="15"/>
      <c r="T46" s="16"/>
      <c r="U46" s="15"/>
      <c r="V46" s="16"/>
      <c r="W46" s="15">
        <v>1</v>
      </c>
      <c r="X46" s="16"/>
      <c r="Y46" s="15">
        <v>3</v>
      </c>
      <c r="Z46" s="16"/>
      <c r="AA46" s="15"/>
      <c r="AB46" s="16"/>
      <c r="AC46" s="15"/>
      <c r="AD46" s="16"/>
      <c r="AE46" s="15"/>
      <c r="AF46" s="16"/>
      <c r="AG46" s="15"/>
      <c r="AH46" s="14">
        <f t="shared" si="20"/>
        <v>0</v>
      </c>
      <c r="AI46" s="75"/>
      <c r="AJ46" s="72"/>
      <c r="AK46" s="72"/>
      <c r="AL46" s="72"/>
    </row>
    <row r="47" spans="1:38" ht="44.15" customHeight="1">
      <c r="A47" s="19">
        <v>5</v>
      </c>
      <c r="B47" s="129" t="s">
        <v>90</v>
      </c>
      <c r="C47" s="130"/>
      <c r="D47" s="131"/>
      <c r="E47" s="132" t="s">
        <v>90</v>
      </c>
      <c r="F47" s="133"/>
      <c r="G47" s="134"/>
      <c r="H47" s="18">
        <v>1</v>
      </c>
      <c r="I47" s="17">
        <f t="shared" si="19"/>
        <v>1</v>
      </c>
      <c r="J47" s="16"/>
      <c r="K47" s="15"/>
      <c r="L47" s="16"/>
      <c r="M47" s="15"/>
      <c r="N47" s="16"/>
      <c r="O47" s="15"/>
      <c r="P47" s="16"/>
      <c r="Q47" s="15"/>
      <c r="R47" s="16">
        <v>2</v>
      </c>
      <c r="S47" s="15">
        <v>1</v>
      </c>
      <c r="T47" s="16"/>
      <c r="U47" s="15"/>
      <c r="V47" s="16"/>
      <c r="W47" s="15"/>
      <c r="X47" s="16"/>
      <c r="Y47" s="15"/>
      <c r="Z47" s="16"/>
      <c r="AA47" s="15"/>
      <c r="AB47" s="16"/>
      <c r="AC47" s="15"/>
      <c r="AD47" s="16"/>
      <c r="AE47" s="15"/>
      <c r="AF47" s="16"/>
      <c r="AG47" s="15"/>
      <c r="AH47" s="14">
        <f t="shared" si="20"/>
        <v>2</v>
      </c>
      <c r="AI47" s="75"/>
      <c r="AJ47" s="72"/>
      <c r="AK47" s="72"/>
      <c r="AL47" s="72"/>
    </row>
    <row r="48" spans="1:38" ht="44.15" customHeight="1">
      <c r="A48" s="19">
        <v>6</v>
      </c>
      <c r="B48" s="129" t="s">
        <v>46</v>
      </c>
      <c r="C48" s="130"/>
      <c r="D48" s="131"/>
      <c r="E48" s="132" t="s">
        <v>72</v>
      </c>
      <c r="F48" s="133"/>
      <c r="G48" s="134"/>
      <c r="H48" s="18">
        <v>0</v>
      </c>
      <c r="I48" s="17">
        <f t="shared" si="19"/>
        <v>16</v>
      </c>
      <c r="J48" s="16">
        <v>0</v>
      </c>
      <c r="K48" s="15">
        <v>3</v>
      </c>
      <c r="L48" s="16">
        <v>2</v>
      </c>
      <c r="M48" s="15">
        <v>8</v>
      </c>
      <c r="N48" s="16"/>
      <c r="O48" s="15">
        <v>2</v>
      </c>
      <c r="P48" s="16"/>
      <c r="Q48" s="15">
        <v>1</v>
      </c>
      <c r="R48" s="16"/>
      <c r="S48" s="15">
        <v>2</v>
      </c>
      <c r="T48" s="16"/>
      <c r="U48" s="15"/>
      <c r="V48" s="16"/>
      <c r="W48" s="15"/>
      <c r="X48" s="16"/>
      <c r="Y48" s="15"/>
      <c r="Z48" s="16"/>
      <c r="AA48" s="15"/>
      <c r="AB48" s="16"/>
      <c r="AC48" s="15"/>
      <c r="AD48" s="16"/>
      <c r="AE48" s="15"/>
      <c r="AF48" s="16"/>
      <c r="AG48" s="15"/>
      <c r="AH48" s="14">
        <f t="shared" si="20"/>
        <v>2</v>
      </c>
      <c r="AI48" s="75"/>
      <c r="AJ48" s="72"/>
      <c r="AK48" s="72"/>
      <c r="AL48" s="72"/>
    </row>
    <row r="49" spans="1:47" ht="30" customHeight="1" thickBot="1">
      <c r="A49"/>
      <c r="B49" s="1"/>
      <c r="C49" s="7"/>
      <c r="F49" s="11"/>
      <c r="G49" s="158" t="s">
        <v>19</v>
      </c>
      <c r="H49" s="159"/>
      <c r="I49" s="160"/>
      <c r="J49" s="73">
        <f t="shared" ref="J49:AG49" si="22">SUM(J43:J48)</f>
        <v>2</v>
      </c>
      <c r="K49" s="74">
        <f t="shared" si="22"/>
        <v>5</v>
      </c>
      <c r="L49" s="74">
        <f t="shared" si="22"/>
        <v>3</v>
      </c>
      <c r="M49" s="74">
        <f t="shared" si="22"/>
        <v>8</v>
      </c>
      <c r="N49" s="74">
        <f t="shared" si="22"/>
        <v>1</v>
      </c>
      <c r="O49" s="74">
        <f t="shared" si="22"/>
        <v>4</v>
      </c>
      <c r="P49" s="74">
        <f t="shared" si="22"/>
        <v>2</v>
      </c>
      <c r="Q49" s="74">
        <f t="shared" si="22"/>
        <v>5</v>
      </c>
      <c r="R49" s="74">
        <f t="shared" si="22"/>
        <v>3</v>
      </c>
      <c r="S49" s="74">
        <f t="shared" si="22"/>
        <v>3</v>
      </c>
      <c r="T49" s="74">
        <f t="shared" si="22"/>
        <v>1</v>
      </c>
      <c r="U49" s="74">
        <f t="shared" si="22"/>
        <v>0</v>
      </c>
      <c r="V49" s="74">
        <f t="shared" si="22"/>
        <v>1</v>
      </c>
      <c r="W49" s="74">
        <f t="shared" si="22"/>
        <v>1</v>
      </c>
      <c r="X49" s="74">
        <f t="shared" si="22"/>
        <v>1</v>
      </c>
      <c r="Y49" s="74">
        <f t="shared" si="22"/>
        <v>3</v>
      </c>
      <c r="Z49" s="74">
        <f t="shared" si="22"/>
        <v>1</v>
      </c>
      <c r="AA49" s="74">
        <f t="shared" si="22"/>
        <v>0</v>
      </c>
      <c r="AB49" s="74">
        <f t="shared" si="22"/>
        <v>1</v>
      </c>
      <c r="AC49" s="74">
        <f t="shared" si="22"/>
        <v>0</v>
      </c>
      <c r="AD49" s="74">
        <f t="shared" si="22"/>
        <v>1</v>
      </c>
      <c r="AE49" s="74">
        <f t="shared" si="22"/>
        <v>0</v>
      </c>
      <c r="AF49" s="74">
        <f t="shared" si="22"/>
        <v>1</v>
      </c>
      <c r="AG49" s="74">
        <f t="shared" si="22"/>
        <v>0</v>
      </c>
      <c r="AH49" s="37"/>
      <c r="AI49" s="7"/>
    </row>
    <row r="50" spans="1:47" ht="44.15" customHeight="1">
      <c r="A50"/>
      <c r="B50" s="1"/>
      <c r="C50" s="13"/>
      <c r="D50" s="12"/>
      <c r="E50" s="12"/>
      <c r="F50" s="11"/>
      <c r="G50" s="11"/>
      <c r="H50" s="10"/>
      <c r="I50" s="10"/>
      <c r="AH50" s="7"/>
      <c r="AI50" s="7"/>
    </row>
    <row r="51" spans="1:47" ht="29.25" customHeight="1" thickBot="1">
      <c r="A51" s="9" t="s">
        <v>18</v>
      </c>
      <c r="B51" s="8"/>
      <c r="D51"/>
      <c r="E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47" ht="39" customHeight="1" thickBot="1">
      <c r="A52"/>
      <c r="B52" s="1"/>
      <c r="C52" s="7"/>
      <c r="E52" s="189" t="s">
        <v>17</v>
      </c>
      <c r="F52" s="190"/>
      <c r="G52" s="190"/>
      <c r="H52" s="190"/>
      <c r="I52" s="190"/>
      <c r="J52" s="145">
        <v>44562</v>
      </c>
      <c r="K52" s="146"/>
      <c r="L52" s="145">
        <v>44593</v>
      </c>
      <c r="M52" s="146"/>
      <c r="N52" s="145">
        <v>44621</v>
      </c>
      <c r="O52" s="146"/>
      <c r="P52" s="145">
        <v>44652</v>
      </c>
      <c r="Q52" s="146"/>
      <c r="R52" s="145">
        <v>44682</v>
      </c>
      <c r="S52" s="146"/>
      <c r="T52" s="145">
        <v>44713</v>
      </c>
      <c r="U52" s="146"/>
      <c r="V52" s="145">
        <v>44743</v>
      </c>
      <c r="W52" s="146"/>
      <c r="X52" s="145">
        <v>44774</v>
      </c>
      <c r="Y52" s="146"/>
      <c r="Z52" s="145">
        <v>44805</v>
      </c>
      <c r="AA52" s="146"/>
      <c r="AB52" s="145">
        <v>44835</v>
      </c>
      <c r="AC52" s="146"/>
      <c r="AD52" s="145">
        <v>44866</v>
      </c>
      <c r="AE52" s="146"/>
      <c r="AF52" s="145">
        <v>44896</v>
      </c>
      <c r="AG52" s="146"/>
      <c r="AI52" s="7"/>
      <c r="AN52" s="145">
        <v>43709</v>
      </c>
      <c r="AO52" s="146"/>
      <c r="AP52" s="145">
        <v>43739</v>
      </c>
      <c r="AQ52" s="146"/>
      <c r="AR52" s="145">
        <v>43770</v>
      </c>
      <c r="AS52" s="146"/>
      <c r="AT52" s="145">
        <v>43800</v>
      </c>
      <c r="AU52" s="146"/>
    </row>
    <row r="53" spans="1:47" ht="26.25" customHeight="1" thickTop="1">
      <c r="A53"/>
      <c r="B53" s="1"/>
      <c r="C53" s="7"/>
      <c r="E53" s="161" t="s">
        <v>16</v>
      </c>
      <c r="F53" s="162"/>
      <c r="G53" s="162"/>
      <c r="H53" s="162"/>
      <c r="I53" s="162"/>
      <c r="J53" s="150">
        <f>J25+J38+J49</f>
        <v>21</v>
      </c>
      <c r="K53" s="150"/>
      <c r="L53" s="150">
        <f>L25+L38+L49</f>
        <v>18</v>
      </c>
      <c r="M53" s="150"/>
      <c r="N53" s="150">
        <f>N25+N38+N49</f>
        <v>22</v>
      </c>
      <c r="O53" s="150"/>
      <c r="P53" s="150">
        <f>P25+P38+P49</f>
        <v>21</v>
      </c>
      <c r="Q53" s="150"/>
      <c r="R53" s="150">
        <f>R25+R38+R49</f>
        <v>12</v>
      </c>
      <c r="S53" s="150"/>
      <c r="T53" s="150">
        <f>T25+T38+T49</f>
        <v>21</v>
      </c>
      <c r="U53" s="150"/>
      <c r="V53" s="150">
        <f>V25+V38+V49</f>
        <v>18</v>
      </c>
      <c r="W53" s="150"/>
      <c r="X53" s="150">
        <f>X25+X38+X49</f>
        <v>22</v>
      </c>
      <c r="Y53" s="150"/>
      <c r="Z53" s="150">
        <f>Z25+Z38+Z49</f>
        <v>22</v>
      </c>
      <c r="AA53" s="150"/>
      <c r="AB53" s="150">
        <f>AB25+AB38+AB49</f>
        <v>21</v>
      </c>
      <c r="AC53" s="150"/>
      <c r="AD53" s="150">
        <f>AD25+AD38+AD49</f>
        <v>23</v>
      </c>
      <c r="AE53" s="150"/>
      <c r="AF53" s="150">
        <f>AF25+AF38+AF49</f>
        <v>16</v>
      </c>
      <c r="AG53" s="150"/>
      <c r="AI53" s="7"/>
    </row>
    <row r="54" spans="1:47" ht="26.25" customHeight="1">
      <c r="A54"/>
      <c r="B54" s="1"/>
      <c r="C54" s="7"/>
      <c r="E54" s="187" t="s">
        <v>15</v>
      </c>
      <c r="F54" s="188"/>
      <c r="G54" s="188"/>
      <c r="H54" s="188"/>
      <c r="I54" s="188"/>
      <c r="J54" s="144">
        <v>21</v>
      </c>
      <c r="K54" s="144"/>
      <c r="L54" s="144">
        <v>18</v>
      </c>
      <c r="M54" s="144"/>
      <c r="N54" s="144">
        <v>22</v>
      </c>
      <c r="O54" s="144"/>
      <c r="P54" s="144">
        <v>21</v>
      </c>
      <c r="Q54" s="144"/>
      <c r="R54" s="144">
        <v>15</v>
      </c>
      <c r="S54" s="144"/>
      <c r="T54" s="144">
        <v>21</v>
      </c>
      <c r="U54" s="144"/>
      <c r="V54" s="144">
        <v>21</v>
      </c>
      <c r="W54" s="144"/>
      <c r="X54" s="144">
        <v>22</v>
      </c>
      <c r="Y54" s="144"/>
      <c r="Z54" s="144">
        <v>22</v>
      </c>
      <c r="AA54" s="144"/>
      <c r="AB54" s="144">
        <v>21</v>
      </c>
      <c r="AC54" s="144"/>
      <c r="AD54" s="144">
        <v>22</v>
      </c>
      <c r="AE54" s="144"/>
      <c r="AF54" s="144">
        <v>22</v>
      </c>
      <c r="AG54" s="144"/>
      <c r="AI54" s="7"/>
    </row>
    <row r="55" spans="1:47" ht="26.25" customHeight="1">
      <c r="A55"/>
      <c r="B55" s="1"/>
      <c r="C55" s="7"/>
      <c r="E55" s="181" t="s">
        <v>14</v>
      </c>
      <c r="F55" s="182"/>
      <c r="G55" s="182"/>
      <c r="H55" s="182"/>
      <c r="I55" s="182"/>
      <c r="J55" s="149">
        <f>J53/J54</f>
        <v>1</v>
      </c>
      <c r="K55" s="149"/>
      <c r="L55" s="149">
        <f>L53/L54</f>
        <v>1</v>
      </c>
      <c r="M55" s="149"/>
      <c r="N55" s="149">
        <f>N53/N54</f>
        <v>1</v>
      </c>
      <c r="O55" s="149"/>
      <c r="P55" s="149">
        <f>P53/P54</f>
        <v>1</v>
      </c>
      <c r="Q55" s="149"/>
      <c r="R55" s="149">
        <f>R53/R54</f>
        <v>0.8</v>
      </c>
      <c r="S55" s="149"/>
      <c r="T55" s="149">
        <f>T53/T54</f>
        <v>1</v>
      </c>
      <c r="U55" s="149"/>
      <c r="V55" s="149">
        <f>V53/V54</f>
        <v>0.8571428571428571</v>
      </c>
      <c r="W55" s="149"/>
      <c r="X55" s="149">
        <f>X53/X54</f>
        <v>1</v>
      </c>
      <c r="Y55" s="149"/>
      <c r="Z55" s="149">
        <f>Z53/Z54</f>
        <v>1</v>
      </c>
      <c r="AA55" s="149"/>
      <c r="AB55" s="149">
        <f>AB53/AB54</f>
        <v>1</v>
      </c>
      <c r="AC55" s="149"/>
      <c r="AD55" s="149">
        <f>AD53/AD54</f>
        <v>1.0454545454545454</v>
      </c>
      <c r="AE55" s="149"/>
      <c r="AF55" s="149">
        <f>AF53/AF54</f>
        <v>0.72727272727272729</v>
      </c>
      <c r="AG55" s="149"/>
      <c r="AI55" s="7"/>
      <c r="AN55" s="179">
        <v>21</v>
      </c>
      <c r="AO55" s="180"/>
      <c r="AP55" s="179">
        <v>23</v>
      </c>
      <c r="AQ55" s="180"/>
      <c r="AR55" s="179">
        <v>21</v>
      </c>
      <c r="AS55" s="180"/>
      <c r="AT55" s="179">
        <v>21</v>
      </c>
      <c r="AU55" s="180"/>
    </row>
    <row r="56" spans="1:47" ht="26.25" customHeight="1">
      <c r="A56"/>
      <c r="B56" s="1"/>
      <c r="C56" s="7"/>
      <c r="E56" s="185" t="s">
        <v>13</v>
      </c>
      <c r="F56" s="186"/>
      <c r="G56" s="186"/>
      <c r="H56" s="186"/>
      <c r="I56" s="186"/>
      <c r="J56" s="144">
        <f>K25+K38+K49</f>
        <v>18</v>
      </c>
      <c r="K56" s="144"/>
      <c r="L56" s="144">
        <f>M25+M38+M49</f>
        <v>18</v>
      </c>
      <c r="M56" s="144"/>
      <c r="N56" s="144">
        <f>O25+O38+O49</f>
        <v>20</v>
      </c>
      <c r="O56" s="144"/>
      <c r="P56" s="144">
        <f>Q25+Q38+Q49</f>
        <v>21</v>
      </c>
      <c r="Q56" s="144"/>
      <c r="R56" s="144">
        <f>S25+S38+S49</f>
        <v>12</v>
      </c>
      <c r="S56" s="144"/>
      <c r="T56" s="144">
        <f>SUM(U25+U38+U49)</f>
        <v>21</v>
      </c>
      <c r="U56" s="144"/>
      <c r="V56" s="144">
        <f>SUM(W25+W38+W49)</f>
        <v>16</v>
      </c>
      <c r="W56" s="144"/>
      <c r="X56" s="144">
        <f>SUM(Y25+Y38+Y49)</f>
        <v>19</v>
      </c>
      <c r="Y56" s="144"/>
      <c r="Z56" s="144">
        <f>AA25+AA38+AA49</f>
        <v>-4</v>
      </c>
      <c r="AA56" s="144"/>
      <c r="AB56" s="144">
        <f>SUM(AC25+AC38+AC49)</f>
        <v>-3</v>
      </c>
      <c r="AC56" s="144"/>
      <c r="AD56" s="144">
        <f>SUM(AE25+AE38+AE49)</f>
        <v>-2</v>
      </c>
      <c r="AE56" s="144"/>
      <c r="AF56" s="144">
        <f>SUM(AG25+AG38+AG49)</f>
        <v>0</v>
      </c>
      <c r="AG56" s="144"/>
      <c r="AI56" s="7"/>
    </row>
    <row r="57" spans="1:47" ht="26.25" customHeight="1">
      <c r="A57"/>
      <c r="B57" s="1"/>
      <c r="C57" s="7"/>
      <c r="E57" s="183" t="s">
        <v>12</v>
      </c>
      <c r="F57" s="184"/>
      <c r="G57" s="184"/>
      <c r="H57" s="184"/>
      <c r="I57" s="184"/>
      <c r="J57" s="143">
        <f>J56/J53</f>
        <v>0.8571428571428571</v>
      </c>
      <c r="K57" s="143"/>
      <c r="L57" s="143">
        <f>L56/L53</f>
        <v>1</v>
      </c>
      <c r="M57" s="143"/>
      <c r="N57" s="143">
        <f>N56/N53</f>
        <v>0.90909090909090906</v>
      </c>
      <c r="O57" s="143"/>
      <c r="P57" s="143">
        <f>P56/P53</f>
        <v>1</v>
      </c>
      <c r="Q57" s="143"/>
      <c r="R57" s="143">
        <f>R56/R53</f>
        <v>1</v>
      </c>
      <c r="S57" s="143"/>
      <c r="T57" s="143">
        <f>T56/T53</f>
        <v>1</v>
      </c>
      <c r="U57" s="143"/>
      <c r="V57" s="143">
        <f>V56/V53</f>
        <v>0.88888888888888884</v>
      </c>
      <c r="W57" s="143"/>
      <c r="X57" s="143">
        <f>X56/X53</f>
        <v>0.86363636363636365</v>
      </c>
      <c r="Y57" s="143"/>
      <c r="Z57" s="143">
        <f>Z56/Z53</f>
        <v>-0.18181818181818182</v>
      </c>
      <c r="AA57" s="143"/>
      <c r="AB57" s="143">
        <f>AB56/AB53</f>
        <v>-0.14285714285714285</v>
      </c>
      <c r="AC57" s="143"/>
      <c r="AD57" s="143">
        <f>AD56/AD53</f>
        <v>-8.6956521739130432E-2</v>
      </c>
      <c r="AE57" s="143"/>
      <c r="AF57" s="143">
        <f>AF56/AF53</f>
        <v>0</v>
      </c>
      <c r="AG57" s="143"/>
      <c r="AI57" s="7"/>
    </row>
    <row r="58" spans="1:47" ht="26.25" customHeight="1">
      <c r="A58"/>
      <c r="B58" s="1"/>
      <c r="C58" s="7"/>
      <c r="E58" s="185" t="s">
        <v>11</v>
      </c>
      <c r="F58" s="186"/>
      <c r="G58" s="186"/>
      <c r="H58" s="186"/>
      <c r="I58" s="186"/>
      <c r="J58" s="144">
        <f>K25+K38</f>
        <v>13</v>
      </c>
      <c r="K58" s="144"/>
      <c r="L58" s="144">
        <f>M25+M38</f>
        <v>10</v>
      </c>
      <c r="M58" s="144"/>
      <c r="N58" s="144">
        <f>O25+O38</f>
        <v>16</v>
      </c>
      <c r="O58" s="144"/>
      <c r="P58" s="144">
        <f>Q25+Q38</f>
        <v>16</v>
      </c>
      <c r="Q58" s="144"/>
      <c r="R58" s="144">
        <f>S25+S38</f>
        <v>9</v>
      </c>
      <c r="S58" s="144"/>
      <c r="T58" s="144">
        <f>U25+U38</f>
        <v>21</v>
      </c>
      <c r="U58" s="144"/>
      <c r="V58" s="144">
        <f>W25+W38</f>
        <v>15</v>
      </c>
      <c r="W58" s="144"/>
      <c r="X58" s="144">
        <f>Y25+Y38</f>
        <v>16</v>
      </c>
      <c r="Y58" s="144"/>
      <c r="Z58" s="144">
        <f>AA25+AA38</f>
        <v>-4</v>
      </c>
      <c r="AA58" s="144"/>
      <c r="AB58" s="144">
        <f>AC25+AC38</f>
        <v>-3</v>
      </c>
      <c r="AC58" s="144"/>
      <c r="AD58" s="144">
        <f>AE25+AE38</f>
        <v>-2</v>
      </c>
      <c r="AE58" s="144"/>
      <c r="AF58" s="144">
        <f>AG25+AG38</f>
        <v>0</v>
      </c>
      <c r="AG58" s="144"/>
      <c r="AI58" s="7"/>
    </row>
    <row r="59" spans="1:47" ht="26.25" customHeight="1">
      <c r="A59"/>
      <c r="B59" s="1"/>
      <c r="C59" s="7"/>
      <c r="E59" s="226" t="s">
        <v>10</v>
      </c>
      <c r="F59" s="227"/>
      <c r="G59" s="227"/>
      <c r="H59" s="227"/>
      <c r="I59" s="227"/>
      <c r="J59" s="142">
        <f>J58/J54</f>
        <v>0.61904761904761907</v>
      </c>
      <c r="K59" s="142"/>
      <c r="L59" s="142">
        <f>L58/L54</f>
        <v>0.55555555555555558</v>
      </c>
      <c r="M59" s="142"/>
      <c r="N59" s="142">
        <f>N58/N54</f>
        <v>0.72727272727272729</v>
      </c>
      <c r="O59" s="142"/>
      <c r="P59" s="142">
        <f>P58/P54</f>
        <v>0.76190476190476186</v>
      </c>
      <c r="Q59" s="142"/>
      <c r="R59" s="142">
        <f>R58/R54</f>
        <v>0.6</v>
      </c>
      <c r="S59" s="142"/>
      <c r="T59" s="142">
        <f>T58/T54</f>
        <v>1</v>
      </c>
      <c r="U59" s="142"/>
      <c r="V59" s="142">
        <f>V58/V54</f>
        <v>0.7142857142857143</v>
      </c>
      <c r="W59" s="142"/>
      <c r="X59" s="142">
        <f>X58/X54</f>
        <v>0.72727272727272729</v>
      </c>
      <c r="Y59" s="142"/>
      <c r="Z59" s="142">
        <f>Z58/Z54</f>
        <v>-0.18181818181818182</v>
      </c>
      <c r="AA59" s="142"/>
      <c r="AB59" s="142">
        <f>AB58/AB54</f>
        <v>-0.14285714285714285</v>
      </c>
      <c r="AC59" s="142"/>
      <c r="AD59" s="142">
        <f>AD58/AD54</f>
        <v>-9.0909090909090912E-2</v>
      </c>
      <c r="AE59" s="142"/>
      <c r="AF59" s="142">
        <f>AF58/AF54</f>
        <v>0</v>
      </c>
      <c r="AG59" s="142"/>
      <c r="AI59" s="7"/>
    </row>
    <row r="60" spans="1:47" ht="26.25" customHeight="1" thickBot="1">
      <c r="A60"/>
      <c r="B60" s="1"/>
      <c r="C60" s="7"/>
      <c r="E60" s="210" t="s">
        <v>9</v>
      </c>
      <c r="F60" s="211"/>
      <c r="G60" s="211"/>
      <c r="H60" s="211"/>
      <c r="I60" s="211"/>
      <c r="J60" s="147">
        <v>0.85</v>
      </c>
      <c r="K60" s="148"/>
      <c r="L60" s="147">
        <v>0.85</v>
      </c>
      <c r="M60" s="148"/>
      <c r="N60" s="147">
        <v>0.85</v>
      </c>
      <c r="O60" s="148"/>
      <c r="P60" s="147">
        <v>0.85</v>
      </c>
      <c r="Q60" s="148"/>
      <c r="R60" s="147">
        <v>0.85</v>
      </c>
      <c r="S60" s="148"/>
      <c r="T60" s="147">
        <v>0.85</v>
      </c>
      <c r="U60" s="148"/>
      <c r="V60" s="147">
        <v>0.85</v>
      </c>
      <c r="W60" s="148"/>
      <c r="X60" s="147">
        <v>0.85</v>
      </c>
      <c r="Y60" s="148"/>
      <c r="Z60" s="147">
        <v>0.85</v>
      </c>
      <c r="AA60" s="148"/>
      <c r="AB60" s="147">
        <v>0.85</v>
      </c>
      <c r="AC60" s="148"/>
      <c r="AD60" s="147">
        <v>0.85</v>
      </c>
      <c r="AE60" s="148"/>
      <c r="AF60" s="147">
        <v>0.85</v>
      </c>
      <c r="AG60" s="148"/>
      <c r="AI60" s="7"/>
    </row>
    <row r="61" spans="1:47">
      <c r="A61"/>
      <c r="D61"/>
      <c r="E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47">
      <c r="A62"/>
      <c r="D62"/>
      <c r="E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47">
      <c r="A63"/>
      <c r="D63"/>
      <c r="E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47">
      <c r="F64" s="6"/>
      <c r="G64" s="6"/>
      <c r="H64" s="3"/>
      <c r="I64" s="3"/>
    </row>
    <row r="69" spans="8:9">
      <c r="H69" s="4"/>
      <c r="I69" s="4"/>
    </row>
  </sheetData>
  <mergeCells count="263">
    <mergeCell ref="B46:D46"/>
    <mergeCell ref="E46:G46"/>
    <mergeCell ref="Z60:AA60"/>
    <mergeCell ref="AB60:AC60"/>
    <mergeCell ref="AD60:AE60"/>
    <mergeCell ref="AF60:AG60"/>
    <mergeCell ref="Z56:AA56"/>
    <mergeCell ref="AB56:AC56"/>
    <mergeCell ref="AD56:AE56"/>
    <mergeCell ref="AF56:AG56"/>
    <mergeCell ref="Z57:AA57"/>
    <mergeCell ref="AB57:AC57"/>
    <mergeCell ref="AD57:AE57"/>
    <mergeCell ref="AF57:AG57"/>
    <mergeCell ref="Z58:AA58"/>
    <mergeCell ref="AB58:AC58"/>
    <mergeCell ref="AD58:AE58"/>
    <mergeCell ref="AF58:AG58"/>
    <mergeCell ref="Z54:AA54"/>
    <mergeCell ref="AB54:AC54"/>
    <mergeCell ref="AD54:AE54"/>
    <mergeCell ref="AF54:AG54"/>
    <mergeCell ref="Z55:AA55"/>
    <mergeCell ref="AB55:AC55"/>
    <mergeCell ref="AD55:AE55"/>
    <mergeCell ref="AF55:AG55"/>
    <mergeCell ref="Z59:AA59"/>
    <mergeCell ref="AB59:AC59"/>
    <mergeCell ref="AD59:AE59"/>
    <mergeCell ref="AF59:AG59"/>
    <mergeCell ref="Z41:AA41"/>
    <mergeCell ref="AB41:AC41"/>
    <mergeCell ref="AD41:AE41"/>
    <mergeCell ref="AF41:AG41"/>
    <mergeCell ref="Z52:AA52"/>
    <mergeCell ref="AB52:AC52"/>
    <mergeCell ref="AD52:AE52"/>
    <mergeCell ref="AF52:AG52"/>
    <mergeCell ref="AB53:AC53"/>
    <mergeCell ref="AD53:AE53"/>
    <mergeCell ref="AF53:AG53"/>
    <mergeCell ref="Z53:AA53"/>
    <mergeCell ref="E60:I60"/>
    <mergeCell ref="A41:A42"/>
    <mergeCell ref="A28:A29"/>
    <mergeCell ref="H41:I41"/>
    <mergeCell ref="B14:C14"/>
    <mergeCell ref="D14:E14"/>
    <mergeCell ref="E41:G42"/>
    <mergeCell ref="B41:D42"/>
    <mergeCell ref="B44:D44"/>
    <mergeCell ref="E44:G44"/>
    <mergeCell ref="E59:I59"/>
    <mergeCell ref="D30:E30"/>
    <mergeCell ref="F30:G30"/>
    <mergeCell ref="B36:C36"/>
    <mergeCell ref="D36:E36"/>
    <mergeCell ref="F36:G36"/>
    <mergeCell ref="B32:C32"/>
    <mergeCell ref="D32:E32"/>
    <mergeCell ref="F32:G32"/>
    <mergeCell ref="B33:C33"/>
    <mergeCell ref="D33:E33"/>
    <mergeCell ref="F33:G33"/>
    <mergeCell ref="B31:C31"/>
    <mergeCell ref="D31:E31"/>
    <mergeCell ref="A1:AL2"/>
    <mergeCell ref="A3:B3"/>
    <mergeCell ref="H7:I7"/>
    <mergeCell ref="F7:G7"/>
    <mergeCell ref="B7:C8"/>
    <mergeCell ref="A7:A8"/>
    <mergeCell ref="AL7:AL8"/>
    <mergeCell ref="AI7:AI8"/>
    <mergeCell ref="B11:C11"/>
    <mergeCell ref="A4:B4"/>
    <mergeCell ref="D7:E8"/>
    <mergeCell ref="AH7:AH8"/>
    <mergeCell ref="L7:M7"/>
    <mergeCell ref="N7:O7"/>
    <mergeCell ref="P7:Q7"/>
    <mergeCell ref="R7:S7"/>
    <mergeCell ref="X7:Y7"/>
    <mergeCell ref="Z7:AA7"/>
    <mergeCell ref="AB7:AC7"/>
    <mergeCell ref="AD7:AE7"/>
    <mergeCell ref="AF7:AG7"/>
    <mergeCell ref="AT55:AU55"/>
    <mergeCell ref="AN52:AO52"/>
    <mergeCell ref="AP52:AQ52"/>
    <mergeCell ref="AR52:AS52"/>
    <mergeCell ref="AT52:AU52"/>
    <mergeCell ref="E55:I55"/>
    <mergeCell ref="E57:I57"/>
    <mergeCell ref="E58:I58"/>
    <mergeCell ref="E56:I56"/>
    <mergeCell ref="E54:I54"/>
    <mergeCell ref="E52:I52"/>
    <mergeCell ref="AN55:AO55"/>
    <mergeCell ref="AP55:AQ55"/>
    <mergeCell ref="AR55:AS55"/>
    <mergeCell ref="J53:K53"/>
    <mergeCell ref="L53:M53"/>
    <mergeCell ref="N53:O53"/>
    <mergeCell ref="P53:Q53"/>
    <mergeCell ref="R53:S53"/>
    <mergeCell ref="X53:Y53"/>
    <mergeCell ref="J54:K54"/>
    <mergeCell ref="L54:M54"/>
    <mergeCell ref="N54:O54"/>
    <mergeCell ref="P54:Q54"/>
    <mergeCell ref="AL41:AL42"/>
    <mergeCell ref="AL28:AL29"/>
    <mergeCell ref="AI41:AI42"/>
    <mergeCell ref="B47:D47"/>
    <mergeCell ref="G38:I38"/>
    <mergeCell ref="G49:I49"/>
    <mergeCell ref="E53:I53"/>
    <mergeCell ref="D11:E11"/>
    <mergeCell ref="D10:E10"/>
    <mergeCell ref="D12:E12"/>
    <mergeCell ref="B37:C37"/>
    <mergeCell ref="D37:E37"/>
    <mergeCell ref="F37:G37"/>
    <mergeCell ref="B12:C12"/>
    <mergeCell ref="B34:C34"/>
    <mergeCell ref="D34:E34"/>
    <mergeCell ref="F34:G34"/>
    <mergeCell ref="F23:F25"/>
    <mergeCell ref="G24:I24"/>
    <mergeCell ref="H28:I28"/>
    <mergeCell ref="D28:E29"/>
    <mergeCell ref="AH28:AH29"/>
    <mergeCell ref="AH41:AH42"/>
    <mergeCell ref="AI28:AI29"/>
    <mergeCell ref="E47:G47"/>
    <mergeCell ref="B48:D48"/>
    <mergeCell ref="E48:G48"/>
    <mergeCell ref="J7:K7"/>
    <mergeCell ref="J28:K28"/>
    <mergeCell ref="J41:K41"/>
    <mergeCell ref="D15:E15"/>
    <mergeCell ref="B16:C16"/>
    <mergeCell ref="D16:E16"/>
    <mergeCell ref="D35:E35"/>
    <mergeCell ref="B19:C19"/>
    <mergeCell ref="D19:E19"/>
    <mergeCell ref="B21:C21"/>
    <mergeCell ref="D21:E21"/>
    <mergeCell ref="B9:C9"/>
    <mergeCell ref="D9:E9"/>
    <mergeCell ref="B13:C13"/>
    <mergeCell ref="D13:E13"/>
    <mergeCell ref="F31:G31"/>
    <mergeCell ref="B30:C30"/>
    <mergeCell ref="D22:E22"/>
    <mergeCell ref="G23:I23"/>
    <mergeCell ref="G25:I25"/>
    <mergeCell ref="B22:C22"/>
    <mergeCell ref="L52:M52"/>
    <mergeCell ref="N52:O52"/>
    <mergeCell ref="P52:Q52"/>
    <mergeCell ref="R52:S52"/>
    <mergeCell ref="X52:Y52"/>
    <mergeCell ref="T41:U41"/>
    <mergeCell ref="T52:U52"/>
    <mergeCell ref="V41:W41"/>
    <mergeCell ref="V52:W52"/>
    <mergeCell ref="R54:S54"/>
    <mergeCell ref="X54:Y54"/>
    <mergeCell ref="T53:U53"/>
    <mergeCell ref="T54:U54"/>
    <mergeCell ref="V53:W53"/>
    <mergeCell ref="V54:W54"/>
    <mergeCell ref="J55:K55"/>
    <mergeCell ref="L55:M55"/>
    <mergeCell ref="N55:O55"/>
    <mergeCell ref="P55:Q55"/>
    <mergeCell ref="R55:S55"/>
    <mergeCell ref="X55:Y55"/>
    <mergeCell ref="L56:M56"/>
    <mergeCell ref="N56:O56"/>
    <mergeCell ref="P56:Q56"/>
    <mergeCell ref="R56:S56"/>
    <mergeCell ref="X56:Y56"/>
    <mergeCell ref="T55:U55"/>
    <mergeCell ref="T56:U56"/>
    <mergeCell ref="V55:W55"/>
    <mergeCell ref="V56:W56"/>
    <mergeCell ref="J60:K60"/>
    <mergeCell ref="L60:M60"/>
    <mergeCell ref="N60:O60"/>
    <mergeCell ref="P60:Q60"/>
    <mergeCell ref="R60:S60"/>
    <mergeCell ref="X60:Y60"/>
    <mergeCell ref="T59:U59"/>
    <mergeCell ref="T60:U60"/>
    <mergeCell ref="V59:W59"/>
    <mergeCell ref="V60:W60"/>
    <mergeCell ref="J59:K59"/>
    <mergeCell ref="J57:K57"/>
    <mergeCell ref="J56:K56"/>
    <mergeCell ref="J52:K52"/>
    <mergeCell ref="L59:M59"/>
    <mergeCell ref="N59:O59"/>
    <mergeCell ref="P59:Q59"/>
    <mergeCell ref="R59:S59"/>
    <mergeCell ref="X59:Y59"/>
    <mergeCell ref="L57:M57"/>
    <mergeCell ref="N57:O57"/>
    <mergeCell ref="P57:Q57"/>
    <mergeCell ref="R57:S57"/>
    <mergeCell ref="X57:Y57"/>
    <mergeCell ref="J58:K58"/>
    <mergeCell ref="L58:M58"/>
    <mergeCell ref="N58:O58"/>
    <mergeCell ref="P58:Q58"/>
    <mergeCell ref="R58:S58"/>
    <mergeCell ref="X58:Y58"/>
    <mergeCell ref="T57:U57"/>
    <mergeCell ref="T58:U58"/>
    <mergeCell ref="V57:W57"/>
    <mergeCell ref="V58:W58"/>
    <mergeCell ref="AJ7:AJ8"/>
    <mergeCell ref="AJ28:AJ29"/>
    <mergeCell ref="AJ41:AJ42"/>
    <mergeCell ref="AK7:AK8"/>
    <mergeCell ref="AK28:AK29"/>
    <mergeCell ref="AK41:AK42"/>
    <mergeCell ref="L41:M41"/>
    <mergeCell ref="N41:O41"/>
    <mergeCell ref="P41:Q41"/>
    <mergeCell ref="R41:S41"/>
    <mergeCell ref="X41:Y41"/>
    <mergeCell ref="L28:M28"/>
    <mergeCell ref="N28:O28"/>
    <mergeCell ref="P28:Q28"/>
    <mergeCell ref="R28:S28"/>
    <mergeCell ref="X28:Y28"/>
    <mergeCell ref="T7:U7"/>
    <mergeCell ref="T28:U28"/>
    <mergeCell ref="V7:W7"/>
    <mergeCell ref="V28:W28"/>
    <mergeCell ref="Z28:AA28"/>
    <mergeCell ref="AB28:AC28"/>
    <mergeCell ref="AD28:AE28"/>
    <mergeCell ref="AF28:AG28"/>
    <mergeCell ref="B20:C20"/>
    <mergeCell ref="D20:E20"/>
    <mergeCell ref="B10:C10"/>
    <mergeCell ref="B35:C35"/>
    <mergeCell ref="F35:G35"/>
    <mergeCell ref="B17:C17"/>
    <mergeCell ref="D17:E17"/>
    <mergeCell ref="B45:D45"/>
    <mergeCell ref="E45:G45"/>
    <mergeCell ref="B15:C15"/>
    <mergeCell ref="E43:G43"/>
    <mergeCell ref="B43:D43"/>
    <mergeCell ref="F28:G29"/>
    <mergeCell ref="B28:C29"/>
    <mergeCell ref="B18:C18"/>
    <mergeCell ref="D18:E18"/>
  </mergeCells>
  <phoneticPr fontId="25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Cahyadi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Wahyudi</dc:creator>
  <cp:lastModifiedBy>cahyadi asus</cp:lastModifiedBy>
  <cp:lastPrinted>2015-11-16T09:32:05Z</cp:lastPrinted>
  <dcterms:created xsi:type="dcterms:W3CDTF">2014-08-26T06:20:22Z</dcterms:created>
  <dcterms:modified xsi:type="dcterms:W3CDTF">2022-09-11T04:50:19Z</dcterms:modified>
</cp:coreProperties>
</file>