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ta Sentral\"/>
    </mc:Choice>
  </mc:AlternateContent>
  <xr:revisionPtr revIDLastSave="0" documentId="8_{24EF01A9-7696-4FDA-9D9A-220F5C3EE432}" xr6:coauthVersionLast="47" xr6:coauthVersionMax="47" xr10:uidLastSave="{00000000-0000-0000-0000-000000000000}"/>
  <bookViews>
    <workbookView xWindow="-108" yWindow="-108" windowWidth="23256" windowHeight="12456" activeTab="1" xr2:uid="{F6551650-9DA5-44DB-A94D-5561FAF1823C}"/>
  </bookViews>
  <sheets>
    <sheet name="Master Petty Cashh" sheetId="4" r:id="rId1"/>
    <sheet name="Expense Petty Cashh" sheetId="5" r:id="rId2"/>
    <sheet name="Petty Cash VUCA &amp; Sustain" sheetId="6" r:id="rId3"/>
    <sheet name="Jurnal Payment Petty Cash" sheetId="7" r:id="rId4"/>
    <sheet name="Report Petty Cash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8" l="1"/>
  <c r="Z26" i="7"/>
  <c r="Y26" i="7"/>
  <c r="Z18" i="7"/>
  <c r="Y18" i="7"/>
  <c r="F23" i="7"/>
  <c r="G23" i="7"/>
  <c r="Q24" i="7"/>
  <c r="P24" i="7"/>
  <c r="P18" i="7"/>
  <c r="C164" i="5"/>
  <c r="C163" i="5"/>
  <c r="Q39" i="7"/>
  <c r="P39" i="7"/>
  <c r="Q32" i="7"/>
  <c r="P32" i="7"/>
  <c r="G62" i="5"/>
  <c r="F62" i="5"/>
  <c r="K12" i="8"/>
  <c r="G224" i="5"/>
  <c r="G209" i="5"/>
  <c r="H155" i="5"/>
  <c r="H153" i="5"/>
  <c r="H152" i="5"/>
  <c r="D54" i="4"/>
  <c r="G55" i="5"/>
  <c r="F55" i="5"/>
  <c r="G47" i="5"/>
  <c r="F47" i="5"/>
  <c r="F202" i="5" l="1"/>
  <c r="Q18" i="7"/>
  <c r="G17" i="7"/>
  <c r="F17" i="7"/>
  <c r="G180" i="5"/>
  <c r="F180" i="5"/>
  <c r="K13" i="8"/>
  <c r="K14" i="8" s="1"/>
  <c r="K15" i="8" s="1"/>
  <c r="K16" i="8" s="1"/>
  <c r="F164" i="5"/>
  <c r="H154" i="5"/>
  <c r="H156" i="5" s="1"/>
  <c r="F163" i="5"/>
  <c r="K17" i="8" l="1"/>
  <c r="G173" i="5"/>
  <c r="G165" i="5"/>
  <c r="G166" i="5" s="1"/>
  <c r="F166" i="5"/>
  <c r="F174" i="5" l="1"/>
  <c r="G174" i="5"/>
</calcChain>
</file>

<file path=xl/sharedStrings.xml><?xml version="1.0" encoding="utf-8"?>
<sst xmlns="http://schemas.openxmlformats.org/spreadsheetml/2006/main" count="720" uniqueCount="207">
  <si>
    <t>Index</t>
  </si>
  <si>
    <t>Pembelian Aqua</t>
  </si>
  <si>
    <t>Fotocopy dan Jilid Materi</t>
  </si>
  <si>
    <t>Debet</t>
  </si>
  <si>
    <t>Kredit</t>
  </si>
  <si>
    <t>Nama Account</t>
  </si>
  <si>
    <t>1101-02-01</t>
  </si>
  <si>
    <t>1101-01-02</t>
  </si>
  <si>
    <t>Kas Kecil</t>
  </si>
  <si>
    <t>Balancing</t>
  </si>
  <si>
    <t>Sisa Budget</t>
  </si>
  <si>
    <t>Tanggal</t>
  </si>
  <si>
    <t>Nominal</t>
  </si>
  <si>
    <t>Jenis Pengeluaran</t>
  </si>
  <si>
    <t>Keterangan</t>
  </si>
  <si>
    <t>Fotocopy materi</t>
  </si>
  <si>
    <t>COA</t>
  </si>
  <si>
    <t>select COA</t>
  </si>
  <si>
    <t>Simulasi</t>
  </si>
  <si>
    <t>Evidence</t>
  </si>
  <si>
    <t>No</t>
  </si>
  <si>
    <t>Total</t>
  </si>
  <si>
    <t>tarik dari total</t>
  </si>
  <si>
    <t>5104-01-01</t>
  </si>
  <si>
    <t>Simulasi  Jurnal Pencatatan STM</t>
  </si>
  <si>
    <t>Simulasi Jurnal Refill STM</t>
  </si>
  <si>
    <t>Bank VUCA</t>
  </si>
  <si>
    <t xml:space="preserve">Nama </t>
  </si>
  <si>
    <t>Company</t>
  </si>
  <si>
    <t>Input manual keterangan</t>
  </si>
  <si>
    <t>Input manual Jenis Pengeluaran</t>
  </si>
  <si>
    <t>Total Budget</t>
  </si>
  <si>
    <t xml:space="preserve">sum total nominal </t>
  </si>
  <si>
    <t>Nama</t>
  </si>
  <si>
    <t>Input Nama Petty Cash</t>
  </si>
  <si>
    <t>Select</t>
  </si>
  <si>
    <t>Pengeluaran</t>
  </si>
  <si>
    <t>Status</t>
  </si>
  <si>
    <t>Action</t>
  </si>
  <si>
    <t>Nomor Pencatatan</t>
  </si>
  <si>
    <t>No Pencatatan</t>
  </si>
  <si>
    <t>#</t>
  </si>
  <si>
    <t>Jumlah</t>
  </si>
  <si>
    <t>Budget</t>
  </si>
  <si>
    <t>Biaya</t>
  </si>
  <si>
    <t>Simulasi  Jurnal Pencatatan VUCA / SUSTAIN</t>
  </si>
  <si>
    <t>Action Tambah Pengeluaran</t>
  </si>
  <si>
    <t>PCP-2026-0001</t>
  </si>
  <si>
    <t>tarik dari tambah pengeluaran</t>
  </si>
  <si>
    <t>draft / waiting approval / reject /approved</t>
  </si>
  <si>
    <t>draft</t>
  </si>
  <si>
    <t>view / edit / delete</t>
  </si>
  <si>
    <t>view / delete</t>
  </si>
  <si>
    <t xml:space="preserve">reject </t>
  </si>
  <si>
    <t>waiting approval / approved</t>
  </si>
  <si>
    <t xml:space="preserve">otomatis penomoran dari sistem </t>
  </si>
  <si>
    <t>format penomoran : PCP-2026-0001</t>
  </si>
  <si>
    <t>pilih company</t>
  </si>
  <si>
    <t>stm / vuca / sustain</t>
  </si>
  <si>
    <t>tanggal otomatis per hari ini</t>
  </si>
  <si>
    <t>Input free text</t>
  </si>
  <si>
    <t>formula (jumlah x nominal)</t>
  </si>
  <si>
    <t xml:space="preserve">upload evidence </t>
  </si>
  <si>
    <t>png, jpg, pdf, excel</t>
  </si>
  <si>
    <t>formula (sum total)</t>
  </si>
  <si>
    <t>tarik dari master petty cash</t>
  </si>
  <si>
    <t>Grand Total</t>
  </si>
  <si>
    <t>tarik dari Grand total</t>
  </si>
  <si>
    <t>sub modul 1</t>
  </si>
  <si>
    <t>sub modul 2</t>
  </si>
  <si>
    <t>Index Pelaporan Petty Cash</t>
  </si>
  <si>
    <t xml:space="preserve">Request By </t>
  </si>
  <si>
    <t xml:space="preserve">input free text </t>
  </si>
  <si>
    <t>Filter Company</t>
  </si>
  <si>
    <t>Filter Status</t>
  </si>
  <si>
    <t>draft / waiting / approved / reject</t>
  </si>
  <si>
    <t xml:space="preserve">Periode </t>
  </si>
  <si>
    <t xml:space="preserve">Company </t>
  </si>
  <si>
    <t>Jumlah Pencatatan</t>
  </si>
  <si>
    <t>tarik dari pencatatan petty cash</t>
  </si>
  <si>
    <t xml:space="preserve">draft </t>
  </si>
  <si>
    <t>waiting / approved / reject</t>
  </si>
  <si>
    <t>No Pelaporan</t>
  </si>
  <si>
    <t>RPC - 2026 - 0001</t>
  </si>
  <si>
    <t>RPC - 2026 - 0002</t>
  </si>
  <si>
    <t>RPC - 2026 - 0003</t>
  </si>
  <si>
    <t>Action Ajukan Pelaporan</t>
  </si>
  <si>
    <t>Periode</t>
  </si>
  <si>
    <t>Jumlah Item</t>
  </si>
  <si>
    <t>Sisa Budget Periode</t>
  </si>
  <si>
    <t xml:space="preserve">Deskripsi </t>
  </si>
  <si>
    <t>Request By</t>
  </si>
  <si>
    <t>view / print</t>
  </si>
  <si>
    <t>ajukan pelaporan / view / print</t>
  </si>
  <si>
    <t>tarik data dari pencatatan petty cash</t>
  </si>
  <si>
    <t xml:space="preserve">view </t>
  </si>
  <si>
    <t>Grand Total Periode</t>
  </si>
  <si>
    <t>tarik dari pencatatan</t>
  </si>
  <si>
    <t>dari grand total periode</t>
  </si>
  <si>
    <t>formula (budget periode - grand total)</t>
  </si>
  <si>
    <t>formula (sum nominal)</t>
  </si>
  <si>
    <t>Expense Petty Cash (modul utama)</t>
  </si>
  <si>
    <t>Approval Pelaporan Petty Cash</t>
  </si>
  <si>
    <t>Alasan Reject:
                                                                     (input free text)</t>
  </si>
  <si>
    <t>*Apabila reject, maka pada pencatatan petty cash akan bisa diedit kembali untuk revisi dan bisa ajukan ulang</t>
  </si>
  <si>
    <t>Otomatis program</t>
  </si>
  <si>
    <t>Master Petty Cash</t>
  </si>
  <si>
    <t>Action Klik Tambah</t>
  </si>
  <si>
    <t xml:space="preserve">Action </t>
  </si>
  <si>
    <t>tarik dari proses pembuatan master</t>
  </si>
  <si>
    <t>edit / view / delete</t>
  </si>
  <si>
    <t>Petty Cash VUCA &amp; SUSTAIN</t>
  </si>
  <si>
    <t>tarik dari pelaporan petty cash</t>
  </si>
  <si>
    <t>payment hutang / view / print</t>
  </si>
  <si>
    <t>draft / waiting payment</t>
  </si>
  <si>
    <t xml:space="preserve">Modul Approval </t>
  </si>
  <si>
    <t>*Ketika klik payment hutang, maka pelaporan akan masuk ke request payment</t>
  </si>
  <si>
    <t>No Payment Hutang</t>
  </si>
  <si>
    <t>PHP - 2026 - 0001</t>
  </si>
  <si>
    <t>PHP - 2026 - 0002</t>
  </si>
  <si>
    <t>PHP - 2026 - 0003</t>
  </si>
  <si>
    <t>Bank STM</t>
  </si>
  <si>
    <t>Hutang VUCA</t>
  </si>
  <si>
    <t>Simulasi full Jurnal</t>
  </si>
  <si>
    <t>Keperluan Rumah Tangga</t>
  </si>
  <si>
    <t>6201-01-02</t>
  </si>
  <si>
    <t>Konsep Index Master Petty Cash</t>
  </si>
  <si>
    <t>Simulasi Index Master Petty Cash</t>
  </si>
  <si>
    <t>VUCA</t>
  </si>
  <si>
    <t>Budget Selama 1 Minggu</t>
  </si>
  <si>
    <t>STM</t>
  </si>
  <si>
    <t>Anggita</t>
  </si>
  <si>
    <t>materi training</t>
  </si>
  <si>
    <t>aqua kantor</t>
  </si>
  <si>
    <t>PCP-2026-0002</t>
  </si>
  <si>
    <t>PCP-2026-0003</t>
  </si>
  <si>
    <t>Alief</t>
  </si>
  <si>
    <t>Fikri</t>
  </si>
  <si>
    <t>Untuk ABC</t>
  </si>
  <si>
    <t>Untuk DCE</t>
  </si>
  <si>
    <t>Untuk EFG</t>
  </si>
  <si>
    <t>22 Juni - 26 Juni 2026</t>
  </si>
  <si>
    <t>8 Juni - 12 Juni 2026</t>
  </si>
  <si>
    <t>15 Juni - 19 Juni 2026</t>
  </si>
  <si>
    <t>draft / waiting payment / done payment</t>
  </si>
  <si>
    <t>Konsep</t>
  </si>
  <si>
    <t xml:space="preserve">Filter Periode </t>
  </si>
  <si>
    <t>-</t>
  </si>
  <si>
    <t>Pilih Tanggal</t>
  </si>
  <si>
    <t>Jenis Jurnal</t>
  </si>
  <si>
    <t>Debit</t>
  </si>
  <si>
    <t>Saldo</t>
  </si>
  <si>
    <t>No Transaksi</t>
  </si>
  <si>
    <t>RPC-2026-0001</t>
  </si>
  <si>
    <t>PCP-2026-0004</t>
  </si>
  <si>
    <t>01/06/2026</t>
  </si>
  <si>
    <t>05/06/2026</t>
  </si>
  <si>
    <t>10/06/2026</t>
  </si>
  <si>
    <t>14/06/2026</t>
  </si>
  <si>
    <t>15/06/2026</t>
  </si>
  <si>
    <t>Fotocopy materi training</t>
  </si>
  <si>
    <t>Pembelian Aqua kantor</t>
  </si>
  <si>
    <t>Fotocopy &amp; Jilid Materi (VUCA)</t>
  </si>
  <si>
    <t>Refill Kas Kecil STM</t>
  </si>
  <si>
    <t>Biaya Operasional Kantor</t>
  </si>
  <si>
    <t>Refill</t>
  </si>
  <si>
    <t>saldo awal &gt;&gt;</t>
  </si>
  <si>
    <t>Saldo Awal Petty Cash</t>
  </si>
  <si>
    <t>Dari Bank STM</t>
  </si>
  <si>
    <t>Piutang VUCA</t>
  </si>
  <si>
    <t xml:space="preserve"> </t>
  </si>
  <si>
    <t>Sisi STM</t>
  </si>
  <si>
    <t>Sisi VUCA/SUSTAIN</t>
  </si>
  <si>
    <t>Piutang VUCA / SUSTAIN</t>
  </si>
  <si>
    <t>Simlulasi Jurnal Pencatatan VUCA/SUSTAIN</t>
  </si>
  <si>
    <t>Simulasi Jurnal Payment Hutang</t>
  </si>
  <si>
    <t>Hutang ke STM</t>
  </si>
  <si>
    <t>STM Terima Payment VUCA/SUSTAIN</t>
  </si>
  <si>
    <t>Case: Pada tanggal 10 Juni 2026, staf STM mengajukan 2 pengeluaran kas kecil: biaya fotocopy dan jilid materi sebesar Rp 300.000 dan biaya keperluan rumah tangga sebesar Rp 200.000. Total pengeluaran periode ini adalah Rp 500.000.
Jurnal Pencatatan  = saat pencatatan
Jurnal Refill = saat payment</t>
  </si>
  <si>
    <t>formula (bugdet - grand total)</t>
  </si>
  <si>
    <t>Tanggal Jurnal</t>
  </si>
  <si>
    <t>dari COA yang diselect</t>
  </si>
  <si>
    <t>VUCA / SUSTAIN</t>
  </si>
  <si>
    <t>Fotocopy dan Jilid</t>
  </si>
  <si>
    <t>1101-02-09</t>
  </si>
  <si>
    <t>Case: Pada tanggal 10 Juni 2026, staf VUCA mengajukan 2 pengeluaran operasional: biaya fotocopy dan jilid materi sebesar Rp 300.000 dan biaya keperluan rumah tangga sebesar Rp 200.000. Pengeluaran ini ditalangin oleh kas kecil STM.
Jurnal Pencatatan  = saat pencatatan
Jurnal Payment Hutang = saat payment
Jurnal Terima Uang STM = saat penerimaan</t>
  </si>
  <si>
    <t>VUCA/SUSTAIN</t>
  </si>
  <si>
    <t>Index Sub Modul Transaksi  Petty Cash</t>
  </si>
  <si>
    <t xml:space="preserve">tarik dari master petty cash sub total </t>
  </si>
  <si>
    <t xml:space="preserve">Spesifikasi </t>
  </si>
  <si>
    <t>Spesifikasi</t>
  </si>
  <si>
    <t xml:space="preserve">Petty Cash </t>
  </si>
  <si>
    <t>Petty Cash</t>
  </si>
  <si>
    <t>checkbox</t>
  </si>
  <si>
    <t>Evidence*</t>
  </si>
  <si>
    <t xml:space="preserve">Budget </t>
  </si>
  <si>
    <t>Simlulasi Jurnal Petty Cash</t>
  </si>
  <si>
    <t>Junal Hutang Piutang, Jika ada antar PT</t>
  </si>
  <si>
    <t>Budget Terpakai</t>
  </si>
  <si>
    <t>formula (budget - budget terpakai)</t>
  </si>
  <si>
    <t>Index Sub Modul Transaksi Petty Cash</t>
  </si>
  <si>
    <t>tarik budget yang sudah diinput pada transaksi</t>
  </si>
  <si>
    <t>*Apabila appproved, maka pelaporan petty cash akan masuk ke request payment dan modul "Petty Cash Vuca &amp; Sustain" (VUCA / SUSTAIN)</t>
  </si>
  <si>
    <t>Transaksi</t>
  </si>
  <si>
    <t>Jurnal otomatis transaksi</t>
  </si>
  <si>
    <t xml:space="preserve">*Merah = Transaksi |  Hijau = Refill  </t>
  </si>
  <si>
    <t xml:space="preserve">Note:
1. Debet   : Kas kecil BERTAMBAH  → sumber: Jurnal Refill (RPC) 
2. Kredit  : Kas kecil BERKURANG  → sumber: Jurnal Pencatatan (PCP)
3.  Saldo   : Running balance = Saldo sebelumnya + Debet − Kredit
4. Jenis Jurnal ditandai warna:  Merah = Transaksi  |  Hijau = Refill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</si>
</sst>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9"/>
      <color rgb="FF55555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3" borderId="0" xfId="0" applyFill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0" fillId="5" borderId="1" xfId="0" applyFill="1" applyBorder="1"/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/>
    <xf numFmtId="164" fontId="0" fillId="6" borderId="1" xfId="0" applyNumberFormat="1" applyFill="1" applyBorder="1"/>
    <xf numFmtId="0" fontId="2" fillId="0" borderId="0" xfId="0" applyFont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center"/>
    </xf>
    <xf numFmtId="0" fontId="2" fillId="2" borderId="0" xfId="0" applyFont="1" applyFill="1"/>
    <xf numFmtId="0" fontId="0" fillId="4" borderId="1" xfId="0" applyFill="1" applyBorder="1" applyAlignment="1">
      <alignment horizontal="center" vertical="center"/>
    </xf>
    <xf numFmtId="0" fontId="0" fillId="7" borderId="0" xfId="0" applyFill="1"/>
    <xf numFmtId="0" fontId="0" fillId="8" borderId="1" xfId="0" quotePrefix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/>
    <xf numFmtId="0" fontId="0" fillId="3" borderId="3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10" borderId="0" xfId="0" applyFill="1"/>
    <xf numFmtId="0" fontId="0" fillId="0" borderId="0" xfId="0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1" xfId="0" applyBorder="1" applyAlignment="1">
      <alignment horizontal="left"/>
    </xf>
    <xf numFmtId="164" fontId="0" fillId="6" borderId="1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9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164" fontId="1" fillId="0" borderId="0" xfId="0" applyNumberFormat="1" applyFont="1" applyBorder="1"/>
    <xf numFmtId="0" fontId="0" fillId="0" borderId="0" xfId="0" applyBorder="1" applyAlignment="1">
      <alignment horizontal="left" vertical="center" wrapText="1"/>
    </xf>
    <xf numFmtId="0" fontId="0" fillId="0" borderId="1" xfId="0" quotePrefix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312421</xdr:colOff>
      <xdr:row>2</xdr:row>
      <xdr:rowOff>70716</xdr:rowOff>
    </xdr:from>
    <xdr:to>
      <xdr:col>6</xdr:col>
      <xdr:colOff>601980</xdr:colOff>
      <xdr:row>5</xdr:row>
      <xdr:rowOff>8536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8CD6D-EFCA-D7A4-AEE9-DF8CE1081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1" y="436476"/>
          <a:ext cx="8107679" cy="486460"/>
        </a:xfrm>
        <a:prstGeom prst="rect">
          <a:avLst/>
        </a:prstGeom>
      </xdr:spPr>
    </xdr:pic>
    <xdr:clientData/>
  </xdr:twoCellAnchor>
  <xdr:oneCellAnchor>
    <xdr:from>
      <xdr:col>1</xdr:col>
      <xdr:colOff>38100</xdr:colOff>
      <xdr:row>22</xdr:row>
      <xdr:rowOff>76200</xdr:rowOff>
    </xdr:from>
    <xdr:ext cx="1613746" cy="169833"/>
    <xdr:pic>
      <xdr:nvPicPr>
        <xdr:cNvPr id="5" name="Picture 4">
          <a:extLst>
            <a:ext uri="{FF2B5EF4-FFF2-40B4-BE49-F238E27FC236}">
              <a16:creationId xmlns:a16="http://schemas.microsoft.com/office/drawing/2014/main" id="{33CCD57B-8FEA-4FE9-BF58-4243D6A4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" y="3916680"/>
          <a:ext cx="1613746" cy="169833"/>
        </a:xfrm>
        <a:prstGeom prst="rect">
          <a:avLst/>
        </a:prstGeom>
      </xdr:spPr>
    </xdr:pic>
    <xdr:clientData/>
  </xdr:oneCellAnchor>
  <xdr:oneCellAnchor>
    <xdr:from>
      <xdr:col>4</xdr:col>
      <xdr:colOff>1188720</xdr:colOff>
      <xdr:row>26</xdr:row>
      <xdr:rowOff>99060</xdr:rowOff>
    </xdr:from>
    <xdr:ext cx="1161495" cy="282015"/>
    <xdr:pic>
      <xdr:nvPicPr>
        <xdr:cNvPr id="6" name="Picture 5">
          <a:extLst>
            <a:ext uri="{FF2B5EF4-FFF2-40B4-BE49-F238E27FC236}">
              <a16:creationId xmlns:a16="http://schemas.microsoft.com/office/drawing/2014/main" id="{A0992EE9-A299-4CCE-AC9A-D798E948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3460" y="4724400"/>
          <a:ext cx="1161495" cy="282015"/>
        </a:xfrm>
        <a:prstGeom prst="rect">
          <a:avLst/>
        </a:prstGeom>
      </xdr:spPr>
    </xdr:pic>
    <xdr:clientData/>
  </xdr:oneCellAnchor>
  <xdr:oneCellAnchor>
    <xdr:from>
      <xdr:col>5</xdr:col>
      <xdr:colOff>30480</xdr:colOff>
      <xdr:row>18</xdr:row>
      <xdr:rowOff>175260</xdr:rowOff>
    </xdr:from>
    <xdr:ext cx="188259" cy="200754"/>
    <xdr:pic>
      <xdr:nvPicPr>
        <xdr:cNvPr id="7" name="Picture 6">
          <a:extLst>
            <a:ext uri="{FF2B5EF4-FFF2-40B4-BE49-F238E27FC236}">
              <a16:creationId xmlns:a16="http://schemas.microsoft.com/office/drawing/2014/main" id="{3EE0E4A5-E224-49A1-BABB-4AB6CBE8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3337560"/>
          <a:ext cx="188259" cy="200754"/>
        </a:xfrm>
        <a:prstGeom prst="rect">
          <a:avLst/>
        </a:prstGeom>
      </xdr:spPr>
    </xdr:pic>
    <xdr:clientData/>
  </xdr:oneCellAnchor>
  <xdr:oneCellAnchor>
    <xdr:from>
      <xdr:col>5</xdr:col>
      <xdr:colOff>30480</xdr:colOff>
      <xdr:row>20</xdr:row>
      <xdr:rowOff>15240</xdr:rowOff>
    </xdr:from>
    <xdr:ext cx="188259" cy="200754"/>
    <xdr:pic>
      <xdr:nvPicPr>
        <xdr:cNvPr id="8" name="Picture 7">
          <a:extLst>
            <a:ext uri="{FF2B5EF4-FFF2-40B4-BE49-F238E27FC236}">
              <a16:creationId xmlns:a16="http://schemas.microsoft.com/office/drawing/2014/main" id="{354A665E-71B3-499A-A783-33F78AD8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3543300"/>
          <a:ext cx="188259" cy="200754"/>
        </a:xfrm>
        <a:prstGeom prst="rect">
          <a:avLst/>
        </a:prstGeom>
      </xdr:spPr>
    </xdr:pic>
    <xdr:clientData/>
  </xdr:oneCellAnchor>
  <xdr:oneCellAnchor>
    <xdr:from>
      <xdr:col>5</xdr:col>
      <xdr:colOff>38100</xdr:colOff>
      <xdr:row>20</xdr:row>
      <xdr:rowOff>175260</xdr:rowOff>
    </xdr:from>
    <xdr:ext cx="188259" cy="200754"/>
    <xdr:pic>
      <xdr:nvPicPr>
        <xdr:cNvPr id="9" name="Picture 8">
          <a:extLst>
            <a:ext uri="{FF2B5EF4-FFF2-40B4-BE49-F238E27FC236}">
              <a16:creationId xmlns:a16="http://schemas.microsoft.com/office/drawing/2014/main" id="{822B465E-DBBD-4320-971D-52DCA626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4120" y="3703320"/>
          <a:ext cx="188259" cy="200754"/>
        </a:xfrm>
        <a:prstGeom prst="rect">
          <a:avLst/>
        </a:prstGeom>
      </xdr:spPr>
    </xdr:pic>
    <xdr:clientData/>
  </xdr:oneCellAnchor>
  <xdr:oneCellAnchor>
    <xdr:from>
      <xdr:col>0</xdr:col>
      <xdr:colOff>312421</xdr:colOff>
      <xdr:row>32</xdr:row>
      <xdr:rowOff>70716</xdr:rowOff>
    </xdr:from>
    <xdr:ext cx="8107679" cy="486460"/>
    <xdr:pic>
      <xdr:nvPicPr>
        <xdr:cNvPr id="3" name="Picture 2">
          <a:extLst>
            <a:ext uri="{FF2B5EF4-FFF2-40B4-BE49-F238E27FC236}">
              <a16:creationId xmlns:a16="http://schemas.microsoft.com/office/drawing/2014/main" id="{5C506A7C-6963-4278-9E4E-F7415649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1" y="436476"/>
          <a:ext cx="8107679" cy="48646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50</xdr:row>
      <xdr:rowOff>76200</xdr:rowOff>
    </xdr:from>
    <xdr:ext cx="1613746" cy="169833"/>
    <xdr:pic>
      <xdr:nvPicPr>
        <xdr:cNvPr id="4" name="Picture 3">
          <a:extLst>
            <a:ext uri="{FF2B5EF4-FFF2-40B4-BE49-F238E27FC236}">
              <a16:creationId xmlns:a16="http://schemas.microsoft.com/office/drawing/2014/main" id="{8DFD6BE7-A30C-46B9-A336-C6CD092D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" y="3970020"/>
          <a:ext cx="1613746" cy="169833"/>
        </a:xfrm>
        <a:prstGeom prst="rect">
          <a:avLst/>
        </a:prstGeom>
      </xdr:spPr>
    </xdr:pic>
    <xdr:clientData/>
  </xdr:oneCellAnchor>
  <xdr:oneCellAnchor>
    <xdr:from>
      <xdr:col>4</xdr:col>
      <xdr:colOff>1188720</xdr:colOff>
      <xdr:row>54</xdr:row>
      <xdr:rowOff>99060</xdr:rowOff>
    </xdr:from>
    <xdr:ext cx="1161495" cy="282015"/>
    <xdr:pic>
      <xdr:nvPicPr>
        <xdr:cNvPr id="10" name="Picture 9">
          <a:extLst>
            <a:ext uri="{FF2B5EF4-FFF2-40B4-BE49-F238E27FC236}">
              <a16:creationId xmlns:a16="http://schemas.microsoft.com/office/drawing/2014/main" id="{7B83B3A2-0C36-4905-A597-EA4C3E30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3460" y="4724400"/>
          <a:ext cx="1161495" cy="282015"/>
        </a:xfrm>
        <a:prstGeom prst="rect">
          <a:avLst/>
        </a:prstGeom>
      </xdr:spPr>
    </xdr:pic>
    <xdr:clientData/>
  </xdr:oneCellAnchor>
  <xdr:oneCellAnchor>
    <xdr:from>
      <xdr:col>5</xdr:col>
      <xdr:colOff>30480</xdr:colOff>
      <xdr:row>47</xdr:row>
      <xdr:rowOff>175260</xdr:rowOff>
    </xdr:from>
    <xdr:ext cx="188259" cy="200754"/>
    <xdr:pic>
      <xdr:nvPicPr>
        <xdr:cNvPr id="11" name="Picture 10">
          <a:extLst>
            <a:ext uri="{FF2B5EF4-FFF2-40B4-BE49-F238E27FC236}">
              <a16:creationId xmlns:a16="http://schemas.microsoft.com/office/drawing/2014/main" id="{0F48A454-D081-416C-970C-19EECBF0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3337560"/>
          <a:ext cx="188259" cy="200754"/>
        </a:xfrm>
        <a:prstGeom prst="rect">
          <a:avLst/>
        </a:prstGeom>
      </xdr:spPr>
    </xdr:pic>
    <xdr:clientData/>
  </xdr:oneCellAnchor>
  <xdr:oneCellAnchor>
    <xdr:from>
      <xdr:col>5</xdr:col>
      <xdr:colOff>30480</xdr:colOff>
      <xdr:row>49</xdr:row>
      <xdr:rowOff>15240</xdr:rowOff>
    </xdr:from>
    <xdr:ext cx="188259" cy="200754"/>
    <xdr:pic>
      <xdr:nvPicPr>
        <xdr:cNvPr id="12" name="Picture 11">
          <a:extLst>
            <a:ext uri="{FF2B5EF4-FFF2-40B4-BE49-F238E27FC236}">
              <a16:creationId xmlns:a16="http://schemas.microsoft.com/office/drawing/2014/main" id="{18334965-2EFD-4B0B-87CB-7CEA32B1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3543300"/>
          <a:ext cx="188259" cy="200754"/>
        </a:xfrm>
        <a:prstGeom prst="rect">
          <a:avLst/>
        </a:prstGeom>
      </xdr:spPr>
    </xdr:pic>
    <xdr:clientData/>
  </xdr:oneCellAnchor>
  <xdr:oneCellAnchor>
    <xdr:from>
      <xdr:col>5</xdr:col>
      <xdr:colOff>38100</xdr:colOff>
      <xdr:row>49</xdr:row>
      <xdr:rowOff>175260</xdr:rowOff>
    </xdr:from>
    <xdr:ext cx="188259" cy="200754"/>
    <xdr:pic>
      <xdr:nvPicPr>
        <xdr:cNvPr id="13" name="Picture 12">
          <a:extLst>
            <a:ext uri="{FF2B5EF4-FFF2-40B4-BE49-F238E27FC236}">
              <a16:creationId xmlns:a16="http://schemas.microsoft.com/office/drawing/2014/main" id="{A534D298-D6A6-4DA2-A146-8225855A5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4120" y="3703320"/>
          <a:ext cx="188259" cy="2007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38100</xdr:rowOff>
    </xdr:from>
    <xdr:to>
      <xdr:col>5</xdr:col>
      <xdr:colOff>703359</xdr:colOff>
      <xdr:row>6</xdr:row>
      <xdr:rowOff>61888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834A9-5236-4E7A-9A0D-444C4D4F1F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337"/>
        <a:stretch>
          <a:fillRect/>
        </a:stretch>
      </xdr:blipFill>
      <xdr:spPr bwMode="auto">
        <a:xfrm>
          <a:off x="647700" y="403860"/>
          <a:ext cx="6621780" cy="75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45720</xdr:colOff>
      <xdr:row>34</xdr:row>
      <xdr:rowOff>45721</xdr:rowOff>
    </xdr:from>
    <xdr:ext cx="579120" cy="152399"/>
    <xdr:pic>
      <xdr:nvPicPr>
        <xdr:cNvPr id="5" name="Picture 4">
          <a:extLst>
            <a:ext uri="{FF2B5EF4-FFF2-40B4-BE49-F238E27FC236}">
              <a16:creationId xmlns:a16="http://schemas.microsoft.com/office/drawing/2014/main" id="{F56AA49B-7C6E-4367-96D2-72A289DFF0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64113" b="10265"/>
        <a:stretch>
          <a:fillRect/>
        </a:stretch>
      </xdr:blipFill>
      <xdr:spPr>
        <a:xfrm>
          <a:off x="655320" y="4686301"/>
          <a:ext cx="579120" cy="152399"/>
        </a:xfrm>
        <a:prstGeom prst="rect">
          <a:avLst/>
        </a:prstGeom>
      </xdr:spPr>
    </xdr:pic>
    <xdr:clientData/>
  </xdr:oneCellAnchor>
  <xdr:twoCellAnchor editAs="oneCell">
    <xdr:from>
      <xdr:col>1</xdr:col>
      <xdr:colOff>38100</xdr:colOff>
      <xdr:row>11</xdr:row>
      <xdr:rowOff>83820</xdr:rowOff>
    </xdr:from>
    <xdr:to>
      <xdr:col>7</xdr:col>
      <xdr:colOff>124239</xdr:colOff>
      <xdr:row>17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ABE7B9-3D91-477A-AB6A-671FC1A21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760" b="2640"/>
        <a:stretch>
          <a:fillRect/>
        </a:stretch>
      </xdr:blipFill>
      <xdr:spPr bwMode="auto">
        <a:xfrm>
          <a:off x="647700" y="2461260"/>
          <a:ext cx="107746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1577341</xdr:colOff>
      <xdr:row>93</xdr:row>
      <xdr:rowOff>129539</xdr:rowOff>
    </xdr:from>
    <xdr:to>
      <xdr:col>6</xdr:col>
      <xdr:colOff>1280161</xdr:colOff>
      <xdr:row>95</xdr:row>
      <xdr:rowOff>91441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E83563-10A1-6974-E977-88539C495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0905" t="65194" r="6885" b="25793"/>
        <a:stretch>
          <a:fillRect/>
        </a:stretch>
      </xdr:blipFill>
      <xdr:spPr>
        <a:xfrm>
          <a:off x="7909561" y="15323819"/>
          <a:ext cx="1821180" cy="32766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121920</xdr:rowOff>
    </xdr:to>
    <xdr:sp macro="" textlink="">
      <xdr:nvSpPr>
        <xdr:cNvPr id="1025" name="AutoShape 1" descr="Expense report interface design">
          <a:extLst>
            <a:ext uri="{FF2B5EF4-FFF2-40B4-BE49-F238E27FC236}">
              <a16:creationId xmlns:a16="http://schemas.microsoft.com/office/drawing/2014/main" id="{44621608-B82B-74F1-BE22-6B8C11A54A58}"/>
            </a:ext>
          </a:extLst>
        </xdr:cNvPr>
        <xdr:cNvSpPr>
          <a:spLocks noChangeAspect="1" noChangeArrowheads="1"/>
        </xdr:cNvSpPr>
      </xdr:nvSpPr>
      <xdr:spPr bwMode="auto">
        <a:xfrm>
          <a:off x="5105400" y="1056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601980</xdr:colOff>
      <xdr:row>68</xdr:row>
      <xdr:rowOff>7115</xdr:rowOff>
    </xdr:from>
    <xdr:to>
      <xdr:col>5</xdr:col>
      <xdr:colOff>1869219</xdr:colOff>
      <xdr:row>71</xdr:row>
      <xdr:rowOff>149530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A404A8-4584-CC41-93CF-2469D73578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02" b="37790"/>
        <a:stretch>
          <a:fillRect/>
        </a:stretch>
      </xdr:blipFill>
      <xdr:spPr bwMode="auto">
        <a:xfrm>
          <a:off x="1546860" y="12039095"/>
          <a:ext cx="7226079" cy="691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1310640</xdr:colOff>
      <xdr:row>111</xdr:row>
      <xdr:rowOff>58349</xdr:rowOff>
    </xdr:from>
    <xdr:to>
      <xdr:col>6</xdr:col>
      <xdr:colOff>1295400</xdr:colOff>
      <xdr:row>112</xdr:row>
      <xdr:rowOff>168105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C2BE385-DB65-C085-EB0E-28D58EC3A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42860" y="18544469"/>
          <a:ext cx="2103120" cy="292636"/>
        </a:xfrm>
        <a:prstGeom prst="rect">
          <a:avLst/>
        </a:prstGeom>
      </xdr:spPr>
    </xdr:pic>
    <xdr:clientData/>
  </xdr:twoCellAnchor>
  <xdr:oneCellAnchor>
    <xdr:from>
      <xdr:col>1</xdr:col>
      <xdr:colOff>38100</xdr:colOff>
      <xdr:row>122</xdr:row>
      <xdr:rowOff>38100</xdr:rowOff>
    </xdr:from>
    <xdr:ext cx="6621780" cy="755308"/>
    <xdr:pic>
      <xdr:nvPicPr>
        <xdr:cNvPr id="15" name="Picture 14">
          <a:extLst>
            <a:ext uri="{FF2B5EF4-FFF2-40B4-BE49-F238E27FC236}">
              <a16:creationId xmlns:a16="http://schemas.microsoft.com/office/drawing/2014/main" id="{724DA3F0-C30D-428A-9FFA-C71885A1DF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337"/>
        <a:stretch>
          <a:fillRect/>
        </a:stretch>
      </xdr:blipFill>
      <xdr:spPr bwMode="auto">
        <a:xfrm>
          <a:off x="982980" y="403860"/>
          <a:ext cx="6621780" cy="75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45720</xdr:colOff>
      <xdr:row>153</xdr:row>
      <xdr:rowOff>45721</xdr:rowOff>
    </xdr:from>
    <xdr:ext cx="579120" cy="152399"/>
    <xdr:pic>
      <xdr:nvPicPr>
        <xdr:cNvPr id="16" name="Picture 15">
          <a:extLst>
            <a:ext uri="{FF2B5EF4-FFF2-40B4-BE49-F238E27FC236}">
              <a16:creationId xmlns:a16="http://schemas.microsoft.com/office/drawing/2014/main" id="{46CE3459-306E-4AC9-A5DA-029FFEA20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64113" b="10265"/>
        <a:stretch>
          <a:fillRect/>
        </a:stretch>
      </xdr:blipFill>
      <xdr:spPr>
        <a:xfrm>
          <a:off x="990600" y="5966461"/>
          <a:ext cx="579120" cy="152399"/>
        </a:xfrm>
        <a:prstGeom prst="rect">
          <a:avLst/>
        </a:prstGeom>
      </xdr:spPr>
    </xdr:pic>
    <xdr:clientData/>
  </xdr:oneCellAnchor>
  <xdr:oneCellAnchor>
    <xdr:from>
      <xdr:col>1</xdr:col>
      <xdr:colOff>15240</xdr:colOff>
      <xdr:row>131</xdr:row>
      <xdr:rowOff>83820</xdr:rowOff>
    </xdr:from>
    <xdr:ext cx="10774680" cy="1104900"/>
    <xdr:pic>
      <xdr:nvPicPr>
        <xdr:cNvPr id="17" name="Picture 16">
          <a:extLst>
            <a:ext uri="{FF2B5EF4-FFF2-40B4-BE49-F238E27FC236}">
              <a16:creationId xmlns:a16="http://schemas.microsoft.com/office/drawing/2014/main" id="{0F01C792-2E3D-4FE5-B6C9-FE7DCB2598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760" b="2640"/>
        <a:stretch>
          <a:fillRect/>
        </a:stretch>
      </xdr:blipFill>
      <xdr:spPr bwMode="auto">
        <a:xfrm>
          <a:off x="960120" y="21998940"/>
          <a:ext cx="107746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1577341</xdr:colOff>
      <xdr:row>209</xdr:row>
      <xdr:rowOff>129539</xdr:rowOff>
    </xdr:from>
    <xdr:ext cx="1821180" cy="327661"/>
    <xdr:pic>
      <xdr:nvPicPr>
        <xdr:cNvPr id="18" name="Picture 17">
          <a:extLst>
            <a:ext uri="{FF2B5EF4-FFF2-40B4-BE49-F238E27FC236}">
              <a16:creationId xmlns:a16="http://schemas.microsoft.com/office/drawing/2014/main" id="{D0CBC3F4-7262-4C59-B5F6-61031F759B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0905" t="65194" r="6885" b="25793"/>
        <a:stretch>
          <a:fillRect/>
        </a:stretch>
      </xdr:blipFill>
      <xdr:spPr>
        <a:xfrm>
          <a:off x="8130541" y="15323819"/>
          <a:ext cx="1821180" cy="327661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304800" cy="304800"/>
    <xdr:sp macro="" textlink="">
      <xdr:nvSpPr>
        <xdr:cNvPr id="19" name="AutoShape 1" descr="Expense report interface design">
          <a:extLst>
            <a:ext uri="{FF2B5EF4-FFF2-40B4-BE49-F238E27FC236}">
              <a16:creationId xmlns:a16="http://schemas.microsoft.com/office/drawing/2014/main" id="{2532B333-63D1-4DCF-8EE6-D73B6322B749}"/>
            </a:ext>
          </a:extLst>
        </xdr:cNvPr>
        <xdr:cNvSpPr>
          <a:spLocks noChangeAspect="1" noChangeArrowheads="1"/>
        </xdr:cNvSpPr>
      </xdr:nvSpPr>
      <xdr:spPr bwMode="auto">
        <a:xfrm>
          <a:off x="5326380" y="1056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381000</xdr:colOff>
      <xdr:row>185</xdr:row>
      <xdr:rowOff>21167</xdr:rowOff>
    </xdr:from>
    <xdr:ext cx="7475220" cy="710352"/>
    <xdr:pic>
      <xdr:nvPicPr>
        <xdr:cNvPr id="20" name="Picture 19">
          <a:extLst>
            <a:ext uri="{FF2B5EF4-FFF2-40B4-BE49-F238E27FC236}">
              <a16:creationId xmlns:a16="http://schemas.microsoft.com/office/drawing/2014/main" id="{121AFEE3-468F-49F7-A526-74D9583194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02" b="37790"/>
        <a:stretch>
          <a:fillRect/>
        </a:stretch>
      </xdr:blipFill>
      <xdr:spPr bwMode="auto">
        <a:xfrm>
          <a:off x="1325880" y="10765367"/>
          <a:ext cx="7475220" cy="710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1310640</xdr:colOff>
      <xdr:row>226</xdr:row>
      <xdr:rowOff>58349</xdr:rowOff>
    </xdr:from>
    <xdr:ext cx="2103120" cy="292636"/>
    <xdr:pic>
      <xdr:nvPicPr>
        <xdr:cNvPr id="21" name="Picture 20">
          <a:extLst>
            <a:ext uri="{FF2B5EF4-FFF2-40B4-BE49-F238E27FC236}">
              <a16:creationId xmlns:a16="http://schemas.microsoft.com/office/drawing/2014/main" id="{40DEFF32-8E0D-40DF-9945-83E873BFB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3840" y="18414929"/>
          <a:ext cx="2103120" cy="29263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175261</xdr:rowOff>
    </xdr:from>
    <xdr:to>
      <xdr:col>6</xdr:col>
      <xdr:colOff>623047</xdr:colOff>
      <xdr:row>5</xdr:row>
      <xdr:rowOff>68581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EDC44-86AC-3D17-CD17-8BD3FF01F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280"/>
        <a:stretch>
          <a:fillRect/>
        </a:stretch>
      </xdr:blipFill>
      <xdr:spPr>
        <a:xfrm>
          <a:off x="647700" y="358141"/>
          <a:ext cx="6347460" cy="624840"/>
        </a:xfrm>
        <a:prstGeom prst="rect">
          <a:avLst/>
        </a:prstGeom>
      </xdr:spPr>
    </xdr:pic>
    <xdr:clientData/>
  </xdr:twoCellAnchor>
  <xdr:oneCellAnchor>
    <xdr:from>
      <xdr:col>1</xdr:col>
      <xdr:colOff>38100</xdr:colOff>
      <xdr:row>18</xdr:row>
      <xdr:rowOff>175261</xdr:rowOff>
    </xdr:from>
    <xdr:ext cx="6347460" cy="624840"/>
    <xdr:pic>
      <xdr:nvPicPr>
        <xdr:cNvPr id="3" name="Picture 2">
          <a:extLst>
            <a:ext uri="{FF2B5EF4-FFF2-40B4-BE49-F238E27FC236}">
              <a16:creationId xmlns:a16="http://schemas.microsoft.com/office/drawing/2014/main" id="{F4054FA9-8AAE-4E52-A566-A5DBF140DA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280"/>
        <a:stretch>
          <a:fillRect/>
        </a:stretch>
      </xdr:blipFill>
      <xdr:spPr>
        <a:xfrm>
          <a:off x="647700" y="358141"/>
          <a:ext cx="6347460" cy="6248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19205</xdr:rowOff>
    </xdr:from>
    <xdr:to>
      <xdr:col>7</xdr:col>
      <xdr:colOff>945885</xdr:colOff>
      <xdr:row>5</xdr:row>
      <xdr:rowOff>129657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8DA1A-1A39-6CB8-AE7A-C1FF14F93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202085"/>
          <a:ext cx="7240005" cy="841972"/>
        </a:xfrm>
        <a:prstGeom prst="rect">
          <a:avLst/>
        </a:prstGeom>
      </xdr:spPr>
    </xdr:pic>
    <xdr:clientData/>
  </xdr:twoCellAnchor>
  <xdr:twoCellAnchor editAs="oneCell">
    <xdr:from>
      <xdr:col>8</xdr:col>
      <xdr:colOff>259081</xdr:colOff>
      <xdr:row>7</xdr:row>
      <xdr:rowOff>45720</xdr:rowOff>
    </xdr:from>
    <xdr:to>
      <xdr:col>9</xdr:col>
      <xdr:colOff>917535</xdr:colOff>
      <xdr:row>8</xdr:row>
      <xdr:rowOff>118556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8A7C3C-E7C9-35BA-99E2-990F97025C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9250"/>
        <a:stretch>
          <a:fillRect/>
        </a:stretch>
      </xdr:blipFill>
      <xdr:spPr>
        <a:xfrm>
          <a:off x="6027421" y="1508760"/>
          <a:ext cx="1524000" cy="255716"/>
        </a:xfrm>
        <a:prstGeom prst="rect">
          <a:avLst/>
        </a:prstGeom>
      </xdr:spPr>
    </xdr:pic>
    <xdr:clientData/>
  </xdr:twoCellAnchor>
  <xdr:twoCellAnchor editAs="oneCell">
    <xdr:from>
      <xdr:col>5</xdr:col>
      <xdr:colOff>569720</xdr:colOff>
      <xdr:row>5</xdr:row>
      <xdr:rowOff>142430</xdr:rowOff>
    </xdr:from>
    <xdr:to>
      <xdr:col>6</xdr:col>
      <xdr:colOff>900236</xdr:colOff>
      <xdr:row>7</xdr:row>
      <xdr:rowOff>18252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3CBA0F-78D2-6EE3-BD64-495B86C8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1570" y="1068224"/>
          <a:ext cx="914479" cy="24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DFF6-A4A4-4642-9CCC-910420D9B100}">
  <dimension ref="A1:H54"/>
  <sheetViews>
    <sheetView topLeftCell="A7" workbookViewId="0">
      <selection activeCell="F18" sqref="F18"/>
    </sheetView>
  </sheetViews>
  <sheetFormatPr defaultRowHeight="14.4" x14ac:dyDescent="0.3"/>
  <cols>
    <col min="1" max="1" width="4.6640625" customWidth="1"/>
    <col min="2" max="2" width="3.44140625" customWidth="1"/>
    <col min="3" max="3" width="18.33203125" customWidth="1"/>
    <col min="4" max="4" width="26.5546875" bestFit="1" customWidth="1"/>
    <col min="5" max="5" width="38.21875" customWidth="1"/>
    <col min="6" max="6" width="22.77734375" customWidth="1"/>
  </cols>
  <sheetData>
    <row r="1" spans="1:8" s="1" customFormat="1" x14ac:dyDescent="0.3">
      <c r="A1" s="25" t="s">
        <v>106</v>
      </c>
      <c r="B1" s="25"/>
    </row>
    <row r="2" spans="1:8" x14ac:dyDescent="0.3">
      <c r="B2" s="5" t="s">
        <v>126</v>
      </c>
    </row>
    <row r="7" spans="1:8" x14ac:dyDescent="0.3">
      <c r="B7" s="4" t="s">
        <v>20</v>
      </c>
      <c r="C7" s="4" t="s">
        <v>27</v>
      </c>
      <c r="D7" s="4" t="s">
        <v>14</v>
      </c>
      <c r="E7" s="4" t="s">
        <v>108</v>
      </c>
    </row>
    <row r="8" spans="1:8" x14ac:dyDescent="0.3">
      <c r="B8" s="4">
        <v>1</v>
      </c>
      <c r="C8" s="62" t="s">
        <v>109</v>
      </c>
      <c r="D8" s="64"/>
      <c r="E8" s="13" t="s">
        <v>110</v>
      </c>
    </row>
    <row r="9" spans="1:8" x14ac:dyDescent="0.3">
      <c r="B9" s="4">
        <v>2</v>
      </c>
      <c r="C9" s="62" t="s">
        <v>109</v>
      </c>
      <c r="D9" s="64"/>
      <c r="E9" s="13" t="s">
        <v>110</v>
      </c>
    </row>
    <row r="11" spans="1:8" ht="4.2" customHeight="1" x14ac:dyDescent="0.3">
      <c r="B11" s="27"/>
      <c r="C11" s="27"/>
      <c r="D11" s="27"/>
      <c r="E11" s="27"/>
      <c r="F11" s="27"/>
      <c r="G11" s="27"/>
      <c r="H11" s="27"/>
    </row>
    <row r="13" spans="1:8" x14ac:dyDescent="0.3">
      <c r="B13" s="5" t="s">
        <v>107</v>
      </c>
    </row>
    <row r="15" spans="1:8" x14ac:dyDescent="0.3">
      <c r="C15" t="s">
        <v>33</v>
      </c>
      <c r="D15" s="14" t="s">
        <v>34</v>
      </c>
    </row>
    <row r="16" spans="1:8" x14ac:dyDescent="0.3">
      <c r="C16" t="s">
        <v>14</v>
      </c>
      <c r="D16" s="61" t="s">
        <v>29</v>
      </c>
    </row>
    <row r="17" spans="2:5" x14ac:dyDescent="0.3">
      <c r="D17" s="61"/>
    </row>
    <row r="19" spans="2:5" x14ac:dyDescent="0.3">
      <c r="B19" s="7" t="s">
        <v>20</v>
      </c>
      <c r="C19" s="7" t="s">
        <v>16</v>
      </c>
      <c r="D19" s="7" t="s">
        <v>13</v>
      </c>
      <c r="E19" s="7" t="s">
        <v>12</v>
      </c>
    </row>
    <row r="20" spans="2:5" x14ac:dyDescent="0.3">
      <c r="B20" s="3"/>
      <c r="C20" s="26" t="s">
        <v>17</v>
      </c>
      <c r="D20" s="14" t="s">
        <v>30</v>
      </c>
      <c r="E20" s="9"/>
    </row>
    <row r="21" spans="2:5" x14ac:dyDescent="0.3">
      <c r="B21" s="3"/>
      <c r="C21" s="26" t="s">
        <v>17</v>
      </c>
      <c r="D21" s="14" t="s">
        <v>30</v>
      </c>
      <c r="E21" s="9"/>
    </row>
    <row r="22" spans="2:5" x14ac:dyDescent="0.3">
      <c r="B22" s="3"/>
      <c r="C22" s="26" t="s">
        <v>17</v>
      </c>
      <c r="D22" s="14" t="s">
        <v>30</v>
      </c>
      <c r="E22" s="9"/>
    </row>
    <row r="26" spans="2:5" x14ac:dyDescent="0.3">
      <c r="C26" t="s">
        <v>31</v>
      </c>
      <c r="D26" s="19" t="s">
        <v>32</v>
      </c>
    </row>
    <row r="30" spans="2:5" s="40" customFormat="1" ht="4.8" customHeight="1" x14ac:dyDescent="0.3"/>
    <row r="32" spans="2:5" x14ac:dyDescent="0.3">
      <c r="B32" s="5" t="s">
        <v>127</v>
      </c>
    </row>
    <row r="37" spans="2:8" x14ac:dyDescent="0.3">
      <c r="B37" s="4" t="s">
        <v>20</v>
      </c>
      <c r="C37" s="4" t="s">
        <v>27</v>
      </c>
      <c r="D37" s="4" t="s">
        <v>14</v>
      </c>
      <c r="E37" s="4" t="s">
        <v>108</v>
      </c>
    </row>
    <row r="38" spans="2:8" x14ac:dyDescent="0.3">
      <c r="B38" s="4">
        <v>1</v>
      </c>
      <c r="C38" s="42" t="s">
        <v>191</v>
      </c>
      <c r="D38" s="43" t="s">
        <v>129</v>
      </c>
      <c r="E38" s="13" t="s">
        <v>110</v>
      </c>
    </row>
    <row r="40" spans="2:8" ht="7.2" customHeight="1" x14ac:dyDescent="0.3">
      <c r="B40" s="27"/>
      <c r="C40" s="27"/>
      <c r="D40" s="27"/>
      <c r="E40" s="27"/>
      <c r="F40" s="27"/>
      <c r="G40" s="27"/>
      <c r="H40" s="27"/>
    </row>
    <row r="42" spans="2:8" x14ac:dyDescent="0.3">
      <c r="B42" s="5" t="s">
        <v>107</v>
      </c>
    </row>
    <row r="44" spans="2:8" x14ac:dyDescent="0.3">
      <c r="C44" t="s">
        <v>33</v>
      </c>
      <c r="D44" s="14" t="s">
        <v>192</v>
      </c>
    </row>
    <row r="45" spans="2:8" x14ac:dyDescent="0.3">
      <c r="C45" t="s">
        <v>14</v>
      </c>
      <c r="D45" s="61" t="s">
        <v>129</v>
      </c>
    </row>
    <row r="46" spans="2:8" x14ac:dyDescent="0.3">
      <c r="D46" s="61"/>
    </row>
    <row r="48" spans="2:8" x14ac:dyDescent="0.3">
      <c r="B48" s="7" t="s">
        <v>20</v>
      </c>
      <c r="C48" s="7" t="s">
        <v>16</v>
      </c>
      <c r="D48" s="7" t="s">
        <v>13</v>
      </c>
      <c r="E48" s="7" t="s">
        <v>12</v>
      </c>
    </row>
    <row r="49" spans="2:5" x14ac:dyDescent="0.3">
      <c r="B49" s="3"/>
      <c r="C49" s="26" t="s">
        <v>23</v>
      </c>
      <c r="D49" s="14" t="s">
        <v>2</v>
      </c>
      <c r="E49" s="15">
        <v>1500000</v>
      </c>
    </row>
    <row r="50" spans="2:5" x14ac:dyDescent="0.3">
      <c r="B50" s="3"/>
      <c r="C50" s="26" t="s">
        <v>125</v>
      </c>
      <c r="D50" s="14" t="s">
        <v>124</v>
      </c>
      <c r="E50" s="15">
        <v>200000</v>
      </c>
    </row>
    <row r="54" spans="2:5" x14ac:dyDescent="0.3">
      <c r="C54" t="s">
        <v>31</v>
      </c>
      <c r="D54" s="11">
        <f>SUM(E49:E50)</f>
        <v>1700000</v>
      </c>
    </row>
  </sheetData>
  <mergeCells count="4">
    <mergeCell ref="D45:D46"/>
    <mergeCell ref="D16:D17"/>
    <mergeCell ref="C8:D8"/>
    <mergeCell ref="C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7619-9BD4-4D13-A3C5-C733920B607A}">
  <dimension ref="A1:M232"/>
  <sheetViews>
    <sheetView tabSelected="1" topLeftCell="A211" zoomScaleNormal="100" workbookViewId="0">
      <selection activeCell="B234" sqref="B234"/>
    </sheetView>
  </sheetViews>
  <sheetFormatPr defaultRowHeight="14.4" x14ac:dyDescent="0.3"/>
  <cols>
    <col min="1" max="1" width="13.77734375" customWidth="1"/>
    <col min="2" max="2" width="21.44140625" customWidth="1"/>
    <col min="3" max="3" width="21.5546875" customWidth="1"/>
    <col min="4" max="4" width="20.88671875" customWidth="1"/>
    <col min="5" max="5" width="23" customWidth="1"/>
    <col min="6" max="6" width="30.88671875" bestFit="1" customWidth="1"/>
    <col min="7" max="7" width="38.109375" bestFit="1" customWidth="1"/>
    <col min="8" max="8" width="25" bestFit="1" customWidth="1"/>
    <col min="9" max="9" width="24.21875" customWidth="1"/>
    <col min="10" max="10" width="27.6640625" customWidth="1"/>
    <col min="11" max="11" width="17.33203125" customWidth="1"/>
  </cols>
  <sheetData>
    <row r="1" spans="1:13" s="1" customFormat="1" x14ac:dyDescent="0.3">
      <c r="A1" s="25" t="s">
        <v>101</v>
      </c>
    </row>
    <row r="2" spans="1:13" x14ac:dyDescent="0.3">
      <c r="A2" s="37" t="s">
        <v>68</v>
      </c>
      <c r="B2" s="5" t="s">
        <v>200</v>
      </c>
    </row>
    <row r="7" spans="1:13" x14ac:dyDescent="0.3">
      <c r="I7" s="31"/>
      <c r="J7" s="31"/>
      <c r="K7" s="32" t="s">
        <v>51</v>
      </c>
    </row>
    <row r="8" spans="1:13" x14ac:dyDescent="0.3">
      <c r="B8" s="4" t="s">
        <v>35</v>
      </c>
      <c r="C8" s="4" t="s">
        <v>20</v>
      </c>
      <c r="D8" s="4" t="s">
        <v>39</v>
      </c>
      <c r="E8" s="4" t="s">
        <v>11</v>
      </c>
      <c r="F8" s="4" t="s">
        <v>28</v>
      </c>
      <c r="G8" s="4" t="s">
        <v>91</v>
      </c>
      <c r="H8" s="4" t="s">
        <v>14</v>
      </c>
      <c r="I8" s="4" t="s">
        <v>12</v>
      </c>
      <c r="J8" s="30" t="s">
        <v>37</v>
      </c>
      <c r="K8" s="30" t="s">
        <v>38</v>
      </c>
    </row>
    <row r="9" spans="1:13" x14ac:dyDescent="0.3">
      <c r="B9" s="13" t="s">
        <v>193</v>
      </c>
      <c r="C9" s="29">
        <v>1</v>
      </c>
      <c r="D9" s="62" t="s">
        <v>48</v>
      </c>
      <c r="E9" s="63"/>
      <c r="F9" s="63"/>
      <c r="G9" s="63"/>
      <c r="H9" s="63"/>
      <c r="I9" s="64"/>
      <c r="J9" s="29" t="s">
        <v>50</v>
      </c>
      <c r="K9" s="33" t="s">
        <v>51</v>
      </c>
      <c r="M9" s="3"/>
    </row>
    <row r="10" spans="1:13" x14ac:dyDescent="0.3">
      <c r="B10" s="13" t="s">
        <v>193</v>
      </c>
      <c r="C10" s="29">
        <v>2</v>
      </c>
      <c r="D10" s="62" t="s">
        <v>48</v>
      </c>
      <c r="E10" s="63"/>
      <c r="F10" s="63"/>
      <c r="G10" s="63"/>
      <c r="H10" s="63"/>
      <c r="I10" s="64"/>
      <c r="J10" s="29" t="s">
        <v>54</v>
      </c>
      <c r="K10" s="33" t="s">
        <v>52</v>
      </c>
    </row>
    <row r="11" spans="1:13" x14ac:dyDescent="0.3">
      <c r="B11" s="13" t="s">
        <v>193</v>
      </c>
      <c r="C11" s="29">
        <v>3</v>
      </c>
      <c r="D11" s="62" t="s">
        <v>48</v>
      </c>
      <c r="E11" s="63"/>
      <c r="F11" s="63"/>
      <c r="G11" s="63"/>
      <c r="H11" s="63"/>
      <c r="I11" s="64"/>
      <c r="J11" s="47" t="s">
        <v>53</v>
      </c>
      <c r="K11" s="33" t="s">
        <v>51</v>
      </c>
    </row>
    <row r="12" spans="1:13" x14ac:dyDescent="0.3">
      <c r="J12" s="48" t="s">
        <v>49</v>
      </c>
    </row>
    <row r="16" spans="1:13" x14ac:dyDescent="0.3">
      <c r="B16" s="5"/>
    </row>
    <row r="23" spans="2:10" x14ac:dyDescent="0.3">
      <c r="B23" s="5" t="s">
        <v>46</v>
      </c>
    </row>
    <row r="24" spans="2:10" x14ac:dyDescent="0.3">
      <c r="B24" t="s">
        <v>40</v>
      </c>
      <c r="C24" s="34" t="s">
        <v>55</v>
      </c>
      <c r="D24" t="s">
        <v>56</v>
      </c>
      <c r="F24" t="s">
        <v>11</v>
      </c>
      <c r="G24" s="34" t="s">
        <v>59</v>
      </c>
    </row>
    <row r="25" spans="2:10" x14ac:dyDescent="0.3">
      <c r="B25" t="s">
        <v>28</v>
      </c>
      <c r="C25" s="13" t="s">
        <v>57</v>
      </c>
      <c r="D25" t="s">
        <v>58</v>
      </c>
      <c r="F25" t="s">
        <v>195</v>
      </c>
      <c r="G25" s="19" t="s">
        <v>188</v>
      </c>
    </row>
    <row r="26" spans="2:10" x14ac:dyDescent="0.3">
      <c r="B26" t="s">
        <v>71</v>
      </c>
      <c r="C26" s="35" t="s">
        <v>72</v>
      </c>
      <c r="F26" t="s">
        <v>10</v>
      </c>
      <c r="G26" s="19" t="s">
        <v>199</v>
      </c>
    </row>
    <row r="27" spans="2:10" x14ac:dyDescent="0.3">
      <c r="F27" t="s">
        <v>198</v>
      </c>
      <c r="G27" s="19" t="s">
        <v>201</v>
      </c>
    </row>
    <row r="29" spans="2:10" ht="5.4" customHeight="1" x14ac:dyDescent="0.3">
      <c r="B29" s="6"/>
      <c r="C29" s="6"/>
      <c r="D29" s="6"/>
      <c r="E29" s="6"/>
      <c r="F29" s="6"/>
      <c r="G29" s="6"/>
      <c r="H29" s="6"/>
    </row>
    <row r="31" spans="2:10" x14ac:dyDescent="0.3">
      <c r="B31" s="4" t="s">
        <v>41</v>
      </c>
      <c r="C31" s="4" t="s">
        <v>16</v>
      </c>
      <c r="D31" s="4" t="s">
        <v>36</v>
      </c>
      <c r="E31" s="4" t="s">
        <v>190</v>
      </c>
      <c r="F31" s="4" t="s">
        <v>42</v>
      </c>
      <c r="G31" s="4" t="s">
        <v>12</v>
      </c>
      <c r="H31" s="4" t="s">
        <v>21</v>
      </c>
      <c r="I31" s="4" t="s">
        <v>194</v>
      </c>
    </row>
    <row r="32" spans="2:10" x14ac:dyDescent="0.3">
      <c r="B32" s="3"/>
      <c r="C32" s="13" t="s">
        <v>17</v>
      </c>
      <c r="D32" s="35" t="s">
        <v>60</v>
      </c>
      <c r="E32" s="35" t="s">
        <v>60</v>
      </c>
      <c r="F32" s="35" t="s">
        <v>60</v>
      </c>
      <c r="G32" s="35" t="s">
        <v>60</v>
      </c>
      <c r="H32" s="33" t="s">
        <v>61</v>
      </c>
      <c r="I32" s="9" t="s">
        <v>62</v>
      </c>
      <c r="J32" s="45" t="s">
        <v>63</v>
      </c>
    </row>
    <row r="33" spans="2:10" x14ac:dyDescent="0.3">
      <c r="B33" s="3"/>
      <c r="C33" s="13" t="s">
        <v>17</v>
      </c>
      <c r="D33" s="35" t="s">
        <v>60</v>
      </c>
      <c r="E33" s="35" t="s">
        <v>60</v>
      </c>
      <c r="F33" s="35" t="s">
        <v>60</v>
      </c>
      <c r="G33" s="35" t="s">
        <v>60</v>
      </c>
      <c r="H33" s="33" t="s">
        <v>61</v>
      </c>
      <c r="I33" s="9" t="s">
        <v>62</v>
      </c>
      <c r="J33" s="45" t="s">
        <v>63</v>
      </c>
    </row>
    <row r="34" spans="2:10" x14ac:dyDescent="0.3">
      <c r="B34" s="3"/>
      <c r="C34" s="13" t="s">
        <v>17</v>
      </c>
      <c r="D34" s="35" t="s">
        <v>60</v>
      </c>
      <c r="E34" s="35" t="s">
        <v>60</v>
      </c>
      <c r="F34" s="35" t="s">
        <v>60</v>
      </c>
      <c r="G34" s="35" t="s">
        <v>60</v>
      </c>
      <c r="H34" s="33" t="s">
        <v>61</v>
      </c>
      <c r="I34" s="9" t="s">
        <v>62</v>
      </c>
      <c r="J34" s="45" t="s">
        <v>63</v>
      </c>
    </row>
    <row r="35" spans="2:10" x14ac:dyDescent="0.3">
      <c r="G35" s="3" t="s">
        <v>66</v>
      </c>
      <c r="H35" s="33" t="s">
        <v>64</v>
      </c>
    </row>
    <row r="36" spans="2:10" x14ac:dyDescent="0.3">
      <c r="G36" s="3" t="s">
        <v>43</v>
      </c>
      <c r="H36" s="19" t="s">
        <v>65</v>
      </c>
    </row>
    <row r="37" spans="2:10" x14ac:dyDescent="0.3">
      <c r="G37" s="3" t="s">
        <v>10</v>
      </c>
      <c r="H37" s="33" t="s">
        <v>179</v>
      </c>
    </row>
    <row r="39" spans="2:10" ht="5.4" customHeight="1" x14ac:dyDescent="0.3">
      <c r="B39" s="6"/>
      <c r="C39" s="6"/>
      <c r="D39" s="6"/>
      <c r="E39" s="6"/>
      <c r="F39" s="6"/>
      <c r="G39" s="6"/>
      <c r="H39" s="6"/>
    </row>
    <row r="41" spans="2:10" x14ac:dyDescent="0.3">
      <c r="B41" s="17" t="s">
        <v>24</v>
      </c>
    </row>
    <row r="43" spans="2:10" x14ac:dyDescent="0.3">
      <c r="B43" s="7" t="s">
        <v>180</v>
      </c>
      <c r="C43" s="7" t="s">
        <v>16</v>
      </c>
      <c r="D43" s="7" t="s">
        <v>28</v>
      </c>
      <c r="E43" s="7" t="s">
        <v>5</v>
      </c>
      <c r="F43" s="7" t="s">
        <v>3</v>
      </c>
      <c r="G43" s="7" t="s">
        <v>4</v>
      </c>
    </row>
    <row r="44" spans="2:10" x14ac:dyDescent="0.3">
      <c r="B44" s="81">
        <v>46198</v>
      </c>
      <c r="C44" s="24" t="s">
        <v>181</v>
      </c>
      <c r="D44" s="24" t="s">
        <v>130</v>
      </c>
      <c r="E44" s="22" t="s">
        <v>44</v>
      </c>
      <c r="F44" s="20" t="s">
        <v>22</v>
      </c>
      <c r="G44" s="20"/>
    </row>
    <row r="45" spans="2:10" x14ac:dyDescent="0.3">
      <c r="B45" s="81">
        <v>46198</v>
      </c>
      <c r="C45" s="24" t="s">
        <v>181</v>
      </c>
      <c r="D45" s="24" t="s">
        <v>130</v>
      </c>
      <c r="E45" s="22" t="s">
        <v>44</v>
      </c>
      <c r="F45" s="20" t="s">
        <v>22</v>
      </c>
      <c r="G45" s="20"/>
    </row>
    <row r="46" spans="2:10" x14ac:dyDescent="0.3">
      <c r="B46" s="81">
        <v>46198</v>
      </c>
      <c r="C46" s="24" t="s">
        <v>181</v>
      </c>
      <c r="D46" s="24" t="s">
        <v>130</v>
      </c>
      <c r="E46" s="23" t="s">
        <v>8</v>
      </c>
      <c r="F46" s="21"/>
      <c r="G46" s="20" t="s">
        <v>67</v>
      </c>
    </row>
    <row r="47" spans="2:10" x14ac:dyDescent="0.3">
      <c r="B47" s="71" t="s">
        <v>9</v>
      </c>
      <c r="C47" s="71"/>
      <c r="D47" s="71"/>
      <c r="E47" s="71"/>
      <c r="F47" s="8">
        <f>SUM(F44:F46)</f>
        <v>0</v>
      </c>
      <c r="G47" s="8">
        <f>SUM(G44:G46)</f>
        <v>0</v>
      </c>
    </row>
    <row r="49" spans="2:7" ht="15" customHeight="1" x14ac:dyDescent="0.3">
      <c r="B49" s="17" t="s">
        <v>45</v>
      </c>
    </row>
    <row r="50" spans="2:7" x14ac:dyDescent="0.3">
      <c r="B50" s="5" t="s">
        <v>172</v>
      </c>
    </row>
    <row r="51" spans="2:7" x14ac:dyDescent="0.3">
      <c r="B51" s="7" t="s">
        <v>180</v>
      </c>
      <c r="C51" s="7" t="s">
        <v>16</v>
      </c>
      <c r="D51" s="7" t="s">
        <v>28</v>
      </c>
      <c r="E51" s="7" t="s">
        <v>5</v>
      </c>
      <c r="F51" s="7" t="s">
        <v>3</v>
      </c>
      <c r="G51" s="7" t="s">
        <v>4</v>
      </c>
    </row>
    <row r="52" spans="2:7" x14ac:dyDescent="0.3">
      <c r="B52" s="81">
        <v>46198</v>
      </c>
      <c r="C52" s="24" t="s">
        <v>181</v>
      </c>
      <c r="D52" s="24" t="s">
        <v>182</v>
      </c>
      <c r="E52" s="22" t="s">
        <v>44</v>
      </c>
      <c r="F52" s="20" t="s">
        <v>22</v>
      </c>
      <c r="G52" s="20"/>
    </row>
    <row r="53" spans="2:7" x14ac:dyDescent="0.3">
      <c r="B53" s="81">
        <v>46198</v>
      </c>
      <c r="C53" s="24" t="s">
        <v>181</v>
      </c>
      <c r="D53" s="24" t="s">
        <v>182</v>
      </c>
      <c r="E53" s="22" t="s">
        <v>44</v>
      </c>
      <c r="F53" s="20" t="s">
        <v>22</v>
      </c>
      <c r="G53" s="20"/>
    </row>
    <row r="54" spans="2:7" x14ac:dyDescent="0.3">
      <c r="B54" s="81">
        <v>46198</v>
      </c>
      <c r="C54" s="24" t="s">
        <v>181</v>
      </c>
      <c r="D54" s="24" t="s">
        <v>182</v>
      </c>
      <c r="E54" s="23" t="s">
        <v>176</v>
      </c>
      <c r="F54" s="20"/>
      <c r="G54" s="20" t="s">
        <v>67</v>
      </c>
    </row>
    <row r="55" spans="2:7" x14ac:dyDescent="0.3">
      <c r="B55" s="71" t="s">
        <v>9</v>
      </c>
      <c r="C55" s="71"/>
      <c r="D55" s="71"/>
      <c r="E55" s="71"/>
      <c r="F55" s="8">
        <f>SUM(F52:F54)</f>
        <v>0</v>
      </c>
      <c r="G55" s="8">
        <f>SUM(G52:G54)</f>
        <v>0</v>
      </c>
    </row>
    <row r="56" spans="2:7" x14ac:dyDescent="0.3">
      <c r="B56" s="51"/>
      <c r="C56" s="51"/>
      <c r="D56" s="52"/>
      <c r="E56" s="52"/>
    </row>
    <row r="57" spans="2:7" x14ac:dyDescent="0.3">
      <c r="B57" s="51"/>
      <c r="C57" s="51"/>
      <c r="D57" s="52"/>
      <c r="E57" s="52"/>
    </row>
    <row r="58" spans="2:7" x14ac:dyDescent="0.3">
      <c r="B58" s="53" t="s">
        <v>171</v>
      </c>
      <c r="C58" s="51"/>
      <c r="D58" s="52"/>
      <c r="E58" s="52"/>
    </row>
    <row r="59" spans="2:7" x14ac:dyDescent="0.3">
      <c r="B59" s="7" t="s">
        <v>180</v>
      </c>
      <c r="C59" s="7" t="s">
        <v>16</v>
      </c>
      <c r="D59" s="7" t="s">
        <v>28</v>
      </c>
      <c r="E59" s="7" t="s">
        <v>5</v>
      </c>
      <c r="F59" s="7" t="s">
        <v>3</v>
      </c>
      <c r="G59" s="7" t="s">
        <v>4</v>
      </c>
    </row>
    <row r="60" spans="2:7" x14ac:dyDescent="0.3">
      <c r="B60" s="81">
        <v>46198</v>
      </c>
      <c r="C60" s="24" t="s">
        <v>181</v>
      </c>
      <c r="D60" s="24" t="s">
        <v>182</v>
      </c>
      <c r="E60" s="22" t="s">
        <v>173</v>
      </c>
      <c r="F60" s="20" t="s">
        <v>22</v>
      </c>
      <c r="G60" s="20"/>
    </row>
    <row r="61" spans="2:7" x14ac:dyDescent="0.3">
      <c r="B61" s="81">
        <v>46198</v>
      </c>
      <c r="C61" s="24" t="s">
        <v>181</v>
      </c>
      <c r="D61" s="24" t="s">
        <v>182</v>
      </c>
      <c r="E61" s="23" t="s">
        <v>8</v>
      </c>
      <c r="F61" s="21"/>
      <c r="G61" s="20" t="s">
        <v>67</v>
      </c>
    </row>
    <row r="62" spans="2:7" x14ac:dyDescent="0.3">
      <c r="B62" s="71" t="s">
        <v>9</v>
      </c>
      <c r="C62" s="71"/>
      <c r="D62" s="71"/>
      <c r="E62" s="71"/>
      <c r="F62" s="8">
        <f>SUM(F60:F61)</f>
        <v>0</v>
      </c>
      <c r="G62" s="8">
        <f>SUM(G60:G61)</f>
        <v>0</v>
      </c>
    </row>
    <row r="63" spans="2:7" x14ac:dyDescent="0.3">
      <c r="B63" s="51"/>
      <c r="C63" s="51"/>
      <c r="D63" s="52"/>
      <c r="E63" s="52"/>
    </row>
    <row r="64" spans="2:7" x14ac:dyDescent="0.3">
      <c r="B64" s="51"/>
      <c r="C64" s="51"/>
      <c r="D64" s="52"/>
      <c r="E64" s="52"/>
    </row>
    <row r="68" spans="1:8" x14ac:dyDescent="0.3">
      <c r="A68" s="37" t="s">
        <v>69</v>
      </c>
      <c r="B68" s="5" t="s">
        <v>70</v>
      </c>
    </row>
    <row r="73" spans="1:8" x14ac:dyDescent="0.3">
      <c r="B73" t="s">
        <v>73</v>
      </c>
      <c r="C73" s="13" t="s">
        <v>57</v>
      </c>
      <c r="E73" t="s">
        <v>74</v>
      </c>
      <c r="F73" s="70" t="s">
        <v>75</v>
      </c>
      <c r="G73" s="70"/>
    </row>
    <row r="75" spans="1:8" x14ac:dyDescent="0.3">
      <c r="B75" s="4" t="s">
        <v>82</v>
      </c>
      <c r="C75" s="4" t="s">
        <v>76</v>
      </c>
      <c r="D75" s="4" t="s">
        <v>77</v>
      </c>
      <c r="E75" s="4" t="s">
        <v>78</v>
      </c>
      <c r="F75" s="4" t="s">
        <v>96</v>
      </c>
      <c r="G75" s="4" t="s">
        <v>37</v>
      </c>
      <c r="H75" s="4" t="s">
        <v>38</v>
      </c>
    </row>
    <row r="76" spans="1:8" x14ac:dyDescent="0.3">
      <c r="B76" s="33" t="s">
        <v>83</v>
      </c>
      <c r="C76" s="62" t="s">
        <v>79</v>
      </c>
      <c r="D76" s="63"/>
      <c r="E76" s="63"/>
      <c r="F76" s="64"/>
      <c r="G76" s="38" t="s">
        <v>80</v>
      </c>
      <c r="H76" s="13" t="s">
        <v>93</v>
      </c>
    </row>
    <row r="77" spans="1:8" x14ac:dyDescent="0.3">
      <c r="B77" s="33" t="s">
        <v>84</v>
      </c>
      <c r="C77" s="62" t="s">
        <v>79</v>
      </c>
      <c r="D77" s="63"/>
      <c r="E77" s="63"/>
      <c r="F77" s="64"/>
      <c r="G77" s="38" t="s">
        <v>81</v>
      </c>
      <c r="H77" s="13" t="s">
        <v>92</v>
      </c>
    </row>
    <row r="78" spans="1:8" x14ac:dyDescent="0.3">
      <c r="B78" s="33" t="s">
        <v>85</v>
      </c>
      <c r="C78" s="62" t="s">
        <v>79</v>
      </c>
      <c r="D78" s="63"/>
      <c r="E78" s="63"/>
      <c r="F78" s="64"/>
      <c r="G78" s="38" t="s">
        <v>81</v>
      </c>
      <c r="H78" s="13" t="s">
        <v>92</v>
      </c>
    </row>
    <row r="81" spans="2:8" x14ac:dyDescent="0.3">
      <c r="B81" s="5" t="s">
        <v>86</v>
      </c>
    </row>
    <row r="83" spans="2:8" x14ac:dyDescent="0.3">
      <c r="B83" t="s">
        <v>82</v>
      </c>
      <c r="C83" s="33" t="s">
        <v>105</v>
      </c>
      <c r="E83" t="s">
        <v>28</v>
      </c>
      <c r="F83" s="19" t="s">
        <v>97</v>
      </c>
    </row>
    <row r="84" spans="2:8" x14ac:dyDescent="0.3">
      <c r="B84" t="s">
        <v>87</v>
      </c>
      <c r="C84" s="19" t="s">
        <v>97</v>
      </c>
      <c r="E84" t="s">
        <v>96</v>
      </c>
      <c r="F84" s="19" t="s">
        <v>98</v>
      </c>
    </row>
    <row r="85" spans="2:8" x14ac:dyDescent="0.3">
      <c r="B85" t="s">
        <v>88</v>
      </c>
      <c r="C85" s="19" t="s">
        <v>97</v>
      </c>
      <c r="E85" t="s">
        <v>89</v>
      </c>
      <c r="F85" s="33" t="s">
        <v>99</v>
      </c>
    </row>
    <row r="87" spans="2:8" ht="4.8" customHeight="1" x14ac:dyDescent="0.3">
      <c r="B87" s="6"/>
      <c r="C87" s="6"/>
      <c r="D87" s="6"/>
      <c r="E87" s="6"/>
      <c r="F87" s="6"/>
    </row>
    <row r="89" spans="2:8" x14ac:dyDescent="0.3">
      <c r="B89" s="4" t="s">
        <v>40</v>
      </c>
      <c r="C89" s="4" t="s">
        <v>11</v>
      </c>
      <c r="D89" s="4" t="s">
        <v>13</v>
      </c>
      <c r="E89" s="4" t="s">
        <v>90</v>
      </c>
      <c r="F89" s="4" t="s">
        <v>91</v>
      </c>
      <c r="G89" s="4" t="s">
        <v>12</v>
      </c>
      <c r="H89" s="4" t="s">
        <v>19</v>
      </c>
    </row>
    <row r="90" spans="2:8" x14ac:dyDescent="0.3">
      <c r="B90" s="19" t="s">
        <v>97</v>
      </c>
      <c r="C90" s="62" t="s">
        <v>94</v>
      </c>
      <c r="D90" s="63"/>
      <c r="E90" s="63"/>
      <c r="F90" s="63"/>
      <c r="G90" s="64"/>
      <c r="H90" s="13" t="s">
        <v>95</v>
      </c>
    </row>
    <row r="91" spans="2:8" x14ac:dyDescent="0.3">
      <c r="B91" s="19" t="s">
        <v>97</v>
      </c>
      <c r="C91" s="62" t="s">
        <v>94</v>
      </c>
      <c r="D91" s="63"/>
      <c r="E91" s="63"/>
      <c r="F91" s="63"/>
      <c r="G91" s="64"/>
      <c r="H91" s="13" t="s">
        <v>95</v>
      </c>
    </row>
    <row r="92" spans="2:8" x14ac:dyDescent="0.3">
      <c r="B92" s="19" t="s">
        <v>97</v>
      </c>
      <c r="C92" s="62" t="s">
        <v>94</v>
      </c>
      <c r="D92" s="63"/>
      <c r="E92" s="63"/>
      <c r="F92" s="63"/>
      <c r="G92" s="64"/>
      <c r="H92" s="13" t="s">
        <v>95</v>
      </c>
    </row>
    <row r="93" spans="2:8" x14ac:dyDescent="0.3">
      <c r="B93" s="69" t="s">
        <v>96</v>
      </c>
      <c r="C93" s="69"/>
      <c r="D93" s="69"/>
      <c r="E93" s="69"/>
      <c r="F93" s="69"/>
      <c r="G93" s="33" t="s">
        <v>100</v>
      </c>
    </row>
    <row r="97" spans="1:8" x14ac:dyDescent="0.3">
      <c r="A97" s="37" t="s">
        <v>115</v>
      </c>
      <c r="B97" s="5" t="s">
        <v>102</v>
      </c>
    </row>
    <row r="99" spans="1:8" x14ac:dyDescent="0.3">
      <c r="B99" t="s">
        <v>82</v>
      </c>
      <c r="C99" s="33" t="s">
        <v>105</v>
      </c>
      <c r="E99" t="s">
        <v>28</v>
      </c>
      <c r="F99" s="19" t="s">
        <v>97</v>
      </c>
    </row>
    <row r="100" spans="1:8" x14ac:dyDescent="0.3">
      <c r="B100" t="s">
        <v>87</v>
      </c>
      <c r="C100" s="19" t="s">
        <v>97</v>
      </c>
      <c r="E100" t="s">
        <v>96</v>
      </c>
      <c r="F100" s="19" t="s">
        <v>98</v>
      </c>
    </row>
    <row r="101" spans="1:8" x14ac:dyDescent="0.3">
      <c r="B101" t="s">
        <v>88</v>
      </c>
      <c r="C101" s="19" t="s">
        <v>97</v>
      </c>
      <c r="E101" t="s">
        <v>89</v>
      </c>
      <c r="F101" s="33" t="s">
        <v>99</v>
      </c>
    </row>
    <row r="103" spans="1:8" ht="4.2" customHeight="1" x14ac:dyDescent="0.3">
      <c r="B103" s="6"/>
      <c r="C103" s="6"/>
      <c r="D103" s="6"/>
      <c r="E103" s="6"/>
      <c r="F103" s="6"/>
    </row>
    <row r="105" spans="1:8" x14ac:dyDescent="0.3">
      <c r="B105" s="4" t="s">
        <v>40</v>
      </c>
      <c r="C105" s="4" t="s">
        <v>11</v>
      </c>
      <c r="D105" s="4" t="s">
        <v>13</v>
      </c>
      <c r="E105" s="4" t="s">
        <v>90</v>
      </c>
      <c r="F105" s="4" t="s">
        <v>91</v>
      </c>
      <c r="G105" s="4" t="s">
        <v>12</v>
      </c>
      <c r="H105" s="4" t="s">
        <v>19</v>
      </c>
    </row>
    <row r="106" spans="1:8" x14ac:dyDescent="0.3">
      <c r="B106" s="19" t="s">
        <v>97</v>
      </c>
      <c r="C106" s="62" t="s">
        <v>94</v>
      </c>
      <c r="D106" s="63"/>
      <c r="E106" s="63"/>
      <c r="F106" s="63"/>
      <c r="G106" s="64"/>
      <c r="H106" s="13" t="s">
        <v>95</v>
      </c>
    </row>
    <row r="107" spans="1:8" x14ac:dyDescent="0.3">
      <c r="B107" s="19" t="s">
        <v>97</v>
      </c>
      <c r="C107" s="62" t="s">
        <v>94</v>
      </c>
      <c r="D107" s="63"/>
      <c r="E107" s="63"/>
      <c r="F107" s="63"/>
      <c r="G107" s="64"/>
      <c r="H107" s="13" t="s">
        <v>95</v>
      </c>
    </row>
    <row r="108" spans="1:8" x14ac:dyDescent="0.3">
      <c r="B108" s="19" t="s">
        <v>97</v>
      </c>
      <c r="C108" s="62" t="s">
        <v>94</v>
      </c>
      <c r="D108" s="63"/>
      <c r="E108" s="63"/>
      <c r="F108" s="63"/>
      <c r="G108" s="64"/>
      <c r="H108" s="13" t="s">
        <v>95</v>
      </c>
    </row>
    <row r="109" spans="1:8" x14ac:dyDescent="0.3">
      <c r="B109" s="69" t="s">
        <v>96</v>
      </c>
      <c r="C109" s="69"/>
      <c r="D109" s="69"/>
      <c r="E109" s="69"/>
      <c r="F109" s="69"/>
      <c r="G109" s="33" t="s">
        <v>100</v>
      </c>
    </row>
    <row r="111" spans="1:8" x14ac:dyDescent="0.3">
      <c r="B111" s="67" t="s">
        <v>103</v>
      </c>
      <c r="C111" s="68"/>
      <c r="D111" s="68"/>
    </row>
    <row r="112" spans="1:8" x14ac:dyDescent="0.3">
      <c r="B112" s="68"/>
      <c r="C112" s="68"/>
      <c r="D112" s="68"/>
    </row>
    <row r="113" spans="1:11" x14ac:dyDescent="0.3">
      <c r="B113" s="68"/>
      <c r="C113" s="68"/>
      <c r="D113" s="68"/>
    </row>
    <row r="115" spans="1:11" x14ac:dyDescent="0.3">
      <c r="B115" s="37" t="s">
        <v>104</v>
      </c>
      <c r="C115" s="37"/>
      <c r="D115" s="37"/>
      <c r="E115" s="37"/>
      <c r="F115" s="37"/>
    </row>
    <row r="116" spans="1:11" x14ac:dyDescent="0.3">
      <c r="B116" s="37" t="s">
        <v>202</v>
      </c>
      <c r="C116" s="37"/>
      <c r="D116" s="37"/>
      <c r="E116" s="37"/>
      <c r="F116" s="37"/>
    </row>
    <row r="120" spans="1:11" s="40" customFormat="1" ht="6.6" customHeight="1" x14ac:dyDescent="0.3"/>
    <row r="121" spans="1:11" x14ac:dyDescent="0.3">
      <c r="A121" s="2" t="s">
        <v>18</v>
      </c>
    </row>
    <row r="122" spans="1:11" x14ac:dyDescent="0.3">
      <c r="A122" s="37" t="s">
        <v>68</v>
      </c>
      <c r="B122" s="5" t="s">
        <v>187</v>
      </c>
    </row>
    <row r="127" spans="1:11" x14ac:dyDescent="0.3">
      <c r="I127" s="31"/>
      <c r="J127" s="32"/>
    </row>
    <row r="128" spans="1:11" x14ac:dyDescent="0.3">
      <c r="B128" s="4" t="s">
        <v>35</v>
      </c>
      <c r="C128" s="4" t="s">
        <v>20</v>
      </c>
      <c r="D128" s="4" t="s">
        <v>39</v>
      </c>
      <c r="E128" s="4" t="s">
        <v>11</v>
      </c>
      <c r="F128" s="4" t="s">
        <v>28</v>
      </c>
      <c r="G128" s="4" t="s">
        <v>91</v>
      </c>
      <c r="H128" s="4" t="s">
        <v>14</v>
      </c>
      <c r="I128" s="4" t="s">
        <v>12</v>
      </c>
      <c r="J128" s="30" t="s">
        <v>37</v>
      </c>
      <c r="K128" s="4" t="s">
        <v>38</v>
      </c>
    </row>
    <row r="129" spans="2:11" x14ac:dyDescent="0.3">
      <c r="B129" s="13" t="s">
        <v>193</v>
      </c>
      <c r="C129" s="29">
        <v>1</v>
      </c>
      <c r="D129" s="43" t="s">
        <v>47</v>
      </c>
      <c r="E129" s="18">
        <v>46190</v>
      </c>
      <c r="F129" s="43" t="s">
        <v>130</v>
      </c>
      <c r="G129" s="43" t="s">
        <v>137</v>
      </c>
      <c r="H129" s="43" t="s">
        <v>138</v>
      </c>
      <c r="I129" s="46">
        <v>500000</v>
      </c>
      <c r="J129" s="29" t="s">
        <v>50</v>
      </c>
      <c r="K129" s="33" t="s">
        <v>51</v>
      </c>
    </row>
    <row r="130" spans="2:11" x14ac:dyDescent="0.3">
      <c r="B130" s="13" t="s">
        <v>193</v>
      </c>
      <c r="C130" s="29">
        <v>2</v>
      </c>
      <c r="D130" s="43" t="s">
        <v>134</v>
      </c>
      <c r="E130" s="18">
        <v>46191</v>
      </c>
      <c r="F130" s="43" t="s">
        <v>130</v>
      </c>
      <c r="G130" s="43" t="s">
        <v>136</v>
      </c>
      <c r="H130" s="43" t="s">
        <v>139</v>
      </c>
      <c r="I130" s="46">
        <v>1000000</v>
      </c>
      <c r="J130" s="29" t="s">
        <v>50</v>
      </c>
      <c r="K130" s="33" t="s">
        <v>51</v>
      </c>
    </row>
    <row r="131" spans="2:11" x14ac:dyDescent="0.3">
      <c r="B131" s="13" t="s">
        <v>193</v>
      </c>
      <c r="C131" s="29">
        <v>3</v>
      </c>
      <c r="D131" s="43" t="s">
        <v>135</v>
      </c>
      <c r="E131" s="18">
        <v>46195</v>
      </c>
      <c r="F131" s="43" t="s">
        <v>130</v>
      </c>
      <c r="G131" s="43" t="s">
        <v>131</v>
      </c>
      <c r="H131" s="43" t="s">
        <v>140</v>
      </c>
      <c r="I131" s="46">
        <v>500000</v>
      </c>
      <c r="J131" s="29" t="s">
        <v>50</v>
      </c>
      <c r="K131" s="33" t="s">
        <v>51</v>
      </c>
    </row>
    <row r="136" spans="2:11" x14ac:dyDescent="0.3">
      <c r="B136" s="5"/>
    </row>
    <row r="143" spans="2:11" x14ac:dyDescent="0.3">
      <c r="B143" s="5" t="s">
        <v>46</v>
      </c>
    </row>
    <row r="144" spans="2:11" x14ac:dyDescent="0.3">
      <c r="B144" t="s">
        <v>152</v>
      </c>
      <c r="C144" s="33" t="s">
        <v>135</v>
      </c>
      <c r="F144" t="s">
        <v>11</v>
      </c>
      <c r="G144" s="44">
        <v>46195</v>
      </c>
    </row>
    <row r="145" spans="2:10" x14ac:dyDescent="0.3">
      <c r="B145" t="s">
        <v>28</v>
      </c>
      <c r="C145" s="13" t="s">
        <v>130</v>
      </c>
      <c r="F145" t="s">
        <v>195</v>
      </c>
      <c r="G145" s="10">
        <v>1700000</v>
      </c>
    </row>
    <row r="146" spans="2:10" x14ac:dyDescent="0.3">
      <c r="B146" t="s">
        <v>71</v>
      </c>
      <c r="C146" s="35" t="s">
        <v>131</v>
      </c>
      <c r="F146" t="s">
        <v>10</v>
      </c>
      <c r="G146" s="10">
        <v>1700000</v>
      </c>
    </row>
    <row r="147" spans="2:10" x14ac:dyDescent="0.3">
      <c r="F147" t="s">
        <v>198</v>
      </c>
      <c r="G147" s="10">
        <v>0</v>
      </c>
    </row>
    <row r="148" spans="2:10" s="90" customFormat="1" x14ac:dyDescent="0.3">
      <c r="G148" s="91"/>
    </row>
    <row r="149" spans="2:10" ht="7.8" customHeight="1" x14ac:dyDescent="0.3">
      <c r="B149" s="6"/>
      <c r="C149" s="6"/>
      <c r="D149" s="6"/>
      <c r="E149" s="6"/>
      <c r="F149" s="6"/>
      <c r="G149" s="6"/>
      <c r="H149" s="6"/>
    </row>
    <row r="151" spans="2:10" x14ac:dyDescent="0.3">
      <c r="B151" s="4" t="s">
        <v>41</v>
      </c>
      <c r="C151" s="4" t="s">
        <v>16</v>
      </c>
      <c r="D151" s="4" t="s">
        <v>36</v>
      </c>
      <c r="E151" s="92" t="s">
        <v>189</v>
      </c>
      <c r="F151" s="4" t="s">
        <v>42</v>
      </c>
      <c r="G151" s="4" t="s">
        <v>12</v>
      </c>
      <c r="H151" s="4" t="s">
        <v>21</v>
      </c>
      <c r="I151" s="4" t="s">
        <v>194</v>
      </c>
    </row>
    <row r="152" spans="2:10" x14ac:dyDescent="0.3">
      <c r="B152" s="3"/>
      <c r="C152" s="26" t="s">
        <v>23</v>
      </c>
      <c r="D152" s="35" t="s">
        <v>15</v>
      </c>
      <c r="E152" s="35" t="s">
        <v>132</v>
      </c>
      <c r="F152" s="35">
        <v>10</v>
      </c>
      <c r="G152" s="12">
        <v>30000</v>
      </c>
      <c r="H152" s="11">
        <f>F152*G152</f>
        <v>300000</v>
      </c>
      <c r="I152" s="35" t="s">
        <v>62</v>
      </c>
      <c r="J152" s="36" t="s">
        <v>63</v>
      </c>
    </row>
    <row r="153" spans="2:10" x14ac:dyDescent="0.3">
      <c r="B153" s="3"/>
      <c r="C153" s="26" t="s">
        <v>125</v>
      </c>
      <c r="D153" s="35" t="s">
        <v>1</v>
      </c>
      <c r="E153" s="35" t="s">
        <v>133</v>
      </c>
      <c r="F153" s="35">
        <v>5</v>
      </c>
      <c r="G153" s="12">
        <v>40000</v>
      </c>
      <c r="H153" s="11">
        <f>F153*G153</f>
        <v>200000</v>
      </c>
      <c r="I153" s="35" t="s">
        <v>62</v>
      </c>
      <c r="J153" s="36" t="s">
        <v>63</v>
      </c>
    </row>
    <row r="154" spans="2:10" x14ac:dyDescent="0.3">
      <c r="G154" s="3" t="s">
        <v>66</v>
      </c>
      <c r="H154" s="11">
        <f>SUM(H152:H153)</f>
        <v>500000</v>
      </c>
    </row>
    <row r="155" spans="2:10" x14ac:dyDescent="0.3">
      <c r="G155" s="3" t="s">
        <v>43</v>
      </c>
      <c r="H155" s="10">
        <f>G145</f>
        <v>1700000</v>
      </c>
    </row>
    <row r="156" spans="2:10" x14ac:dyDescent="0.3">
      <c r="G156" s="3" t="s">
        <v>10</v>
      </c>
      <c r="H156" s="11">
        <f>H155-H154</f>
        <v>1200000</v>
      </c>
    </row>
    <row r="158" spans="2:10" ht="6.6" customHeight="1" x14ac:dyDescent="0.3">
      <c r="B158" s="6"/>
      <c r="C158" s="6"/>
      <c r="D158" s="6"/>
      <c r="E158" s="6"/>
      <c r="F158" s="6"/>
      <c r="G158" s="6"/>
      <c r="H158" s="6"/>
    </row>
    <row r="160" spans="2:10" x14ac:dyDescent="0.3">
      <c r="B160" s="17" t="s">
        <v>24</v>
      </c>
    </row>
    <row r="162" spans="2:7" x14ac:dyDescent="0.3">
      <c r="B162" s="7" t="s">
        <v>180</v>
      </c>
      <c r="C162" s="7" t="s">
        <v>16</v>
      </c>
      <c r="D162" s="7" t="s">
        <v>28</v>
      </c>
      <c r="E162" s="7" t="s">
        <v>5</v>
      </c>
      <c r="F162" s="7" t="s">
        <v>3</v>
      </c>
      <c r="G162" s="7" t="s">
        <v>4</v>
      </c>
    </row>
    <row r="163" spans="2:7" x14ac:dyDescent="0.3">
      <c r="B163" s="81">
        <v>46198</v>
      </c>
      <c r="C163" s="24" t="str">
        <f>C152</f>
        <v>5104-01-01</v>
      </c>
      <c r="D163" s="24" t="s">
        <v>130</v>
      </c>
      <c r="E163" s="22" t="s">
        <v>183</v>
      </c>
      <c r="F163" s="20">
        <f>H152</f>
        <v>300000</v>
      </c>
      <c r="G163" s="20"/>
    </row>
    <row r="164" spans="2:7" x14ac:dyDescent="0.3">
      <c r="B164" s="81">
        <v>46198</v>
      </c>
      <c r="C164" s="24" t="str">
        <f>C153</f>
        <v>6201-01-02</v>
      </c>
      <c r="D164" s="24" t="s">
        <v>130</v>
      </c>
      <c r="E164" s="22" t="s">
        <v>124</v>
      </c>
      <c r="F164" s="20">
        <f>H153</f>
        <v>200000</v>
      </c>
      <c r="G164" s="20"/>
    </row>
    <row r="165" spans="2:7" x14ac:dyDescent="0.3">
      <c r="B165" s="81">
        <v>46198</v>
      </c>
      <c r="C165" s="24" t="s">
        <v>7</v>
      </c>
      <c r="D165" s="24" t="s">
        <v>130</v>
      </c>
      <c r="E165" s="23" t="s">
        <v>8</v>
      </c>
      <c r="F165" s="21"/>
      <c r="G165" s="20">
        <f>H154</f>
        <v>500000</v>
      </c>
    </row>
    <row r="166" spans="2:7" x14ac:dyDescent="0.3">
      <c r="B166" s="71" t="s">
        <v>9</v>
      </c>
      <c r="C166" s="71"/>
      <c r="D166" s="71"/>
      <c r="E166" s="71"/>
      <c r="F166" s="8">
        <f>SUM(F163:F165)</f>
        <v>500000</v>
      </c>
      <c r="G166" s="8">
        <f>SUM(G163:G165)</f>
        <v>500000</v>
      </c>
    </row>
    <row r="168" spans="2:7" x14ac:dyDescent="0.3">
      <c r="B168" s="17" t="s">
        <v>45</v>
      </c>
    </row>
    <row r="169" spans="2:7" x14ac:dyDescent="0.3">
      <c r="B169" s="5" t="s">
        <v>172</v>
      </c>
    </row>
    <row r="170" spans="2:7" x14ac:dyDescent="0.3">
      <c r="B170" s="7" t="s">
        <v>180</v>
      </c>
      <c r="C170" s="7" t="s">
        <v>16</v>
      </c>
      <c r="D170" s="7" t="s">
        <v>28</v>
      </c>
      <c r="E170" s="7" t="s">
        <v>5</v>
      </c>
      <c r="F170" s="7" t="s">
        <v>3</v>
      </c>
      <c r="G170" s="7" t="s">
        <v>4</v>
      </c>
    </row>
    <row r="171" spans="2:7" x14ac:dyDescent="0.3">
      <c r="B171" s="81">
        <v>46198</v>
      </c>
      <c r="C171" s="24" t="s">
        <v>23</v>
      </c>
      <c r="D171" s="24" t="s">
        <v>128</v>
      </c>
      <c r="E171" s="22" t="s">
        <v>183</v>
      </c>
      <c r="F171" s="20">
        <v>300000</v>
      </c>
      <c r="G171" s="20"/>
    </row>
    <row r="172" spans="2:7" x14ac:dyDescent="0.3">
      <c r="B172" s="81">
        <v>46198</v>
      </c>
      <c r="C172" s="24" t="s">
        <v>125</v>
      </c>
      <c r="D172" s="24" t="s">
        <v>128</v>
      </c>
      <c r="E172" s="22" t="s">
        <v>124</v>
      </c>
      <c r="F172" s="20">
        <v>200000</v>
      </c>
      <c r="G172" s="20"/>
    </row>
    <row r="173" spans="2:7" x14ac:dyDescent="0.3">
      <c r="B173" s="81">
        <v>46198</v>
      </c>
      <c r="C173" s="28"/>
      <c r="D173" s="24" t="s">
        <v>128</v>
      </c>
      <c r="E173" s="23" t="s">
        <v>176</v>
      </c>
      <c r="F173" s="21"/>
      <c r="G173" s="20">
        <f>H154</f>
        <v>500000</v>
      </c>
    </row>
    <row r="174" spans="2:7" x14ac:dyDescent="0.3">
      <c r="B174" s="71" t="s">
        <v>9</v>
      </c>
      <c r="C174" s="71"/>
      <c r="D174" s="71"/>
      <c r="E174" s="71"/>
      <c r="F174" s="8">
        <f>SUM(F171:F173)</f>
        <v>500000</v>
      </c>
      <c r="G174" s="8">
        <f>SUM(G171:G173)</f>
        <v>500000</v>
      </c>
    </row>
    <row r="175" spans="2:7" x14ac:dyDescent="0.3">
      <c r="D175" s="51"/>
      <c r="E175" s="51"/>
      <c r="F175" s="52"/>
      <c r="G175" s="52"/>
    </row>
    <row r="176" spans="2:7" x14ac:dyDescent="0.3">
      <c r="B176" s="5" t="s">
        <v>171</v>
      </c>
      <c r="E176" s="51"/>
      <c r="F176" s="52"/>
      <c r="G176" s="52"/>
    </row>
    <row r="177" spans="1:8" x14ac:dyDescent="0.3">
      <c r="B177" s="7" t="s">
        <v>180</v>
      </c>
      <c r="C177" s="7" t="s">
        <v>16</v>
      </c>
      <c r="D177" s="7" t="s">
        <v>28</v>
      </c>
      <c r="E177" s="7" t="s">
        <v>5</v>
      </c>
      <c r="F177" s="7" t="s">
        <v>3</v>
      </c>
      <c r="G177" s="7" t="s">
        <v>4</v>
      </c>
    </row>
    <row r="178" spans="1:8" x14ac:dyDescent="0.3">
      <c r="B178" s="81">
        <v>46198</v>
      </c>
      <c r="C178" s="28"/>
      <c r="D178" s="24" t="s">
        <v>130</v>
      </c>
      <c r="E178" s="22" t="s">
        <v>169</v>
      </c>
      <c r="F178" s="20">
        <v>500000</v>
      </c>
      <c r="G178" s="20"/>
    </row>
    <row r="179" spans="1:8" x14ac:dyDescent="0.3">
      <c r="B179" s="81">
        <v>46198</v>
      </c>
      <c r="C179" s="24" t="s">
        <v>7</v>
      </c>
      <c r="D179" s="24" t="s">
        <v>130</v>
      </c>
      <c r="E179" s="23" t="s">
        <v>8</v>
      </c>
      <c r="F179" s="21"/>
      <c r="G179" s="20">
        <v>500000</v>
      </c>
    </row>
    <row r="180" spans="1:8" x14ac:dyDescent="0.3">
      <c r="B180" s="71" t="s">
        <v>9</v>
      </c>
      <c r="C180" s="71"/>
      <c r="D180" s="71"/>
      <c r="E180" s="71"/>
      <c r="F180" s="8">
        <f>SUM(F178:F179)</f>
        <v>500000</v>
      </c>
      <c r="G180" s="8">
        <f>SUM(G178:G179)</f>
        <v>500000</v>
      </c>
    </row>
    <row r="181" spans="1:8" x14ac:dyDescent="0.3">
      <c r="B181" s="51"/>
      <c r="C181" s="51"/>
      <c r="D181" s="52"/>
      <c r="E181" s="52"/>
    </row>
    <row r="185" spans="1:8" x14ac:dyDescent="0.3">
      <c r="A185" s="37" t="s">
        <v>69</v>
      </c>
      <c r="B185" s="5" t="s">
        <v>70</v>
      </c>
    </row>
    <row r="190" spans="1:8" x14ac:dyDescent="0.3">
      <c r="B190" t="s">
        <v>73</v>
      </c>
      <c r="C190" s="13" t="s">
        <v>130</v>
      </c>
      <c r="E190" t="s">
        <v>74</v>
      </c>
      <c r="F190" s="70" t="s">
        <v>50</v>
      </c>
      <c r="G190" s="70"/>
    </row>
    <row r="192" spans="1:8" x14ac:dyDescent="0.3">
      <c r="B192" s="4" t="s">
        <v>82</v>
      </c>
      <c r="C192" s="4" t="s">
        <v>76</v>
      </c>
      <c r="D192" s="4" t="s">
        <v>77</v>
      </c>
      <c r="E192" s="4" t="s">
        <v>78</v>
      </c>
      <c r="F192" s="4" t="s">
        <v>96</v>
      </c>
      <c r="G192" s="4" t="s">
        <v>37</v>
      </c>
      <c r="H192" s="4" t="s">
        <v>38</v>
      </c>
    </row>
    <row r="193" spans="2:8" x14ac:dyDescent="0.3">
      <c r="B193" s="33" t="s">
        <v>83</v>
      </c>
      <c r="C193" s="43" t="s">
        <v>142</v>
      </c>
      <c r="D193" s="43" t="s">
        <v>130</v>
      </c>
      <c r="E193" s="43">
        <v>2</v>
      </c>
      <c r="F193" s="46">
        <v>500000</v>
      </c>
      <c r="G193" s="38" t="s">
        <v>80</v>
      </c>
      <c r="H193" s="13" t="s">
        <v>93</v>
      </c>
    </row>
    <row r="194" spans="2:8" x14ac:dyDescent="0.3">
      <c r="B194" s="33" t="s">
        <v>84</v>
      </c>
      <c r="C194" s="43" t="s">
        <v>143</v>
      </c>
      <c r="D194" s="43" t="s">
        <v>130</v>
      </c>
      <c r="E194" s="43">
        <v>8</v>
      </c>
      <c r="F194" s="46">
        <v>1000000</v>
      </c>
      <c r="G194" s="38" t="s">
        <v>80</v>
      </c>
      <c r="H194" s="13" t="s">
        <v>93</v>
      </c>
    </row>
    <row r="195" spans="2:8" x14ac:dyDescent="0.3">
      <c r="B195" s="33" t="s">
        <v>85</v>
      </c>
      <c r="C195" s="43" t="s">
        <v>141</v>
      </c>
      <c r="D195" s="43" t="s">
        <v>130</v>
      </c>
      <c r="E195" s="43">
        <v>2</v>
      </c>
      <c r="F195" s="46">
        <v>500000</v>
      </c>
      <c r="G195" s="38" t="s">
        <v>80</v>
      </c>
      <c r="H195" s="13" t="s">
        <v>93</v>
      </c>
    </row>
    <row r="198" spans="2:8" x14ac:dyDescent="0.3">
      <c r="B198" s="5" t="s">
        <v>86</v>
      </c>
    </row>
    <row r="200" spans="2:8" x14ac:dyDescent="0.3">
      <c r="B200" t="s">
        <v>82</v>
      </c>
      <c r="C200" s="33" t="s">
        <v>85</v>
      </c>
      <c r="E200" t="s">
        <v>28</v>
      </c>
      <c r="F200" s="19" t="s">
        <v>130</v>
      </c>
    </row>
    <row r="201" spans="2:8" x14ac:dyDescent="0.3">
      <c r="B201" t="s">
        <v>87</v>
      </c>
      <c r="C201" s="19" t="s">
        <v>141</v>
      </c>
      <c r="E201" t="s">
        <v>96</v>
      </c>
      <c r="F201" s="10">
        <v>500000</v>
      </c>
    </row>
    <row r="202" spans="2:8" x14ac:dyDescent="0.3">
      <c r="B202" t="s">
        <v>88</v>
      </c>
      <c r="C202" s="19">
        <v>2</v>
      </c>
      <c r="E202" t="s">
        <v>89</v>
      </c>
      <c r="F202" s="11">
        <f>'Master Petty Cashh'!D54-'Expense Petty Cashh'!F201</f>
        <v>1200000</v>
      </c>
    </row>
    <row r="204" spans="2:8" ht="6" customHeight="1" x14ac:dyDescent="0.3">
      <c r="B204" s="6"/>
      <c r="C204" s="6"/>
      <c r="D204" s="6"/>
      <c r="E204" s="6"/>
      <c r="F204" s="6"/>
    </row>
    <row r="206" spans="2:8" x14ac:dyDescent="0.3">
      <c r="B206" s="4" t="s">
        <v>40</v>
      </c>
      <c r="C206" s="4" t="s">
        <v>11</v>
      </c>
      <c r="D206" s="4" t="s">
        <v>36</v>
      </c>
      <c r="E206" s="4" t="s">
        <v>90</v>
      </c>
      <c r="F206" s="4" t="s">
        <v>91</v>
      </c>
      <c r="G206" s="4" t="s">
        <v>12</v>
      </c>
      <c r="H206" s="4" t="s">
        <v>19</v>
      </c>
    </row>
    <row r="207" spans="2:8" x14ac:dyDescent="0.3">
      <c r="B207" s="19" t="s">
        <v>135</v>
      </c>
      <c r="C207" s="18">
        <v>46195</v>
      </c>
      <c r="D207" s="19" t="s">
        <v>15</v>
      </c>
      <c r="E207" s="19" t="s">
        <v>132</v>
      </c>
      <c r="F207" s="19" t="s">
        <v>131</v>
      </c>
      <c r="G207" s="16">
        <v>300000</v>
      </c>
      <c r="H207" s="13" t="s">
        <v>95</v>
      </c>
    </row>
    <row r="208" spans="2:8" x14ac:dyDescent="0.3">
      <c r="B208" s="19" t="s">
        <v>135</v>
      </c>
      <c r="C208" s="18">
        <v>46195</v>
      </c>
      <c r="D208" s="19" t="s">
        <v>1</v>
      </c>
      <c r="E208" s="19" t="s">
        <v>133</v>
      </c>
      <c r="F208" s="19" t="s">
        <v>131</v>
      </c>
      <c r="G208" s="16">
        <v>200000</v>
      </c>
      <c r="H208" s="13" t="s">
        <v>95</v>
      </c>
    </row>
    <row r="209" spans="1:8" x14ac:dyDescent="0.3">
      <c r="B209" s="69" t="s">
        <v>96</v>
      </c>
      <c r="C209" s="69"/>
      <c r="D209" s="69"/>
      <c r="E209" s="69"/>
      <c r="F209" s="69"/>
      <c r="G209" s="11">
        <f>SUM(G207:G208)</f>
        <v>500000</v>
      </c>
    </row>
    <row r="213" spans="1:8" x14ac:dyDescent="0.3">
      <c r="A213" s="37" t="s">
        <v>115</v>
      </c>
      <c r="B213" s="5" t="s">
        <v>102</v>
      </c>
    </row>
    <row r="215" spans="1:8" x14ac:dyDescent="0.3">
      <c r="B215" t="s">
        <v>82</v>
      </c>
      <c r="C215" s="33" t="s">
        <v>85</v>
      </c>
      <c r="E215" t="s">
        <v>28</v>
      </c>
      <c r="F215" s="19" t="s">
        <v>130</v>
      </c>
    </row>
    <row r="216" spans="1:8" x14ac:dyDescent="0.3">
      <c r="B216" t="s">
        <v>87</v>
      </c>
      <c r="C216" s="19" t="s">
        <v>141</v>
      </c>
      <c r="E216" t="s">
        <v>96</v>
      </c>
      <c r="F216" s="10">
        <v>500000</v>
      </c>
    </row>
    <row r="217" spans="1:8" x14ac:dyDescent="0.3">
      <c r="B217" t="s">
        <v>88</v>
      </c>
      <c r="C217" s="19">
        <v>2</v>
      </c>
      <c r="E217" t="s">
        <v>89</v>
      </c>
      <c r="F217" s="11">
        <v>1200000</v>
      </c>
    </row>
    <row r="219" spans="1:8" x14ac:dyDescent="0.3">
      <c r="B219" s="6"/>
      <c r="C219" s="6"/>
      <c r="D219" s="6"/>
      <c r="E219" s="6"/>
      <c r="F219" s="6"/>
    </row>
    <row r="221" spans="1:8" x14ac:dyDescent="0.3">
      <c r="B221" s="4" t="s">
        <v>40</v>
      </c>
      <c r="C221" s="4" t="s">
        <v>11</v>
      </c>
      <c r="D221" s="4" t="s">
        <v>36</v>
      </c>
      <c r="E221" s="4" t="s">
        <v>90</v>
      </c>
      <c r="F221" s="4" t="s">
        <v>91</v>
      </c>
      <c r="G221" s="4" t="s">
        <v>12</v>
      </c>
      <c r="H221" s="4" t="s">
        <v>19</v>
      </c>
    </row>
    <row r="222" spans="1:8" x14ac:dyDescent="0.3">
      <c r="B222" s="19" t="s">
        <v>135</v>
      </c>
      <c r="C222" s="18">
        <v>46195</v>
      </c>
      <c r="D222" s="19" t="s">
        <v>15</v>
      </c>
      <c r="E222" s="19" t="s">
        <v>132</v>
      </c>
      <c r="F222" s="19" t="s">
        <v>131</v>
      </c>
      <c r="G222" s="16">
        <v>300000</v>
      </c>
      <c r="H222" s="13" t="s">
        <v>95</v>
      </c>
    </row>
    <row r="223" spans="1:8" x14ac:dyDescent="0.3">
      <c r="B223" s="19" t="s">
        <v>135</v>
      </c>
      <c r="C223" s="18">
        <v>46195</v>
      </c>
      <c r="D223" s="19" t="s">
        <v>1</v>
      </c>
      <c r="E223" s="19" t="s">
        <v>133</v>
      </c>
      <c r="F223" s="19" t="s">
        <v>131</v>
      </c>
      <c r="G223" s="16">
        <v>200000</v>
      </c>
      <c r="H223" s="13" t="s">
        <v>95</v>
      </c>
    </row>
    <row r="224" spans="1:8" x14ac:dyDescent="0.3">
      <c r="B224" s="69" t="s">
        <v>96</v>
      </c>
      <c r="C224" s="69"/>
      <c r="D224" s="69"/>
      <c r="E224" s="69"/>
      <c r="F224" s="69"/>
      <c r="G224" s="11">
        <f>SUM(G222:G223)</f>
        <v>500000</v>
      </c>
    </row>
    <row r="226" spans="2:6" x14ac:dyDescent="0.3">
      <c r="B226" s="67" t="s">
        <v>103</v>
      </c>
      <c r="C226" s="68"/>
      <c r="D226" s="68"/>
    </row>
    <row r="227" spans="2:6" x14ac:dyDescent="0.3">
      <c r="B227" s="68"/>
      <c r="C227" s="68"/>
      <c r="D227" s="68"/>
    </row>
    <row r="228" spans="2:6" x14ac:dyDescent="0.3">
      <c r="B228" s="68"/>
      <c r="C228" s="68"/>
      <c r="D228" s="68"/>
    </row>
    <row r="230" spans="2:6" x14ac:dyDescent="0.3">
      <c r="B230" s="37" t="s">
        <v>104</v>
      </c>
      <c r="C230" s="37"/>
      <c r="D230" s="37"/>
      <c r="E230" s="37"/>
      <c r="F230" s="37"/>
    </row>
    <row r="231" spans="2:6" x14ac:dyDescent="0.3">
      <c r="B231" s="37" t="s">
        <v>202</v>
      </c>
      <c r="C231" s="37"/>
      <c r="D231" s="37"/>
      <c r="E231" s="37"/>
      <c r="F231" s="37"/>
    </row>
    <row r="232" spans="2:6" x14ac:dyDescent="0.3">
      <c r="B232" t="s">
        <v>170</v>
      </c>
    </row>
  </sheetData>
  <mergeCells count="26">
    <mergeCell ref="B166:E166"/>
    <mergeCell ref="B174:E174"/>
    <mergeCell ref="B180:E180"/>
    <mergeCell ref="B47:E47"/>
    <mergeCell ref="B55:E55"/>
    <mergeCell ref="B62:E62"/>
    <mergeCell ref="C106:G106"/>
    <mergeCell ref="C107:G107"/>
    <mergeCell ref="F73:G73"/>
    <mergeCell ref="C76:F76"/>
    <mergeCell ref="C77:F77"/>
    <mergeCell ref="C78:F78"/>
    <mergeCell ref="C90:G90"/>
    <mergeCell ref="B226:D228"/>
    <mergeCell ref="D9:I9"/>
    <mergeCell ref="D10:I10"/>
    <mergeCell ref="D11:I11"/>
    <mergeCell ref="B209:F209"/>
    <mergeCell ref="B224:F224"/>
    <mergeCell ref="F190:G190"/>
    <mergeCell ref="C108:G108"/>
    <mergeCell ref="B109:F109"/>
    <mergeCell ref="B111:D113"/>
    <mergeCell ref="C91:G91"/>
    <mergeCell ref="C92:G92"/>
    <mergeCell ref="B93:F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ACCD-9A2E-4791-8F15-A11FA8EDA780}">
  <dimension ref="A1:I32"/>
  <sheetViews>
    <sheetView topLeftCell="A8" zoomScale="109" zoomScaleNormal="85" workbookViewId="0">
      <selection activeCell="H21" sqref="H21"/>
    </sheetView>
  </sheetViews>
  <sheetFormatPr defaultRowHeight="14.4" x14ac:dyDescent="0.3"/>
  <cols>
    <col min="2" max="2" width="15.21875" bestFit="1" customWidth="1"/>
    <col min="3" max="3" width="16.88671875" bestFit="1" customWidth="1"/>
    <col min="4" max="4" width="18.6640625" bestFit="1" customWidth="1"/>
    <col min="5" max="5" width="16.33203125" bestFit="1" customWidth="1"/>
    <col min="6" max="6" width="16.88671875" bestFit="1" customWidth="1"/>
    <col min="7" max="7" width="19.21875" bestFit="1" customWidth="1"/>
    <col min="8" max="8" width="34.33203125" bestFit="1" customWidth="1"/>
    <col min="9" max="9" width="25.5546875" bestFit="1" customWidth="1"/>
  </cols>
  <sheetData>
    <row r="1" spans="1:9" s="1" customFormat="1" x14ac:dyDescent="0.3">
      <c r="A1" s="25" t="s">
        <v>111</v>
      </c>
    </row>
    <row r="2" spans="1:9" x14ac:dyDescent="0.3">
      <c r="B2" s="5" t="s">
        <v>0</v>
      </c>
    </row>
    <row r="7" spans="1:9" x14ac:dyDescent="0.3">
      <c r="B7" t="s">
        <v>74</v>
      </c>
      <c r="C7" s="70" t="s">
        <v>114</v>
      </c>
      <c r="D7" s="70"/>
      <c r="E7" s="70"/>
    </row>
    <row r="9" spans="1:9" x14ac:dyDescent="0.3">
      <c r="B9" s="4" t="s">
        <v>82</v>
      </c>
      <c r="C9" s="4" t="s">
        <v>117</v>
      </c>
      <c r="D9" s="4" t="s">
        <v>76</v>
      </c>
      <c r="E9" s="4" t="s">
        <v>77</v>
      </c>
      <c r="F9" s="4" t="s">
        <v>78</v>
      </c>
      <c r="G9" s="4" t="s">
        <v>96</v>
      </c>
      <c r="H9" s="4" t="s">
        <v>37</v>
      </c>
      <c r="I9" s="4" t="s">
        <v>38</v>
      </c>
    </row>
    <row r="10" spans="1:9" x14ac:dyDescent="0.3">
      <c r="B10" s="33" t="s">
        <v>83</v>
      </c>
      <c r="C10" s="33" t="s">
        <v>118</v>
      </c>
      <c r="D10" s="62" t="s">
        <v>112</v>
      </c>
      <c r="E10" s="63"/>
      <c r="F10" s="63"/>
      <c r="G10" s="64"/>
      <c r="H10" s="38" t="s">
        <v>144</v>
      </c>
      <c r="I10" s="13" t="s">
        <v>113</v>
      </c>
    </row>
    <row r="11" spans="1:9" x14ac:dyDescent="0.3">
      <c r="B11" s="33" t="s">
        <v>84</v>
      </c>
      <c r="C11" s="33" t="s">
        <v>119</v>
      </c>
      <c r="D11" s="62" t="s">
        <v>112</v>
      </c>
      <c r="E11" s="63"/>
      <c r="F11" s="63"/>
      <c r="G11" s="64"/>
      <c r="H11" s="38" t="s">
        <v>144</v>
      </c>
      <c r="I11" s="13" t="s">
        <v>113</v>
      </c>
    </row>
    <row r="12" spans="1:9" x14ac:dyDescent="0.3">
      <c r="B12" s="33" t="s">
        <v>85</v>
      </c>
      <c r="C12" s="33" t="s">
        <v>120</v>
      </c>
      <c r="D12" s="62" t="s">
        <v>112</v>
      </c>
      <c r="E12" s="63"/>
      <c r="F12" s="63"/>
      <c r="G12" s="64"/>
      <c r="H12" s="38" t="s">
        <v>144</v>
      </c>
      <c r="I12" s="13" t="s">
        <v>113</v>
      </c>
    </row>
    <row r="15" spans="1:9" x14ac:dyDescent="0.3">
      <c r="B15" s="39" t="s">
        <v>116</v>
      </c>
    </row>
    <row r="17" spans="1:9" s="40" customFormat="1" ht="4.2" customHeight="1" x14ac:dyDescent="0.3"/>
    <row r="18" spans="1:9" x14ac:dyDescent="0.3">
      <c r="A18" s="2" t="s">
        <v>18</v>
      </c>
    </row>
    <row r="19" spans="1:9" x14ac:dyDescent="0.3">
      <c r="B19" s="5" t="s">
        <v>0</v>
      </c>
    </row>
    <row r="24" spans="1:9" x14ac:dyDescent="0.3">
      <c r="B24" t="s">
        <v>74</v>
      </c>
      <c r="C24" s="70" t="s">
        <v>50</v>
      </c>
      <c r="D24" s="70"/>
      <c r="E24" s="70"/>
    </row>
    <row r="26" spans="1:9" x14ac:dyDescent="0.3">
      <c r="B26" s="4" t="s">
        <v>82</v>
      </c>
      <c r="C26" s="4" t="s">
        <v>117</v>
      </c>
      <c r="D26" s="4" t="s">
        <v>76</v>
      </c>
      <c r="E26" s="4" t="s">
        <v>77</v>
      </c>
      <c r="F26" s="4" t="s">
        <v>78</v>
      </c>
      <c r="G26" s="4" t="s">
        <v>96</v>
      </c>
      <c r="H26" s="4" t="s">
        <v>37</v>
      </c>
      <c r="I26" s="4" t="s">
        <v>38</v>
      </c>
    </row>
    <row r="27" spans="1:9" x14ac:dyDescent="0.3">
      <c r="B27" s="33" t="s">
        <v>83</v>
      </c>
      <c r="C27" s="33" t="s">
        <v>118</v>
      </c>
      <c r="D27" s="43" t="s">
        <v>142</v>
      </c>
      <c r="E27" s="43" t="s">
        <v>130</v>
      </c>
      <c r="F27" s="43">
        <v>2</v>
      </c>
      <c r="G27" s="46">
        <v>500000</v>
      </c>
      <c r="H27" s="38" t="s">
        <v>50</v>
      </c>
      <c r="I27" s="13" t="s">
        <v>113</v>
      </c>
    </row>
    <row r="28" spans="1:9" x14ac:dyDescent="0.3">
      <c r="B28" s="33" t="s">
        <v>84</v>
      </c>
      <c r="C28" s="33" t="s">
        <v>119</v>
      </c>
      <c r="D28" s="43" t="s">
        <v>143</v>
      </c>
      <c r="E28" s="43" t="s">
        <v>130</v>
      </c>
      <c r="F28" s="43">
        <v>8</v>
      </c>
      <c r="G28" s="46">
        <v>1000000</v>
      </c>
      <c r="H28" s="38" t="s">
        <v>50</v>
      </c>
      <c r="I28" s="13" t="s">
        <v>113</v>
      </c>
    </row>
    <row r="29" spans="1:9" x14ac:dyDescent="0.3">
      <c r="B29" s="33" t="s">
        <v>85</v>
      </c>
      <c r="C29" s="33" t="s">
        <v>120</v>
      </c>
      <c r="D29" s="43" t="s">
        <v>141</v>
      </c>
      <c r="E29" s="43" t="s">
        <v>130</v>
      </c>
      <c r="F29" s="43">
        <v>2</v>
      </c>
      <c r="G29" s="46">
        <v>500000</v>
      </c>
      <c r="H29" s="38" t="s">
        <v>50</v>
      </c>
      <c r="I29" s="13" t="s">
        <v>113</v>
      </c>
    </row>
    <row r="32" spans="1:9" x14ac:dyDescent="0.3">
      <c r="B32" s="39" t="s">
        <v>116</v>
      </c>
    </row>
  </sheetData>
  <mergeCells count="5">
    <mergeCell ref="C7:E7"/>
    <mergeCell ref="D10:G10"/>
    <mergeCell ref="D11:G11"/>
    <mergeCell ref="D12:G12"/>
    <mergeCell ref="C24:E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C1DF-EE3A-4C8E-9AA7-482C8293CE42}">
  <dimension ref="A1:Z39"/>
  <sheetViews>
    <sheetView zoomScale="78" zoomScaleNormal="70" workbookViewId="0">
      <selection activeCell="H28" sqref="H28"/>
    </sheetView>
  </sheetViews>
  <sheetFormatPr defaultRowHeight="14.4" x14ac:dyDescent="0.3"/>
  <cols>
    <col min="2" max="2" width="22.33203125" bestFit="1" customWidth="1"/>
    <col min="3" max="3" width="26.5546875" customWidth="1"/>
    <col min="4" max="4" width="16.21875" customWidth="1"/>
    <col min="5" max="5" width="21.5546875" bestFit="1" customWidth="1"/>
    <col min="6" max="8" width="17" customWidth="1"/>
    <col min="12" max="12" width="27.88671875" customWidth="1"/>
    <col min="13" max="13" width="30.5546875" customWidth="1"/>
    <col min="14" max="14" width="18.77734375" bestFit="1" customWidth="1"/>
    <col min="15" max="15" width="21.5546875" bestFit="1" customWidth="1"/>
    <col min="16" max="16" width="11.44140625" bestFit="1" customWidth="1"/>
    <col min="17" max="17" width="12.21875" customWidth="1"/>
    <col min="21" max="21" width="24.77734375" customWidth="1"/>
    <col min="22" max="22" width="10.33203125" bestFit="1" customWidth="1"/>
    <col min="23" max="23" width="9" customWidth="1"/>
    <col min="24" max="24" width="22.77734375" bestFit="1" customWidth="1"/>
    <col min="25" max="25" width="11.44140625" bestFit="1" customWidth="1"/>
    <col min="26" max="26" width="12.77734375" bestFit="1" customWidth="1"/>
  </cols>
  <sheetData>
    <row r="1" spans="1:26" s="1" customFormat="1" x14ac:dyDescent="0.3">
      <c r="A1" s="25" t="s">
        <v>123</v>
      </c>
    </row>
    <row r="2" spans="1:26" ht="15" thickBot="1" x14ac:dyDescent="0.35">
      <c r="A2" s="17"/>
    </row>
    <row r="3" spans="1:26" ht="14.4" customHeight="1" x14ac:dyDescent="0.3">
      <c r="A3" s="17"/>
      <c r="B3" s="72" t="s">
        <v>178</v>
      </c>
      <c r="C3" s="73"/>
      <c r="D3" s="73"/>
      <c r="E3" s="74"/>
      <c r="F3" s="86"/>
      <c r="G3" s="86"/>
      <c r="H3" s="86"/>
      <c r="L3" s="72" t="s">
        <v>185</v>
      </c>
      <c r="M3" s="73"/>
      <c r="N3" s="73"/>
      <c r="O3" s="74"/>
    </row>
    <row r="4" spans="1:26" x14ac:dyDescent="0.3">
      <c r="A4" s="17"/>
      <c r="B4" s="75"/>
      <c r="C4" s="76"/>
      <c r="D4" s="76"/>
      <c r="E4" s="77"/>
      <c r="F4" s="86"/>
      <c r="G4" s="86"/>
      <c r="H4" s="86"/>
      <c r="L4" s="75"/>
      <c r="M4" s="76"/>
      <c r="N4" s="76"/>
      <c r="O4" s="77"/>
    </row>
    <row r="5" spans="1:26" x14ac:dyDescent="0.3">
      <c r="A5" s="17"/>
      <c r="B5" s="75"/>
      <c r="C5" s="76"/>
      <c r="D5" s="76"/>
      <c r="E5" s="77"/>
      <c r="F5" s="86"/>
      <c r="G5" s="86"/>
      <c r="H5" s="86"/>
      <c r="L5" s="75"/>
      <c r="M5" s="76"/>
      <c r="N5" s="76"/>
      <c r="O5" s="77"/>
    </row>
    <row r="6" spans="1:26" x14ac:dyDescent="0.3">
      <c r="A6" s="17"/>
      <c r="B6" s="75"/>
      <c r="C6" s="76"/>
      <c r="D6" s="76"/>
      <c r="E6" s="77"/>
      <c r="F6" s="86"/>
      <c r="G6" s="86"/>
      <c r="H6" s="86"/>
      <c r="L6" s="75"/>
      <c r="M6" s="76"/>
      <c r="N6" s="76"/>
      <c r="O6" s="77"/>
    </row>
    <row r="7" spans="1:26" x14ac:dyDescent="0.3">
      <c r="B7" s="75"/>
      <c r="C7" s="76"/>
      <c r="D7" s="76"/>
      <c r="E7" s="77"/>
      <c r="F7" s="86"/>
      <c r="G7" s="86"/>
      <c r="H7" s="86"/>
      <c r="L7" s="75"/>
      <c r="M7" s="76"/>
      <c r="N7" s="76"/>
      <c r="O7" s="77"/>
    </row>
    <row r="8" spans="1:26" x14ac:dyDescent="0.3">
      <c r="B8" s="75"/>
      <c r="C8" s="76"/>
      <c r="D8" s="76"/>
      <c r="E8" s="77"/>
      <c r="F8" s="86"/>
      <c r="G8" s="86"/>
      <c r="H8" s="86"/>
      <c r="L8" s="75"/>
      <c r="M8" s="76"/>
      <c r="N8" s="76"/>
      <c r="O8" s="77"/>
    </row>
    <row r="9" spans="1:26" ht="15" thickBot="1" x14ac:dyDescent="0.35">
      <c r="B9" s="78"/>
      <c r="C9" s="79"/>
      <c r="D9" s="79"/>
      <c r="E9" s="80"/>
      <c r="F9" s="86"/>
      <c r="G9" s="86"/>
      <c r="H9" s="86"/>
      <c r="L9" s="75"/>
      <c r="M9" s="76"/>
      <c r="N9" s="76"/>
      <c r="O9" s="77"/>
    </row>
    <row r="10" spans="1:26" ht="15" thickBot="1" x14ac:dyDescent="0.35">
      <c r="B10" s="41"/>
      <c r="C10" s="41"/>
      <c r="D10" s="41"/>
      <c r="E10" s="41"/>
      <c r="F10" s="41"/>
      <c r="G10" s="41"/>
      <c r="H10" s="41"/>
      <c r="L10" s="78"/>
      <c r="M10" s="79"/>
      <c r="N10" s="79"/>
      <c r="O10" s="80"/>
    </row>
    <row r="12" spans="1:26" x14ac:dyDescent="0.3">
      <c r="B12" s="25" t="s">
        <v>24</v>
      </c>
      <c r="C12" s="1"/>
      <c r="L12" s="25" t="s">
        <v>174</v>
      </c>
      <c r="M12" s="1"/>
      <c r="U12" s="25" t="s">
        <v>196</v>
      </c>
      <c r="V12" s="1"/>
    </row>
    <row r="13" spans="1:26" x14ac:dyDescent="0.3">
      <c r="B13" s="7" t="s">
        <v>180</v>
      </c>
      <c r="C13" s="7" t="s">
        <v>16</v>
      </c>
      <c r="D13" s="7" t="s">
        <v>28</v>
      </c>
      <c r="E13" s="7" t="s">
        <v>5</v>
      </c>
      <c r="F13" s="7" t="s">
        <v>3</v>
      </c>
      <c r="G13" s="7" t="s">
        <v>4</v>
      </c>
      <c r="H13" s="82"/>
      <c r="L13" s="5" t="s">
        <v>172</v>
      </c>
      <c r="U13" s="5"/>
    </row>
    <row r="14" spans="1:26" x14ac:dyDescent="0.3">
      <c r="B14" s="81">
        <v>46198</v>
      </c>
      <c r="C14" s="24" t="s">
        <v>23</v>
      </c>
      <c r="D14" s="24" t="s">
        <v>130</v>
      </c>
      <c r="E14" s="22" t="s">
        <v>183</v>
      </c>
      <c r="F14" s="20">
        <v>300000</v>
      </c>
      <c r="G14" s="20"/>
      <c r="H14" s="83"/>
      <c r="L14" s="7" t="s">
        <v>180</v>
      </c>
      <c r="M14" s="7" t="s">
        <v>16</v>
      </c>
      <c r="N14" s="7" t="s">
        <v>28</v>
      </c>
      <c r="O14" s="7" t="s">
        <v>5</v>
      </c>
      <c r="P14" s="7" t="s">
        <v>3</v>
      </c>
      <c r="Q14" s="7" t="s">
        <v>4</v>
      </c>
      <c r="U14" s="7" t="s">
        <v>180</v>
      </c>
      <c r="V14" s="7" t="s">
        <v>16</v>
      </c>
      <c r="W14" s="7" t="s">
        <v>28</v>
      </c>
      <c r="X14" s="7" t="s">
        <v>5</v>
      </c>
      <c r="Y14" s="7" t="s">
        <v>3</v>
      </c>
      <c r="Z14" s="7" t="s">
        <v>4</v>
      </c>
    </row>
    <row r="15" spans="1:26" x14ac:dyDescent="0.3">
      <c r="B15" s="81">
        <v>46198</v>
      </c>
      <c r="C15" s="24" t="s">
        <v>125</v>
      </c>
      <c r="D15" s="24" t="s">
        <v>130</v>
      </c>
      <c r="E15" s="22" t="s">
        <v>124</v>
      </c>
      <c r="F15" s="20">
        <v>200000</v>
      </c>
      <c r="G15" s="20"/>
      <c r="H15" s="83"/>
      <c r="L15" s="81">
        <v>46198</v>
      </c>
      <c r="M15" s="24" t="s">
        <v>23</v>
      </c>
      <c r="N15" s="24" t="s">
        <v>128</v>
      </c>
      <c r="O15" s="22" t="s">
        <v>183</v>
      </c>
      <c r="P15" s="20">
        <v>300000</v>
      </c>
      <c r="Q15" s="20"/>
      <c r="U15" s="81">
        <v>46198</v>
      </c>
      <c r="V15" s="24" t="s">
        <v>23</v>
      </c>
      <c r="W15" s="24" t="s">
        <v>128</v>
      </c>
      <c r="X15" s="22" t="s">
        <v>183</v>
      </c>
      <c r="Y15" s="20">
        <v>300000</v>
      </c>
      <c r="Z15" s="20"/>
    </row>
    <row r="16" spans="1:26" x14ac:dyDescent="0.3">
      <c r="B16" s="81">
        <v>46198</v>
      </c>
      <c r="C16" s="24" t="s">
        <v>7</v>
      </c>
      <c r="D16" s="24" t="s">
        <v>130</v>
      </c>
      <c r="E16" s="23" t="s">
        <v>8</v>
      </c>
      <c r="F16" s="21"/>
      <c r="G16" s="20">
        <v>500000</v>
      </c>
      <c r="H16" s="83"/>
      <c r="L16" s="81">
        <v>46198</v>
      </c>
      <c r="M16" s="24" t="s">
        <v>125</v>
      </c>
      <c r="N16" s="24" t="s">
        <v>128</v>
      </c>
      <c r="O16" s="22" t="s">
        <v>124</v>
      </c>
      <c r="P16" s="20">
        <v>200000</v>
      </c>
      <c r="Q16" s="20"/>
      <c r="U16" s="81">
        <v>46198</v>
      </c>
      <c r="V16" s="24" t="s">
        <v>125</v>
      </c>
      <c r="W16" s="24" t="s">
        <v>128</v>
      </c>
      <c r="X16" s="22" t="s">
        <v>124</v>
      </c>
      <c r="Y16" s="20">
        <v>200000</v>
      </c>
      <c r="Z16" s="20"/>
    </row>
    <row r="17" spans="2:26" x14ac:dyDescent="0.3">
      <c r="B17" s="71" t="s">
        <v>9</v>
      </c>
      <c r="C17" s="71"/>
      <c r="D17" s="71"/>
      <c r="E17" s="71"/>
      <c r="F17" s="8">
        <f>SUM(F14:F16)</f>
        <v>500000</v>
      </c>
      <c r="G17" s="8">
        <f>SUM(G14:G16)</f>
        <v>500000</v>
      </c>
      <c r="H17" s="85"/>
      <c r="L17" s="81">
        <v>46198</v>
      </c>
      <c r="M17" s="28"/>
      <c r="N17" s="24" t="s">
        <v>128</v>
      </c>
      <c r="O17" s="23" t="s">
        <v>176</v>
      </c>
      <c r="P17" s="21"/>
      <c r="Q17" s="20">
        <v>500000</v>
      </c>
      <c r="U17" s="81">
        <v>46198</v>
      </c>
      <c r="V17" s="24" t="s">
        <v>7</v>
      </c>
      <c r="W17" s="24" t="s">
        <v>128</v>
      </c>
      <c r="X17" s="23" t="s">
        <v>8</v>
      </c>
      <c r="Y17" s="21"/>
      <c r="Z17" s="20">
        <v>500000</v>
      </c>
    </row>
    <row r="18" spans="2:26" x14ac:dyDescent="0.3">
      <c r="L18" s="71" t="s">
        <v>9</v>
      </c>
      <c r="M18" s="71"/>
      <c r="N18" s="71"/>
      <c r="O18" s="71"/>
      <c r="P18" s="8">
        <f>SUM(P15:P17)</f>
        <v>500000</v>
      </c>
      <c r="Q18" s="8">
        <f>SUM(Q15:Q17)</f>
        <v>500000</v>
      </c>
      <c r="U18" s="71" t="s">
        <v>9</v>
      </c>
      <c r="V18" s="71"/>
      <c r="W18" s="71"/>
      <c r="X18" s="71"/>
      <c r="Y18" s="8">
        <f>SUM(Y15:Y17)</f>
        <v>500000</v>
      </c>
      <c r="Z18" s="8">
        <f>SUM(Z15:Z17)</f>
        <v>500000</v>
      </c>
    </row>
    <row r="19" spans="2:26" x14ac:dyDescent="0.3">
      <c r="B19" s="89" t="s">
        <v>25</v>
      </c>
      <c r="N19" s="51"/>
      <c r="O19" s="51"/>
      <c r="P19" s="52"/>
      <c r="Q19" s="52"/>
      <c r="W19" s="51"/>
      <c r="X19" s="51"/>
      <c r="Y19" s="52"/>
      <c r="Z19" s="52"/>
    </row>
    <row r="20" spans="2:26" x14ac:dyDescent="0.3">
      <c r="B20" s="7" t="s">
        <v>180</v>
      </c>
      <c r="C20" s="7" t="s">
        <v>16</v>
      </c>
      <c r="D20" s="7" t="s">
        <v>28</v>
      </c>
      <c r="E20" s="7" t="s">
        <v>5</v>
      </c>
      <c r="F20" s="7" t="s">
        <v>3</v>
      </c>
      <c r="G20" s="7" t="s">
        <v>4</v>
      </c>
      <c r="H20" s="82"/>
      <c r="L20" s="5" t="s">
        <v>171</v>
      </c>
      <c r="O20" s="51"/>
      <c r="P20" s="52"/>
      <c r="Q20" s="52"/>
    </row>
    <row r="21" spans="2:26" ht="14.4" customHeight="1" x14ac:dyDescent="0.3">
      <c r="B21" s="81">
        <v>46198</v>
      </c>
      <c r="C21" s="24" t="s">
        <v>7</v>
      </c>
      <c r="D21" s="24" t="s">
        <v>130</v>
      </c>
      <c r="E21" s="22" t="s">
        <v>8</v>
      </c>
      <c r="F21" s="20">
        <v>500000</v>
      </c>
      <c r="G21" s="20"/>
      <c r="H21" s="83"/>
      <c r="L21" s="7" t="s">
        <v>180</v>
      </c>
      <c r="M21" s="7" t="s">
        <v>16</v>
      </c>
      <c r="N21" s="7" t="s">
        <v>28</v>
      </c>
      <c r="O21" s="7" t="s">
        <v>5</v>
      </c>
      <c r="P21" s="7" t="s">
        <v>3</v>
      </c>
      <c r="Q21" s="7" t="s">
        <v>4</v>
      </c>
      <c r="U21" s="25" t="s">
        <v>197</v>
      </c>
      <c r="V21" s="1"/>
    </row>
    <row r="22" spans="2:26" x14ac:dyDescent="0.3">
      <c r="B22" s="81">
        <v>46198</v>
      </c>
      <c r="C22" s="24" t="s">
        <v>184</v>
      </c>
      <c r="D22" s="24" t="s">
        <v>130</v>
      </c>
      <c r="E22" s="23" t="s">
        <v>121</v>
      </c>
      <c r="F22" s="21"/>
      <c r="G22" s="21">
        <v>500000</v>
      </c>
      <c r="H22" s="84"/>
      <c r="L22" s="81">
        <v>46198</v>
      </c>
      <c r="M22" s="28"/>
      <c r="N22" s="24" t="s">
        <v>130</v>
      </c>
      <c r="O22" s="22" t="s">
        <v>169</v>
      </c>
      <c r="P22" s="20">
        <v>500000</v>
      </c>
      <c r="Q22" s="20"/>
      <c r="U22" s="7" t="s">
        <v>180</v>
      </c>
      <c r="V22" s="7" t="s">
        <v>16</v>
      </c>
      <c r="W22" s="7" t="s">
        <v>28</v>
      </c>
      <c r="X22" s="7" t="s">
        <v>5</v>
      </c>
      <c r="Y22" s="7" t="s">
        <v>3</v>
      </c>
      <c r="Z22" s="7" t="s">
        <v>4</v>
      </c>
    </row>
    <row r="23" spans="2:26" x14ac:dyDescent="0.3">
      <c r="B23" s="65" t="s">
        <v>9</v>
      </c>
      <c r="C23" s="88"/>
      <c r="D23" s="88"/>
      <c r="E23" s="66"/>
      <c r="F23" s="8">
        <f>SUM(F19:F22)</f>
        <v>500000</v>
      </c>
      <c r="G23" s="8">
        <f>SUM(G19:G22)</f>
        <v>500000</v>
      </c>
      <c r="H23" s="85"/>
      <c r="L23" s="81">
        <v>46198</v>
      </c>
      <c r="M23" s="24" t="s">
        <v>7</v>
      </c>
      <c r="N23" s="24" t="s">
        <v>130</v>
      </c>
      <c r="O23" s="23" t="s">
        <v>8</v>
      </c>
      <c r="P23" s="21"/>
      <c r="Q23" s="20">
        <v>500000</v>
      </c>
      <c r="U23" s="81">
        <v>46198</v>
      </c>
      <c r="V23" s="28"/>
      <c r="W23" s="24" t="s">
        <v>130</v>
      </c>
      <c r="X23" s="22" t="s">
        <v>169</v>
      </c>
      <c r="Y23" s="20">
        <v>500000</v>
      </c>
      <c r="Z23" s="20"/>
    </row>
    <row r="24" spans="2:26" x14ac:dyDescent="0.3">
      <c r="L24" s="71" t="s">
        <v>9</v>
      </c>
      <c r="M24" s="71"/>
      <c r="N24" s="71"/>
      <c r="O24" s="71"/>
      <c r="P24" s="8">
        <f>SUM(P22:P23)</f>
        <v>500000</v>
      </c>
      <c r="Q24" s="8">
        <f>SUM(Q22:Q23)</f>
        <v>500000</v>
      </c>
      <c r="U24" s="81">
        <v>46198</v>
      </c>
      <c r="V24" s="28"/>
      <c r="W24" s="24" t="s">
        <v>128</v>
      </c>
      <c r="X24" s="23" t="s">
        <v>176</v>
      </c>
      <c r="Y24" s="20"/>
      <c r="Z24" s="20">
        <v>500000</v>
      </c>
    </row>
    <row r="25" spans="2:26" x14ac:dyDescent="0.3">
      <c r="U25" s="81">
        <v>46198</v>
      </c>
      <c r="V25" s="24"/>
      <c r="W25" s="24"/>
      <c r="X25" s="23"/>
      <c r="Y25" s="21"/>
      <c r="Z25" s="20"/>
    </row>
    <row r="26" spans="2:26" x14ac:dyDescent="0.3">
      <c r="U26" s="71" t="s">
        <v>9</v>
      </c>
      <c r="V26" s="71"/>
      <c r="W26" s="71"/>
      <c r="X26" s="71"/>
      <c r="Y26" s="8">
        <f>SUM(Y23:Y25)</f>
        <v>500000</v>
      </c>
      <c r="Z26" s="8">
        <f>SUM(Z23:Z25)</f>
        <v>500000</v>
      </c>
    </row>
    <row r="27" spans="2:26" x14ac:dyDescent="0.3">
      <c r="L27" s="89" t="s">
        <v>175</v>
      </c>
    </row>
    <row r="28" spans="2:26" x14ac:dyDescent="0.3">
      <c r="L28" s="5" t="s">
        <v>186</v>
      </c>
    </row>
    <row r="29" spans="2:26" x14ac:dyDescent="0.3">
      <c r="L29" s="7" t="s">
        <v>180</v>
      </c>
      <c r="M29" s="7" t="s">
        <v>16</v>
      </c>
      <c r="N29" s="7" t="s">
        <v>28</v>
      </c>
      <c r="O29" s="7" t="s">
        <v>5</v>
      </c>
      <c r="P29" s="7" t="s">
        <v>3</v>
      </c>
      <c r="Q29" s="7" t="s">
        <v>4</v>
      </c>
    </row>
    <row r="30" spans="2:26" x14ac:dyDescent="0.3">
      <c r="L30" s="81">
        <v>46198</v>
      </c>
      <c r="M30" s="28"/>
      <c r="N30" s="24" t="s">
        <v>128</v>
      </c>
      <c r="O30" s="22" t="s">
        <v>176</v>
      </c>
      <c r="P30" s="20">
        <v>500000</v>
      </c>
      <c r="Q30" s="20"/>
    </row>
    <row r="31" spans="2:26" x14ac:dyDescent="0.3">
      <c r="L31" s="81">
        <v>46198</v>
      </c>
      <c r="M31" s="24" t="s">
        <v>184</v>
      </c>
      <c r="N31" s="24" t="s">
        <v>128</v>
      </c>
      <c r="O31" s="23" t="s">
        <v>26</v>
      </c>
      <c r="P31" s="21"/>
      <c r="Q31" s="20">
        <v>500000</v>
      </c>
    </row>
    <row r="32" spans="2:26" x14ac:dyDescent="0.3">
      <c r="L32" s="71" t="s">
        <v>9</v>
      </c>
      <c r="M32" s="71"/>
      <c r="N32" s="71"/>
      <c r="O32" s="71"/>
      <c r="P32" s="8">
        <f>SUM(P29:P31)</f>
        <v>500000</v>
      </c>
      <c r="Q32" s="8">
        <f>SUM(Q29:Q31)</f>
        <v>500000</v>
      </c>
    </row>
    <row r="35" spans="12:17" x14ac:dyDescent="0.3">
      <c r="L35" s="5" t="s">
        <v>177</v>
      </c>
    </row>
    <row r="36" spans="12:17" x14ac:dyDescent="0.3">
      <c r="L36" s="7" t="s">
        <v>180</v>
      </c>
      <c r="M36" s="7" t="s">
        <v>16</v>
      </c>
      <c r="N36" s="7" t="s">
        <v>28</v>
      </c>
      <c r="O36" s="7" t="s">
        <v>5</v>
      </c>
      <c r="P36" s="7" t="s">
        <v>3</v>
      </c>
      <c r="Q36" s="7" t="s">
        <v>4</v>
      </c>
    </row>
    <row r="37" spans="12:17" x14ac:dyDescent="0.3">
      <c r="L37" s="81">
        <v>46198</v>
      </c>
      <c r="M37" s="87" t="s">
        <v>6</v>
      </c>
      <c r="N37" s="24" t="s">
        <v>130</v>
      </c>
      <c r="O37" s="22" t="s">
        <v>121</v>
      </c>
      <c r="P37" s="20">
        <v>500000</v>
      </c>
      <c r="Q37" s="20"/>
    </row>
    <row r="38" spans="12:17" x14ac:dyDescent="0.3">
      <c r="L38" s="81">
        <v>46198</v>
      </c>
      <c r="M38" s="28"/>
      <c r="N38" s="24" t="s">
        <v>130</v>
      </c>
      <c r="O38" s="23" t="s">
        <v>169</v>
      </c>
      <c r="P38" s="21"/>
      <c r="Q38" s="20">
        <v>500000</v>
      </c>
    </row>
    <row r="39" spans="12:17" x14ac:dyDescent="0.3">
      <c r="L39" s="71" t="s">
        <v>9</v>
      </c>
      <c r="M39" s="71"/>
      <c r="N39" s="71"/>
      <c r="O39" s="71"/>
      <c r="P39" s="8">
        <f>SUM(P36:P38)</f>
        <v>500000</v>
      </c>
      <c r="Q39" s="8">
        <f>SUM(Q36:Q38)</f>
        <v>500000</v>
      </c>
    </row>
  </sheetData>
  <mergeCells count="10">
    <mergeCell ref="U18:X18"/>
    <mergeCell ref="U26:X26"/>
    <mergeCell ref="B17:E17"/>
    <mergeCell ref="L3:O10"/>
    <mergeCell ref="B3:E9"/>
    <mergeCell ref="L18:O18"/>
    <mergeCell ref="L24:O24"/>
    <mergeCell ref="L32:O32"/>
    <mergeCell ref="L39:O39"/>
    <mergeCell ref="B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8B5C-E21F-4FB5-8B5F-F09D8D76F590}">
  <dimension ref="A1:M25"/>
  <sheetViews>
    <sheetView zoomScale="107" workbookViewId="0">
      <selection activeCell="B25" sqref="B25:M25"/>
    </sheetView>
  </sheetViews>
  <sheetFormatPr defaultRowHeight="14.4" x14ac:dyDescent="0.3"/>
  <cols>
    <col min="2" max="2" width="13.44140625" bestFit="1" customWidth="1"/>
    <col min="3" max="3" width="17.33203125" customWidth="1"/>
    <col min="4" max="4" width="10.33203125" bestFit="1" customWidth="1"/>
    <col min="5" max="5" width="17.33203125" customWidth="1"/>
    <col min="6" max="6" width="8.5546875" bestFit="1" customWidth="1"/>
    <col min="7" max="7" width="25.109375" bestFit="1" customWidth="1"/>
    <col min="8" max="8" width="14.21875" bestFit="1" customWidth="1"/>
    <col min="9" max="9" width="12.6640625" bestFit="1" customWidth="1"/>
    <col min="10" max="10" width="13.6640625" bestFit="1" customWidth="1"/>
    <col min="11" max="11" width="12.5546875" bestFit="1" customWidth="1"/>
    <col min="12" max="12" width="22.88671875" bestFit="1" customWidth="1"/>
    <col min="13" max="13" width="11" bestFit="1" customWidth="1"/>
  </cols>
  <sheetData>
    <row r="1" spans="1:13" s="1" customFormat="1" x14ac:dyDescent="0.3">
      <c r="A1" s="25" t="s">
        <v>145</v>
      </c>
    </row>
    <row r="7" spans="1:13" x14ac:dyDescent="0.3">
      <c r="B7" t="s">
        <v>146</v>
      </c>
      <c r="C7" s="13" t="s">
        <v>148</v>
      </c>
      <c r="D7" s="49" t="s">
        <v>147</v>
      </c>
      <c r="E7" s="13" t="s">
        <v>148</v>
      </c>
      <c r="F7" s="49"/>
    </row>
    <row r="9" spans="1:13" x14ac:dyDescent="0.3">
      <c r="B9" t="s">
        <v>205</v>
      </c>
    </row>
    <row r="10" spans="1:13" x14ac:dyDescent="0.3">
      <c r="B10" s="4" t="s">
        <v>20</v>
      </c>
      <c r="C10" s="4" t="s">
        <v>152</v>
      </c>
      <c r="D10" s="4" t="s">
        <v>11</v>
      </c>
      <c r="E10" s="4" t="s">
        <v>16</v>
      </c>
      <c r="F10" s="4" t="s">
        <v>28</v>
      </c>
      <c r="G10" s="4" t="s">
        <v>36</v>
      </c>
      <c r="H10" s="4" t="s">
        <v>149</v>
      </c>
      <c r="I10" s="4" t="s">
        <v>150</v>
      </c>
      <c r="J10" s="4" t="s">
        <v>4</v>
      </c>
      <c r="K10" s="4" t="s">
        <v>151</v>
      </c>
      <c r="L10" s="4" t="s">
        <v>14</v>
      </c>
    </row>
    <row r="11" spans="1:13" x14ac:dyDescent="0.3">
      <c r="B11" s="54" t="s">
        <v>166</v>
      </c>
      <c r="C11" s="55"/>
      <c r="D11" s="55"/>
      <c r="E11" s="55"/>
      <c r="F11" s="55"/>
      <c r="G11" s="55"/>
      <c r="H11" s="55"/>
      <c r="I11" s="55"/>
      <c r="J11" s="56"/>
      <c r="K11" s="20">
        <v>1500000</v>
      </c>
      <c r="L11" s="4" t="s">
        <v>167</v>
      </c>
    </row>
    <row r="12" spans="1:13" x14ac:dyDescent="0.3">
      <c r="B12" s="4">
        <v>1</v>
      </c>
      <c r="C12" s="3" t="s">
        <v>47</v>
      </c>
      <c r="D12" s="3" t="s">
        <v>155</v>
      </c>
      <c r="E12" s="4" t="s">
        <v>7</v>
      </c>
      <c r="F12" s="4" t="s">
        <v>130</v>
      </c>
      <c r="G12" s="4" t="s">
        <v>160</v>
      </c>
      <c r="H12" s="3" t="s">
        <v>203</v>
      </c>
      <c r="I12" s="21"/>
      <c r="J12" s="21">
        <v>300000</v>
      </c>
      <c r="K12" s="21">
        <f>K11+I12-J12</f>
        <v>1200000</v>
      </c>
      <c r="L12" s="4" t="s">
        <v>204</v>
      </c>
    </row>
    <row r="13" spans="1:13" x14ac:dyDescent="0.3">
      <c r="B13" s="4">
        <v>2</v>
      </c>
      <c r="C13" s="3" t="s">
        <v>47</v>
      </c>
      <c r="D13" s="3" t="s">
        <v>155</v>
      </c>
      <c r="E13" s="4" t="s">
        <v>7</v>
      </c>
      <c r="F13" s="4" t="s">
        <v>130</v>
      </c>
      <c r="G13" s="4" t="s">
        <v>161</v>
      </c>
      <c r="H13" s="3" t="s">
        <v>203</v>
      </c>
      <c r="I13" s="21"/>
      <c r="J13" s="21">
        <v>200000</v>
      </c>
      <c r="K13" s="21">
        <f t="shared" ref="K13:K17" si="0">K12+I13-J13</f>
        <v>1000000</v>
      </c>
      <c r="L13" s="4" t="s">
        <v>204</v>
      </c>
    </row>
    <row r="14" spans="1:13" x14ac:dyDescent="0.3">
      <c r="B14" s="4">
        <v>3</v>
      </c>
      <c r="C14" s="3" t="s">
        <v>134</v>
      </c>
      <c r="D14" s="3" t="s">
        <v>156</v>
      </c>
      <c r="E14" s="4" t="s">
        <v>7</v>
      </c>
      <c r="F14" s="4" t="s">
        <v>130</v>
      </c>
      <c r="G14" s="4" t="s">
        <v>124</v>
      </c>
      <c r="H14" s="3" t="s">
        <v>203</v>
      </c>
      <c r="I14" s="21"/>
      <c r="J14" s="21">
        <v>150000</v>
      </c>
      <c r="K14" s="21">
        <f t="shared" si="0"/>
        <v>850000</v>
      </c>
      <c r="L14" s="4" t="s">
        <v>204</v>
      </c>
    </row>
    <row r="15" spans="1:13" x14ac:dyDescent="0.3">
      <c r="B15" s="4">
        <v>4</v>
      </c>
      <c r="C15" s="3" t="s">
        <v>135</v>
      </c>
      <c r="D15" s="3" t="s">
        <v>157</v>
      </c>
      <c r="E15" s="4" t="s">
        <v>7</v>
      </c>
      <c r="F15" s="4" t="s">
        <v>128</v>
      </c>
      <c r="G15" s="4" t="s">
        <v>162</v>
      </c>
      <c r="H15" s="3" t="s">
        <v>203</v>
      </c>
      <c r="I15" s="21"/>
      <c r="J15" s="21">
        <v>450000</v>
      </c>
      <c r="K15" s="21">
        <f t="shared" si="0"/>
        <v>400000</v>
      </c>
      <c r="L15" s="4" t="s">
        <v>122</v>
      </c>
      <c r="M15" s="50"/>
    </row>
    <row r="16" spans="1:13" x14ac:dyDescent="0.3">
      <c r="B16" s="4">
        <v>5</v>
      </c>
      <c r="C16" s="3" t="s">
        <v>153</v>
      </c>
      <c r="D16" s="3" t="s">
        <v>158</v>
      </c>
      <c r="E16" s="4" t="s">
        <v>7</v>
      </c>
      <c r="F16" s="4" t="s">
        <v>130</v>
      </c>
      <c r="G16" s="4" t="s">
        <v>163</v>
      </c>
      <c r="H16" s="3" t="s">
        <v>165</v>
      </c>
      <c r="I16" s="21">
        <f>SUM(J12:J15)</f>
        <v>1100000</v>
      </c>
      <c r="J16" s="21"/>
      <c r="K16" s="21">
        <f t="shared" si="0"/>
        <v>1500000</v>
      </c>
      <c r="L16" s="4" t="s">
        <v>168</v>
      </c>
    </row>
    <row r="17" spans="2:13" x14ac:dyDescent="0.3">
      <c r="B17" s="4">
        <v>6</v>
      </c>
      <c r="C17" s="3" t="s">
        <v>154</v>
      </c>
      <c r="D17" s="3" t="s">
        <v>159</v>
      </c>
      <c r="E17" s="4" t="s">
        <v>7</v>
      </c>
      <c r="F17" s="4" t="s">
        <v>130</v>
      </c>
      <c r="G17" s="4" t="s">
        <v>164</v>
      </c>
      <c r="H17" s="3" t="s">
        <v>203</v>
      </c>
      <c r="I17" s="21"/>
      <c r="J17" s="21">
        <v>200000</v>
      </c>
      <c r="K17" s="21">
        <f t="shared" si="0"/>
        <v>1300000</v>
      </c>
      <c r="L17" s="4" t="s">
        <v>204</v>
      </c>
    </row>
    <row r="18" spans="2:13" ht="15" thickBot="1" x14ac:dyDescent="0.35"/>
    <row r="19" spans="2:13" ht="80.400000000000006" customHeight="1" thickBot="1" x14ac:dyDescent="0.35">
      <c r="B19" s="57" t="s">
        <v>206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3" spans="2:13" x14ac:dyDescent="0.3"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spans="2:13" x14ac:dyDescent="0.3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</row>
    <row r="25" spans="2:13" x14ac:dyDescent="0.3"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</row>
  </sheetData>
  <mergeCells count="5">
    <mergeCell ref="B11:J11"/>
    <mergeCell ref="B19:L19"/>
    <mergeCell ref="B23:M23"/>
    <mergeCell ref="B24:M24"/>
    <mergeCell ref="B25:M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Petty Cashh</vt:lpstr>
      <vt:lpstr>Expense Petty Cashh</vt:lpstr>
      <vt:lpstr>Petty Cash VUCA &amp; Sustain</vt:lpstr>
      <vt:lpstr>Jurnal Payment Petty Cash</vt:lpstr>
      <vt:lpstr>Report Petty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SentralImprovement 005</dc:creator>
  <cp:lastModifiedBy>SentralImprovement 005</cp:lastModifiedBy>
  <dcterms:created xsi:type="dcterms:W3CDTF">2026-06-17T07:17:40Z</dcterms:created>
  <dcterms:modified xsi:type="dcterms:W3CDTF">2026-06-25T08:46:37Z</dcterms:modified>
</cp:coreProperties>
</file>