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265" windowHeight="7050" activeTab="1"/>
  </bookViews>
  <sheets>
    <sheet name="Lembar1" sheetId="1" r:id="rId1"/>
    <sheet name="Lembar2" sheetId="2" r:id="rId2"/>
  </sheets>
  <calcPr calcId="144525"/>
</workbook>
</file>

<file path=xl/sharedStrings.xml><?xml version="1.0" encoding="utf-8"?>
<sst xmlns="http://schemas.openxmlformats.org/spreadsheetml/2006/main" count="327" uniqueCount="103">
  <si>
    <t>No</t>
  </si>
  <si>
    <t>X1 house age</t>
  </si>
  <si>
    <t>X2 distance to the nearest MRT station</t>
  </si>
  <si>
    <t>X3 number of convenience stores</t>
  </si>
  <si>
    <t>Y house price of unit area</t>
  </si>
  <si>
    <t>Bobot</t>
  </si>
  <si>
    <t>Menentukan kriteria dan bobot</t>
  </si>
  <si>
    <t>Kriteria</t>
  </si>
  <si>
    <t>Sifat</t>
  </si>
  <si>
    <t>Keterangan</t>
  </si>
  <si>
    <t>C1</t>
  </si>
  <si>
    <t>Biaya/Cost</t>
  </si>
  <si>
    <t>C2</t>
  </si>
  <si>
    <t>C3</t>
  </si>
  <si>
    <t>C4</t>
  </si>
  <si>
    <t>Benefit/Keuntungan</t>
  </si>
  <si>
    <t>Menentukan Bobot</t>
  </si>
  <si>
    <t>Nilai</t>
  </si>
  <si>
    <t>Normalisasi</t>
  </si>
  <si>
    <t>Perkalian dengan Kriteria</t>
  </si>
  <si>
    <t>W1</t>
  </si>
  <si>
    <t>W2</t>
  </si>
  <si>
    <t>W3</t>
  </si>
  <si>
    <t>W4</t>
  </si>
  <si>
    <t>Jumlah</t>
  </si>
  <si>
    <t>Rating Kecocokan</t>
  </si>
  <si>
    <t>Alternatif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</si>
  <si>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</si>
  <si>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</si>
  <si>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</si>
  <si>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</si>
  <si>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</si>
  <si>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</si>
  <si>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</si>
  <si>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</si>
  <si>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</si>
  <si>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</si>
  <si>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</si>
  <si>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</si>
  <si>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</si>
  <si>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</si>
  <si>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</si>
  <si>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</si>
  <si>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</si>
  <si>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</si>
  <si>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</si>
  <si>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</si>
  <si>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</si>
  <si>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</si>
  <si>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</si>
  <si>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</si>
  <si>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</si>
  <si>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</si>
  <si>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</si>
  <si>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</si>
  <si>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</si>
  <si>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</si>
  <si>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</si>
  <si>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</si>
  <si>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</si>
  <si>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</si>
  <si>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</si>
  <si>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</si>
  <si>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</si>
  <si>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</si>
  <si>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</si>
  <si>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</si>
  <si>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</si>
  <si>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</si>
  <si>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</si>
  <si>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</si>
  <si>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</si>
  <si>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</si>
  <si>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</si>
  <si>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</si>
  <si>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</si>
  <si>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</si>
  <si>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Perpangkatan Rating dengan Bobot</t>
  </si>
  <si>
    <t>Perpangkatan</t>
  </si>
  <si>
    <t>Vektor</t>
  </si>
  <si>
    <t>Max</t>
  </si>
  <si>
    <t>S</t>
  </si>
  <si>
    <t>V</t>
  </si>
  <si>
    <t>House age</t>
  </si>
  <si>
    <t>Distance to the nearest MRT station</t>
  </si>
  <si>
    <t>Number of convenience stores</t>
  </si>
  <si>
    <t>House price of unit area</t>
  </si>
  <si>
    <t>house age</t>
  </si>
  <si>
    <t>semakin muda umur rumahnya maka biayanya untuk rebuild kecil (cost)</t>
  </si>
  <si>
    <t>distance to the nearest MRT station (cost)</t>
  </si>
  <si>
    <t>semakin dekat station maka semakin sedikit biaya yang dikeluarkan untuk transport (cost)</t>
  </si>
  <si>
    <t>number of convenience stores</t>
  </si>
  <si>
    <t>semakin banyak convetion store maka semakin mudah mencari (benefit)</t>
  </si>
  <si>
    <t>house price of unit area</t>
  </si>
  <si>
    <t>semakin murah semakin murah biayanya (cost)</t>
  </si>
  <si>
    <t>Range Bobot</t>
  </si>
  <si>
    <t>Sangat rendah</t>
  </si>
  <si>
    <t>Rendah</t>
  </si>
  <si>
    <t>Cukup</t>
  </si>
  <si>
    <t>Tinggi</t>
  </si>
  <si>
    <t>Sangat Tinggi</t>
  </si>
  <si>
    <t>RANK</t>
  </si>
  <si>
    <t>Lima Teratas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</si>
</sst>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-&quot;Rp&quot;* #,##0_-;\-&quot;Rp&quot;* #,##0_-;_-&quot;Rp&quot;* &quot;-&quot;??_-;_-@_-"/>
    <numFmt numFmtId="178" formatCode="_(* #,##0_);_(* \(#,##0\);_(* &quot;-&quot;_);_(@_)"/>
    <numFmt numFmtId="179" formatCode="_-&quot;Rp&quot;* #,##0.00_-;\-&quot;Rp&quot;* #,##0.00_-;_-&quot;Rp&quot;* &quot;-&quot;??_-;_-@_-"/>
    <numFmt numFmtId="180" formatCode="_(* #,##0.00_);_(* \(#,##0.00\);_(* &quot;-&quot;??_);_(@_)"/>
    <numFmt numFmtId="181" formatCode="0.00000000_ "/>
  </numFmts>
  <fonts count="26">
    <font>
      <sz val="11"/>
      <color theme="1"/>
      <name val="Calibri"/>
      <charset val="134"/>
      <scheme val="minor"/>
    </font>
    <font>
      <sz val="12"/>
      <name val="Calibri"/>
      <charset val="136"/>
      <scheme val="minor"/>
    </font>
    <font>
      <sz val="12"/>
      <color theme="1"/>
      <name val="Calibri"/>
      <charset val="136"/>
      <scheme val="minor"/>
    </font>
    <font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2"/>
      <color rgb="FFFF0000"/>
      <name val="Calibri"/>
      <charset val="136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2"/>
      <name val="新細明體"/>
      <charset val="136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7" fillId="0" borderId="1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26" borderId="21" applyNumberFormat="0" applyAlignment="0" applyProtection="0">
      <alignment vertical="center"/>
    </xf>
    <xf numFmtId="0" fontId="24" fillId="5" borderId="26" applyNumberFormat="0" applyAlignment="0" applyProtection="0">
      <alignment vertical="center"/>
    </xf>
    <xf numFmtId="0" fontId="9" fillId="5" borderId="21" applyNumberFormat="0" applyAlignment="0" applyProtection="0">
      <alignment vertical="center"/>
    </xf>
    <xf numFmtId="0" fontId="17" fillId="25" borderId="2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1" fillId="0" borderId="4" xfId="49" applyFont="1" applyFill="1" applyBorder="1">
      <alignment vertical="center"/>
    </xf>
    <xf numFmtId="0" fontId="1" fillId="0" borderId="5" xfId="49" applyFont="1" applyFill="1" applyBorder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Font="1" applyBorder="1">
      <alignment vertical="center"/>
    </xf>
    <xf numFmtId="0" fontId="0" fillId="0" borderId="9" xfId="0" applyBorder="1">
      <alignment vertical="center"/>
    </xf>
    <xf numFmtId="0" fontId="3" fillId="0" borderId="0" xfId="0" applyFont="1" applyAlignment="1">
      <alignment horizontal="justify" vertical="center"/>
    </xf>
    <xf numFmtId="0" fontId="1" fillId="0" borderId="10" xfId="49" applyFont="1" applyFill="1" applyBorder="1">
      <alignment vertical="center"/>
    </xf>
    <xf numFmtId="0" fontId="1" fillId="0" borderId="11" xfId="49" applyFont="1" applyFill="1" applyBorder="1">
      <alignment vertical="center"/>
    </xf>
    <xf numFmtId="0" fontId="2" fillId="0" borderId="12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/>
    </xf>
    <xf numFmtId="0" fontId="0" fillId="0" borderId="13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5" xfId="0" applyNumberFormat="1" applyBorder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5" xfId="0" applyFont="1" applyFill="1" applyBorder="1" applyAlignment="1">
      <alignment vertical="center"/>
    </xf>
    <xf numFmtId="0" fontId="5" fillId="0" borderId="5" xfId="49" applyFont="1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1" fillId="0" borderId="5" xfId="49" applyNumberFormat="1" applyFont="1" applyFill="1" applyBorder="1">
      <alignment vertical="center"/>
    </xf>
    <xf numFmtId="176" fontId="2" fillId="0" borderId="5" xfId="0" applyNumberFormat="1" applyFont="1" applyFill="1" applyBorder="1" applyAlignment="1">
      <alignment vertical="center"/>
    </xf>
    <xf numFmtId="181" fontId="0" fillId="0" borderId="5" xfId="0" applyNumberFormat="1" applyBorder="1">
      <alignment vertical="center"/>
    </xf>
    <xf numFmtId="181" fontId="0" fillId="0" borderId="5" xfId="0" applyNumberFormat="1" applyFill="1" applyBorder="1">
      <alignment vertical="center"/>
    </xf>
    <xf numFmtId="176" fontId="5" fillId="0" borderId="5" xfId="49" applyNumberFormat="1" applyFont="1" applyFill="1" applyBorder="1">
      <alignment vertical="center"/>
    </xf>
    <xf numFmtId="181" fontId="0" fillId="2" borderId="5" xfId="0" applyNumberFormat="1" applyFont="1" applyFill="1" applyBorder="1">
      <alignment vertical="center"/>
    </xf>
    <xf numFmtId="181" fontId="0" fillId="0" borderId="5" xfId="0" applyNumberFormat="1" applyFont="1" applyFill="1" applyBorder="1">
      <alignment vertical="center"/>
    </xf>
    <xf numFmtId="181" fontId="0" fillId="0" borderId="14" xfId="0" applyNumberFormat="1" applyBorder="1" applyAlignment="1">
      <alignment horizontal="center" vertical="center"/>
    </xf>
    <xf numFmtId="181" fontId="0" fillId="0" borderId="17" xfId="0" applyNumberFormat="1" applyBorder="1" applyAlignment="1">
      <alignment horizontal="center" vertical="center"/>
    </xf>
    <xf numFmtId="181" fontId="0" fillId="0" borderId="18" xfId="0" applyNumberFormat="1" applyBorder="1" applyAlignment="1">
      <alignment horizontal="center" vertical="center"/>
    </xf>
  </cellXfs>
  <cellStyles count="50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  <cellStyle name="一般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selection activeCell="I17" sqref="$A1:$XFD1048576"/>
    </sheetView>
  </sheetViews>
  <sheetFormatPr defaultColWidth="9.14285714285714" defaultRowHeight="15"/>
  <cols>
    <col min="2" max="2" width="10.4285714285714" customWidth="1"/>
    <col min="3" max="3" width="11.7142857142857" customWidth="1"/>
    <col min="4" max="4" width="11" customWidth="1"/>
    <col min="5" max="5" width="9.57142857142857" customWidth="1"/>
    <col min="7" max="7" width="13.8571428571429" customWidth="1"/>
    <col min="8" max="8" width="11.7142857142857"/>
    <col min="9" max="9" width="15.142857142857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7" t="s">
        <v>5</v>
      </c>
      <c r="H1" s="7"/>
    </row>
    <row r="2" ht="15.75" spans="1:8">
      <c r="A2" s="4">
        <v>1</v>
      </c>
      <c r="B2" s="5">
        <v>32</v>
      </c>
      <c r="C2" s="5">
        <v>84.87882</v>
      </c>
      <c r="D2" s="5">
        <v>10</v>
      </c>
      <c r="E2" s="6">
        <v>37.9</v>
      </c>
      <c r="G2" s="8" t="s">
        <v>1</v>
      </c>
      <c r="H2" s="9">
        <v>3</v>
      </c>
    </row>
    <row r="3" ht="15.75" spans="1:8">
      <c r="A3" s="4">
        <v>2</v>
      </c>
      <c r="B3" s="5">
        <v>19.5</v>
      </c>
      <c r="C3" s="5">
        <v>306.5947</v>
      </c>
      <c r="D3" s="5">
        <v>9</v>
      </c>
      <c r="E3" s="6">
        <v>42.2</v>
      </c>
      <c r="G3" s="8" t="s">
        <v>2</v>
      </c>
      <c r="H3" s="9">
        <v>5</v>
      </c>
    </row>
    <row r="4" ht="15.75" spans="1:8">
      <c r="A4" s="4">
        <v>3</v>
      </c>
      <c r="B4" s="5">
        <v>13.3</v>
      </c>
      <c r="C4" s="5">
        <v>561.9845</v>
      </c>
      <c r="D4" s="5">
        <v>5</v>
      </c>
      <c r="E4" s="6">
        <v>47.3</v>
      </c>
      <c r="G4" s="8" t="s">
        <v>3</v>
      </c>
      <c r="H4" s="9">
        <v>4</v>
      </c>
    </row>
    <row r="5" ht="16.5" spans="1:8">
      <c r="A5" s="4">
        <v>4</v>
      </c>
      <c r="B5" s="5">
        <v>13.3</v>
      </c>
      <c r="C5" s="5">
        <v>561.9845</v>
      </c>
      <c r="D5" s="5">
        <v>5</v>
      </c>
      <c r="E5" s="6">
        <v>54.8</v>
      </c>
      <c r="G5" s="10" t="s">
        <v>4</v>
      </c>
      <c r="H5" s="11">
        <v>1</v>
      </c>
    </row>
    <row r="6" ht="15.75" spans="1:5">
      <c r="A6" s="4">
        <v>5</v>
      </c>
      <c r="B6" s="5">
        <v>5</v>
      </c>
      <c r="C6" s="5">
        <v>390.5684</v>
      </c>
      <c r="D6" s="5">
        <v>5</v>
      </c>
      <c r="E6" s="6">
        <v>43.1</v>
      </c>
    </row>
    <row r="7" ht="15.75" spans="1:5">
      <c r="A7" s="4">
        <v>6</v>
      </c>
      <c r="B7" s="5">
        <v>7.1</v>
      </c>
      <c r="C7" s="5">
        <v>2175.03</v>
      </c>
      <c r="D7" s="5">
        <v>3</v>
      </c>
      <c r="E7" s="6">
        <v>32.1</v>
      </c>
    </row>
    <row r="8" ht="15.75" spans="1:5">
      <c r="A8" s="4">
        <v>7</v>
      </c>
      <c r="B8" s="5">
        <v>34.5</v>
      </c>
      <c r="C8" s="5">
        <v>623.4731</v>
      </c>
      <c r="D8" s="5">
        <v>7</v>
      </c>
      <c r="E8" s="6">
        <v>40.3</v>
      </c>
    </row>
    <row r="9" ht="15.75" spans="1:5">
      <c r="A9" s="4">
        <v>8</v>
      </c>
      <c r="B9" s="5">
        <v>20.3</v>
      </c>
      <c r="C9" s="5">
        <v>287.6025</v>
      </c>
      <c r="D9" s="5">
        <v>6</v>
      </c>
      <c r="E9" s="6">
        <v>46.7</v>
      </c>
    </row>
    <row r="10" ht="15.75" spans="1:5">
      <c r="A10" s="4">
        <v>9</v>
      </c>
      <c r="B10" s="5">
        <v>31.7</v>
      </c>
      <c r="C10" s="5">
        <v>5512.038</v>
      </c>
      <c r="D10" s="5">
        <v>1</v>
      </c>
      <c r="E10" s="6">
        <v>18.8</v>
      </c>
    </row>
    <row r="11" ht="15.75" spans="1:5">
      <c r="A11" s="4">
        <v>10</v>
      </c>
      <c r="B11" s="5">
        <v>17.9</v>
      </c>
      <c r="C11" s="5">
        <v>1783.18</v>
      </c>
      <c r="D11" s="5">
        <v>3</v>
      </c>
      <c r="E11" s="6">
        <v>22.1</v>
      </c>
    </row>
    <row r="12" ht="15.75" spans="1:5">
      <c r="A12" s="4">
        <v>11</v>
      </c>
      <c r="B12" s="5">
        <v>34.8</v>
      </c>
      <c r="C12" s="5">
        <v>405.2134</v>
      </c>
      <c r="D12" s="5">
        <v>1</v>
      </c>
      <c r="E12" s="6">
        <v>41.4</v>
      </c>
    </row>
    <row r="13" ht="15.75" spans="1:5">
      <c r="A13" s="4">
        <v>12</v>
      </c>
      <c r="B13" s="5">
        <v>6.3</v>
      </c>
      <c r="C13" s="5">
        <v>90.45606</v>
      </c>
      <c r="D13" s="5">
        <v>9</v>
      </c>
      <c r="E13" s="6">
        <v>58.1</v>
      </c>
    </row>
    <row r="14" ht="15.75" spans="1:5">
      <c r="A14" s="4">
        <v>13</v>
      </c>
      <c r="B14" s="5">
        <v>13</v>
      </c>
      <c r="C14" s="5">
        <v>492.2313</v>
      </c>
      <c r="D14" s="5">
        <v>5</v>
      </c>
      <c r="E14" s="6">
        <v>39.3</v>
      </c>
    </row>
    <row r="15" ht="15.75" spans="1:5">
      <c r="A15" s="4">
        <v>14</v>
      </c>
      <c r="B15" s="5">
        <v>20.4</v>
      </c>
      <c r="C15" s="5">
        <v>2469.645</v>
      </c>
      <c r="D15" s="5">
        <v>4</v>
      </c>
      <c r="E15" s="6">
        <v>23.8</v>
      </c>
    </row>
    <row r="16" ht="15.75" spans="1:5">
      <c r="A16" s="4">
        <v>15</v>
      </c>
      <c r="B16" s="5">
        <v>13.2</v>
      </c>
      <c r="C16" s="5">
        <v>1164.838</v>
      </c>
      <c r="D16" s="5">
        <v>4</v>
      </c>
      <c r="E16" s="6">
        <v>34.3</v>
      </c>
    </row>
    <row r="17" ht="15.75" spans="1:5">
      <c r="A17" s="4">
        <v>16</v>
      </c>
      <c r="B17" s="5">
        <v>35.7</v>
      </c>
      <c r="C17" s="5">
        <v>579.2083</v>
      </c>
      <c r="D17" s="5">
        <v>2</v>
      </c>
      <c r="E17" s="6">
        <v>50.5</v>
      </c>
    </row>
    <row r="18" ht="15.75" spans="1:5">
      <c r="A18" s="4">
        <v>17</v>
      </c>
      <c r="B18" s="5">
        <v>0</v>
      </c>
      <c r="C18" s="5">
        <v>292.9978</v>
      </c>
      <c r="D18" s="5">
        <v>6</v>
      </c>
      <c r="E18" s="6">
        <v>70.1</v>
      </c>
    </row>
    <row r="19" ht="15.75" spans="1:5">
      <c r="A19" s="4">
        <v>18</v>
      </c>
      <c r="B19" s="5">
        <v>17.7</v>
      </c>
      <c r="C19" s="5">
        <v>350.8515</v>
      </c>
      <c r="D19" s="5">
        <v>1</v>
      </c>
      <c r="E19" s="6">
        <v>37.4</v>
      </c>
    </row>
    <row r="20" ht="15.75" spans="1:5">
      <c r="A20" s="4">
        <v>19</v>
      </c>
      <c r="B20" s="5">
        <v>16.9</v>
      </c>
      <c r="C20" s="5">
        <v>368.1363</v>
      </c>
      <c r="D20" s="5">
        <v>8</v>
      </c>
      <c r="E20" s="6">
        <v>42.3</v>
      </c>
    </row>
    <row r="21" ht="15.75" spans="1:5">
      <c r="A21" s="4">
        <v>20</v>
      </c>
      <c r="B21" s="5">
        <v>1.5</v>
      </c>
      <c r="C21" s="5">
        <v>23.38284</v>
      </c>
      <c r="D21" s="5">
        <v>7</v>
      </c>
      <c r="E21" s="6">
        <v>47.7</v>
      </c>
    </row>
    <row r="22" ht="15.75" spans="1:5">
      <c r="A22" s="4">
        <v>21</v>
      </c>
      <c r="B22" s="5">
        <v>4.5</v>
      </c>
      <c r="C22" s="5">
        <v>2275.877</v>
      </c>
      <c r="D22" s="5">
        <v>3</v>
      </c>
      <c r="E22" s="6">
        <v>29.3</v>
      </c>
    </row>
    <row r="23" ht="15.75" spans="1:5">
      <c r="A23" s="4">
        <v>22</v>
      </c>
      <c r="B23" s="5">
        <v>10.5</v>
      </c>
      <c r="C23" s="5">
        <v>279.1726</v>
      </c>
      <c r="D23" s="5">
        <v>7</v>
      </c>
      <c r="E23" s="6">
        <v>51.6</v>
      </c>
    </row>
    <row r="24" ht="15.75" spans="1:5">
      <c r="A24" s="4">
        <v>23</v>
      </c>
      <c r="B24" s="5">
        <v>14.7</v>
      </c>
      <c r="C24" s="5">
        <v>1360.139</v>
      </c>
      <c r="D24" s="5">
        <v>1</v>
      </c>
      <c r="E24" s="6">
        <v>24.6</v>
      </c>
    </row>
    <row r="25" ht="15.75" spans="1:5">
      <c r="A25" s="4">
        <v>24</v>
      </c>
      <c r="B25" s="5">
        <v>10.1</v>
      </c>
      <c r="C25" s="5">
        <v>279.1726</v>
      </c>
      <c r="D25" s="5">
        <v>7</v>
      </c>
      <c r="E25" s="6">
        <v>47.9</v>
      </c>
    </row>
    <row r="26" ht="15.75" spans="1:5">
      <c r="A26" s="4">
        <v>25</v>
      </c>
      <c r="B26" s="5">
        <v>39.6</v>
      </c>
      <c r="C26" s="5">
        <v>480.6977</v>
      </c>
      <c r="D26" s="5">
        <v>4</v>
      </c>
      <c r="E26" s="6">
        <v>38.8</v>
      </c>
    </row>
    <row r="27" ht="15.75" spans="1:5">
      <c r="A27" s="4">
        <v>26</v>
      </c>
      <c r="B27" s="5">
        <v>29.3</v>
      </c>
      <c r="C27" s="5">
        <v>1487.868</v>
      </c>
      <c r="D27" s="5">
        <v>2</v>
      </c>
      <c r="E27" s="6">
        <v>27</v>
      </c>
    </row>
    <row r="28" ht="15.75" spans="1:5">
      <c r="A28" s="4">
        <v>27</v>
      </c>
      <c r="B28" s="5">
        <v>3.1</v>
      </c>
      <c r="C28" s="5">
        <v>383.8624</v>
      </c>
      <c r="D28" s="5">
        <v>5</v>
      </c>
      <c r="E28" s="6">
        <v>56.2</v>
      </c>
    </row>
    <row r="29" ht="15.75" spans="1:5">
      <c r="A29" s="4">
        <v>28</v>
      </c>
      <c r="B29" s="5">
        <v>10.4</v>
      </c>
      <c r="C29" s="5">
        <v>276.449</v>
      </c>
      <c r="D29" s="5">
        <v>5</v>
      </c>
      <c r="E29" s="6">
        <v>33.6</v>
      </c>
    </row>
    <row r="30" ht="15.75" spans="1:5">
      <c r="A30" s="4">
        <v>29</v>
      </c>
      <c r="B30" s="5">
        <v>19.2</v>
      </c>
      <c r="C30" s="5">
        <v>557.478</v>
      </c>
      <c r="D30" s="5">
        <v>4</v>
      </c>
      <c r="E30" s="6">
        <v>47</v>
      </c>
    </row>
    <row r="31" ht="15.75" spans="1:5">
      <c r="A31" s="4">
        <v>30</v>
      </c>
      <c r="B31" s="5">
        <v>7.1</v>
      </c>
      <c r="C31" s="5">
        <v>451.2438</v>
      </c>
      <c r="D31" s="5">
        <v>5</v>
      </c>
      <c r="E31" s="6">
        <v>57.1</v>
      </c>
    </row>
    <row r="32" ht="15.75" spans="1:5">
      <c r="A32" s="4">
        <v>31</v>
      </c>
      <c r="B32" s="5">
        <v>25.9</v>
      </c>
      <c r="C32" s="5">
        <v>4519.69</v>
      </c>
      <c r="D32" s="5">
        <v>0</v>
      </c>
      <c r="E32" s="6">
        <v>22.1</v>
      </c>
    </row>
    <row r="33" ht="15.75" spans="1:5">
      <c r="A33" s="4">
        <v>32</v>
      </c>
      <c r="B33" s="5">
        <v>29.6</v>
      </c>
      <c r="C33" s="5">
        <v>769.4034</v>
      </c>
      <c r="D33" s="5">
        <v>7</v>
      </c>
      <c r="E33" s="6">
        <v>25</v>
      </c>
    </row>
    <row r="34" ht="15.75" spans="1:5">
      <c r="A34" s="4">
        <v>33</v>
      </c>
      <c r="B34" s="5">
        <v>37.9</v>
      </c>
      <c r="C34" s="5">
        <v>488.5727</v>
      </c>
      <c r="D34" s="5">
        <v>1</v>
      </c>
      <c r="E34" s="6">
        <v>34.2</v>
      </c>
    </row>
    <row r="35" ht="15.75" spans="1:5">
      <c r="A35" s="4">
        <v>34</v>
      </c>
      <c r="B35" s="5">
        <v>16.5</v>
      </c>
      <c r="C35" s="5">
        <v>323.655</v>
      </c>
      <c r="D35" s="5">
        <v>6</v>
      </c>
      <c r="E35" s="6">
        <v>49.3</v>
      </c>
    </row>
    <row r="36" ht="15.75" spans="1:5">
      <c r="A36" s="4">
        <v>35</v>
      </c>
      <c r="B36" s="5">
        <v>15.4</v>
      </c>
      <c r="C36" s="5">
        <v>205.367</v>
      </c>
      <c r="D36" s="5">
        <v>7</v>
      </c>
      <c r="E36" s="6">
        <v>55.1</v>
      </c>
    </row>
    <row r="37" ht="15.75" spans="1:5">
      <c r="A37" s="4">
        <v>36</v>
      </c>
      <c r="B37" s="5">
        <v>13.9</v>
      </c>
      <c r="C37" s="5">
        <v>4079.418</v>
      </c>
      <c r="D37" s="5">
        <v>0</v>
      </c>
      <c r="E37" s="6">
        <v>27.3</v>
      </c>
    </row>
    <row r="38" ht="15.75" spans="1:5">
      <c r="A38" s="4">
        <v>37</v>
      </c>
      <c r="B38" s="5">
        <v>14.7</v>
      </c>
      <c r="C38" s="5">
        <v>1935.009</v>
      </c>
      <c r="D38" s="5">
        <v>2</v>
      </c>
      <c r="E38" s="6">
        <v>22.9</v>
      </c>
    </row>
    <row r="39" ht="15.75" spans="1:5">
      <c r="A39" s="4">
        <v>38</v>
      </c>
      <c r="B39" s="5">
        <v>12</v>
      </c>
      <c r="C39" s="5">
        <v>1360.139</v>
      </c>
      <c r="D39" s="5">
        <v>1</v>
      </c>
      <c r="E39" s="6">
        <v>25.3</v>
      </c>
    </row>
    <row r="40" ht="15.75" spans="1:5">
      <c r="A40" s="4">
        <v>39</v>
      </c>
      <c r="B40" s="5">
        <v>3.1</v>
      </c>
      <c r="C40" s="5">
        <v>577.9615</v>
      </c>
      <c r="D40" s="5">
        <v>6</v>
      </c>
      <c r="E40" s="6">
        <v>47.7</v>
      </c>
    </row>
    <row r="41" ht="15.75" spans="1:5">
      <c r="A41" s="4">
        <v>40</v>
      </c>
      <c r="B41" s="5">
        <v>16.2</v>
      </c>
      <c r="C41" s="5">
        <v>289.3248</v>
      </c>
      <c r="D41" s="5">
        <v>5</v>
      </c>
      <c r="E41" s="6">
        <v>46.2</v>
      </c>
    </row>
    <row r="42" ht="15.75" spans="1:5">
      <c r="A42" s="4">
        <v>41</v>
      </c>
      <c r="B42" s="5">
        <v>13.6</v>
      </c>
      <c r="C42" s="5">
        <v>4082.015</v>
      </c>
      <c r="D42" s="5">
        <v>0</v>
      </c>
      <c r="E42" s="6">
        <v>15.9</v>
      </c>
    </row>
    <row r="43" ht="15.75" spans="1:5">
      <c r="A43" s="4">
        <v>42</v>
      </c>
      <c r="B43" s="5">
        <v>16.8</v>
      </c>
      <c r="C43" s="5">
        <v>4066.587</v>
      </c>
      <c r="D43" s="5">
        <v>0</v>
      </c>
      <c r="E43" s="6">
        <v>18.2</v>
      </c>
    </row>
    <row r="44" ht="15.75" spans="1:5">
      <c r="A44" s="4">
        <v>43</v>
      </c>
      <c r="B44" s="5">
        <v>36.1</v>
      </c>
      <c r="C44" s="5">
        <v>519.4617</v>
      </c>
      <c r="D44" s="5">
        <v>5</v>
      </c>
      <c r="E44" s="6">
        <v>34.7</v>
      </c>
    </row>
    <row r="45" ht="15.75" spans="1:5">
      <c r="A45" s="4">
        <v>44</v>
      </c>
      <c r="B45" s="5">
        <v>34.4</v>
      </c>
      <c r="C45" s="5">
        <v>512.7871</v>
      </c>
      <c r="D45" s="5">
        <v>6</v>
      </c>
      <c r="E45" s="6">
        <v>34.1</v>
      </c>
    </row>
    <row r="46" ht="15.75" spans="1:5">
      <c r="A46" s="4">
        <v>45</v>
      </c>
      <c r="B46" s="5">
        <v>2.7</v>
      </c>
      <c r="C46" s="5">
        <v>533.4762</v>
      </c>
      <c r="D46" s="5">
        <v>4</v>
      </c>
      <c r="E46" s="6">
        <v>53.9</v>
      </c>
    </row>
    <row r="47" ht="15.75" spans="1:5">
      <c r="A47" s="4">
        <v>46</v>
      </c>
      <c r="B47" s="5">
        <v>36.6</v>
      </c>
      <c r="C47" s="5">
        <v>488.8193</v>
      </c>
      <c r="D47" s="5">
        <v>8</v>
      </c>
      <c r="E47" s="6">
        <v>38.3</v>
      </c>
    </row>
    <row r="48" ht="15.75" spans="1:5">
      <c r="A48" s="4">
        <v>47</v>
      </c>
      <c r="B48" s="5">
        <v>21.7</v>
      </c>
      <c r="C48" s="5">
        <v>463.9623</v>
      </c>
      <c r="D48" s="5">
        <v>9</v>
      </c>
      <c r="E48" s="6">
        <v>42</v>
      </c>
    </row>
    <row r="49" ht="15.75" spans="1:5">
      <c r="A49" s="4">
        <v>48</v>
      </c>
      <c r="B49" s="5">
        <v>35.9</v>
      </c>
      <c r="C49" s="5">
        <v>640.7391</v>
      </c>
      <c r="D49" s="5">
        <v>3</v>
      </c>
      <c r="E49" s="6">
        <v>61.5</v>
      </c>
    </row>
    <row r="50" ht="15.75" spans="1:5">
      <c r="A50" s="4">
        <v>49</v>
      </c>
      <c r="B50" s="5">
        <v>24.2</v>
      </c>
      <c r="C50" s="5">
        <v>4605.749</v>
      </c>
      <c r="D50" s="5">
        <v>0</v>
      </c>
      <c r="E50" s="6">
        <v>13.4</v>
      </c>
    </row>
    <row r="51" ht="16.5" spans="1:5">
      <c r="A51" s="13">
        <v>50</v>
      </c>
      <c r="B51" s="14">
        <v>29.4</v>
      </c>
      <c r="C51" s="14">
        <v>4510.359</v>
      </c>
      <c r="D51" s="14">
        <v>1</v>
      </c>
      <c r="E51" s="15">
        <v>13.2</v>
      </c>
    </row>
    <row r="55" spans="2:5">
      <c r="B55" s="16" t="s">
        <v>6</v>
      </c>
      <c r="C55" s="16"/>
      <c r="D55" s="16"/>
      <c r="E55" s="16"/>
    </row>
    <row r="56" spans="2:5">
      <c r="B56" s="17" t="s">
        <v>7</v>
      </c>
      <c r="C56" s="17"/>
      <c r="D56" s="18" t="s">
        <v>8</v>
      </c>
      <c r="E56" s="18" t="s">
        <v>9</v>
      </c>
    </row>
    <row r="57" spans="2:5">
      <c r="B57" s="18" t="s">
        <v>10</v>
      </c>
      <c r="C57" s="18" t="s">
        <v>1</v>
      </c>
      <c r="D57" s="18" t="s">
        <v>11</v>
      </c>
      <c r="E57" s="18">
        <v>-1</v>
      </c>
    </row>
    <row r="58" spans="2:5">
      <c r="B58" s="18" t="s">
        <v>12</v>
      </c>
      <c r="C58" s="18" t="s">
        <v>2</v>
      </c>
      <c r="D58" s="18" t="s">
        <v>11</v>
      </c>
      <c r="E58" s="18">
        <v>-1</v>
      </c>
    </row>
    <row r="59" spans="2:5">
      <c r="B59" s="18" t="s">
        <v>13</v>
      </c>
      <c r="C59" s="18" t="s">
        <v>3</v>
      </c>
      <c r="D59" s="18" t="s">
        <v>11</v>
      </c>
      <c r="E59" s="18">
        <v>-1</v>
      </c>
    </row>
    <row r="60" spans="2:5">
      <c r="B60" s="18" t="s">
        <v>14</v>
      </c>
      <c r="C60" s="18" t="s">
        <v>4</v>
      </c>
      <c r="D60" s="18" t="s">
        <v>15</v>
      </c>
      <c r="E60" s="18">
        <v>1</v>
      </c>
    </row>
    <row r="63" spans="2:5">
      <c r="B63" s="16" t="s">
        <v>16</v>
      </c>
      <c r="C63" s="16"/>
      <c r="D63" s="16"/>
      <c r="E63" s="16"/>
    </row>
    <row r="64" spans="2:5">
      <c r="B64" s="19" t="s">
        <v>5</v>
      </c>
      <c r="C64" s="19" t="s">
        <v>17</v>
      </c>
      <c r="D64" s="18" t="s">
        <v>18</v>
      </c>
      <c r="E64" s="20" t="s">
        <v>19</v>
      </c>
    </row>
    <row r="65" spans="2:5">
      <c r="B65" s="18" t="s">
        <v>20</v>
      </c>
      <c r="C65" s="18">
        <v>3</v>
      </c>
      <c r="D65" s="21">
        <f>(C65/$C$69)</f>
        <v>0.230769230769231</v>
      </c>
      <c r="E65" s="22">
        <f>D65*E57</f>
        <v>-0.230769230769231</v>
      </c>
    </row>
    <row r="66" spans="2:5">
      <c r="B66" s="18" t="s">
        <v>21</v>
      </c>
      <c r="C66" s="18">
        <v>5</v>
      </c>
      <c r="D66" s="21">
        <f>(C66/$C$69)</f>
        <v>0.384615384615385</v>
      </c>
      <c r="E66" s="22">
        <f>D66*E58</f>
        <v>-0.384615384615385</v>
      </c>
    </row>
    <row r="67" spans="2:5">
      <c r="B67" s="18" t="s">
        <v>22</v>
      </c>
      <c r="C67" s="18">
        <v>4</v>
      </c>
      <c r="D67" s="21">
        <f>(C67/$C$69)</f>
        <v>0.307692307692308</v>
      </c>
      <c r="E67" s="22">
        <f>D67*E59</f>
        <v>-0.307692307692308</v>
      </c>
    </row>
    <row r="68" spans="2:5">
      <c r="B68" s="18" t="s">
        <v>23</v>
      </c>
      <c r="C68" s="18">
        <v>1</v>
      </c>
      <c r="D68" s="21">
        <f>(C68/$C$69)</f>
        <v>0.0769230769230769</v>
      </c>
      <c r="E68" s="22">
        <f>D68*E60</f>
        <v>0.0769230769230769</v>
      </c>
    </row>
    <row r="69" spans="2:4">
      <c r="B69" s="18" t="s">
        <v>24</v>
      </c>
      <c r="C69" s="23">
        <f>SUM(C65:C68)</f>
        <v>13</v>
      </c>
      <c r="D69" s="23">
        <f>SUM(D65:D68)</f>
        <v>1</v>
      </c>
    </row>
    <row r="72" spans="2:2">
      <c r="B72" s="24" t="s">
        <v>25</v>
      </c>
    </row>
    <row r="73" spans="2:6">
      <c r="B73" s="17" t="s">
        <v>26</v>
      </c>
      <c r="C73" s="17" t="s">
        <v>7</v>
      </c>
      <c r="D73" s="17"/>
      <c r="E73" s="17"/>
      <c r="F73" s="17"/>
    </row>
    <row r="74" spans="2:6">
      <c r="B74" s="17"/>
      <c r="C74" s="17" t="s">
        <v>10</v>
      </c>
      <c r="D74" s="17" t="s">
        <v>12</v>
      </c>
      <c r="E74" s="17" t="s">
        <v>13</v>
      </c>
      <c r="F74" s="17" t="s">
        <v>14</v>
      </c>
    </row>
    <row r="75" ht="15.75" spans="1:6">
      <c r="A75" s="25">
        <f>C75^$E$65</f>
        <v>0.449425486597771</v>
      </c>
      <c r="B75" s="18" t="s">
        <v>27</v>
      </c>
      <c r="C75" s="5">
        <v>32</v>
      </c>
      <c r="D75" s="5">
        <v>84.87882</v>
      </c>
      <c r="E75" s="5">
        <v>10</v>
      </c>
      <c r="F75" s="26">
        <v>37.9</v>
      </c>
    </row>
    <row r="76" ht="15.75" spans="2:6">
      <c r="B76" s="18" t="s">
        <v>28</v>
      </c>
      <c r="C76" s="5">
        <v>19.5</v>
      </c>
      <c r="D76" s="5">
        <v>306.5947</v>
      </c>
      <c r="E76" s="5">
        <v>9</v>
      </c>
      <c r="F76" s="26">
        <v>42.2</v>
      </c>
    </row>
    <row r="77" ht="15.75" spans="2:6">
      <c r="B77" s="18" t="s">
        <v>29</v>
      </c>
      <c r="C77" s="5">
        <v>13.3</v>
      </c>
      <c r="D77" s="5">
        <v>561.9845</v>
      </c>
      <c r="E77" s="5">
        <v>5</v>
      </c>
      <c r="F77" s="26">
        <v>47.3</v>
      </c>
    </row>
    <row r="78" ht="15.75" spans="2:6">
      <c r="B78" s="18" t="s">
        <v>30</v>
      </c>
      <c r="C78" s="5">
        <v>13.3</v>
      </c>
      <c r="D78" s="5">
        <v>561.9845</v>
      </c>
      <c r="E78" s="5">
        <v>5</v>
      </c>
      <c r="F78" s="26">
        <v>54.8</v>
      </c>
    </row>
    <row r="79" ht="15.75" spans="2:6">
      <c r="B79" s="18" t="s">
        <v>31</v>
      </c>
      <c r="C79" s="5">
        <v>5</v>
      </c>
      <c r="D79" s="5">
        <v>390.5684</v>
      </c>
      <c r="E79" s="5">
        <v>5</v>
      </c>
      <c r="F79" s="26">
        <v>43.1</v>
      </c>
    </row>
    <row r="80" ht="15.75" spans="2:6">
      <c r="B80" s="18" t="s">
        <v>32</v>
      </c>
      <c r="C80" s="5">
        <v>7.1</v>
      </c>
      <c r="D80" s="5">
        <v>2175.03</v>
      </c>
      <c r="E80" s="5">
        <v>3</v>
      </c>
      <c r="F80" s="26">
        <v>32.1</v>
      </c>
    </row>
    <row r="81" ht="15.75" spans="2:6">
      <c r="B81" s="18" t="s">
        <v>33</v>
      </c>
      <c r="C81" s="5">
        <v>34.5</v>
      </c>
      <c r="D81" s="5">
        <v>623.4731</v>
      </c>
      <c r="E81" s="5">
        <v>7</v>
      </c>
      <c r="F81" s="26">
        <v>40.3</v>
      </c>
    </row>
    <row r="82" ht="15.75" spans="2:6">
      <c r="B82" s="18" t="s">
        <v>34</v>
      </c>
      <c r="C82" s="5">
        <v>20.3</v>
      </c>
      <c r="D82" s="5">
        <v>287.6025</v>
      </c>
      <c r="E82" s="5">
        <v>6</v>
      </c>
      <c r="F82" s="26">
        <v>46.7</v>
      </c>
    </row>
    <row r="83" ht="15.75" spans="2:6">
      <c r="B83" s="18" t="s">
        <v>35</v>
      </c>
      <c r="C83" s="5">
        <v>31.7</v>
      </c>
      <c r="D83" s="5">
        <v>5512.038</v>
      </c>
      <c r="E83" s="5">
        <v>1</v>
      </c>
      <c r="F83" s="26">
        <v>18.8</v>
      </c>
    </row>
    <row r="84" ht="15.75" spans="2:6">
      <c r="B84" s="18" t="s">
        <v>36</v>
      </c>
      <c r="C84" s="5">
        <v>17.9</v>
      </c>
      <c r="D84" s="5">
        <v>1783.18</v>
      </c>
      <c r="E84" s="5">
        <v>3</v>
      </c>
      <c r="F84" s="26">
        <v>22.1</v>
      </c>
    </row>
    <row r="85" ht="15.75" spans="2:6">
      <c r="B85" s="18" t="s">
        <v>37</v>
      </c>
      <c r="C85" s="5">
        <v>34.8</v>
      </c>
      <c r="D85" s="5">
        <v>405.2134</v>
      </c>
      <c r="E85" s="5">
        <v>1</v>
      </c>
      <c r="F85" s="26">
        <v>41.4</v>
      </c>
    </row>
    <row r="86" ht="15.75" spans="2:6">
      <c r="B86" s="18" t="s">
        <v>38</v>
      </c>
      <c r="C86" s="5">
        <v>6.3</v>
      </c>
      <c r="D86" s="5">
        <v>90.45606</v>
      </c>
      <c r="E86" s="5">
        <v>9</v>
      </c>
      <c r="F86" s="26">
        <v>58.1</v>
      </c>
    </row>
    <row r="87" ht="15.75" spans="2:6">
      <c r="B87" s="18" t="s">
        <v>39</v>
      </c>
      <c r="C87" s="5">
        <v>13</v>
      </c>
      <c r="D87" s="5">
        <v>492.2313</v>
      </c>
      <c r="E87" s="5">
        <v>5</v>
      </c>
      <c r="F87" s="26">
        <v>39.3</v>
      </c>
    </row>
    <row r="88" ht="15.75" spans="2:6">
      <c r="B88" s="18" t="s">
        <v>40</v>
      </c>
      <c r="C88" s="5">
        <v>20.4</v>
      </c>
      <c r="D88" s="5">
        <v>2469.645</v>
      </c>
      <c r="E88" s="5">
        <v>4</v>
      </c>
      <c r="F88" s="26">
        <v>23.8</v>
      </c>
    </row>
    <row r="89" ht="15.75" spans="2:6">
      <c r="B89" s="18" t="s">
        <v>41</v>
      </c>
      <c r="C89" s="5">
        <v>13.2</v>
      </c>
      <c r="D89" s="5">
        <v>1164.838</v>
      </c>
      <c r="E89" s="5">
        <v>4</v>
      </c>
      <c r="F89" s="26">
        <v>34.3</v>
      </c>
    </row>
    <row r="90" ht="15.75" spans="2:6">
      <c r="B90" s="18" t="s">
        <v>42</v>
      </c>
      <c r="C90" s="5">
        <v>35.7</v>
      </c>
      <c r="D90" s="5">
        <v>579.2083</v>
      </c>
      <c r="E90" s="5">
        <v>2</v>
      </c>
      <c r="F90" s="26">
        <v>50.5</v>
      </c>
    </row>
    <row r="91" ht="15.75" spans="2:6">
      <c r="B91" s="18" t="s">
        <v>43</v>
      </c>
      <c r="C91" s="5">
        <v>0</v>
      </c>
      <c r="D91" s="5">
        <v>292.9978</v>
      </c>
      <c r="E91" s="5">
        <v>6</v>
      </c>
      <c r="F91" s="26">
        <v>70.1</v>
      </c>
    </row>
    <row r="92" ht="15.75" spans="2:6">
      <c r="B92" s="18" t="s">
        <v>44</v>
      </c>
      <c r="C92" s="5">
        <v>17.7</v>
      </c>
      <c r="D92" s="5">
        <v>350.8515</v>
      </c>
      <c r="E92" s="5">
        <v>1</v>
      </c>
      <c r="F92" s="26">
        <v>37.4</v>
      </c>
    </row>
    <row r="93" ht="15.75" spans="2:6">
      <c r="B93" s="18" t="s">
        <v>45</v>
      </c>
      <c r="C93" s="5">
        <v>16.9</v>
      </c>
      <c r="D93" s="5">
        <v>368.1363</v>
      </c>
      <c r="E93" s="5">
        <v>8</v>
      </c>
      <c r="F93" s="26">
        <v>42.3</v>
      </c>
    </row>
    <row r="94" ht="15.75" spans="2:6">
      <c r="B94" s="18" t="s">
        <v>46</v>
      </c>
      <c r="C94" s="5">
        <v>1.5</v>
      </c>
      <c r="D94" s="5">
        <v>23.38284</v>
      </c>
      <c r="E94" s="5">
        <v>7</v>
      </c>
      <c r="F94" s="26">
        <v>47.7</v>
      </c>
    </row>
    <row r="95" ht="15.75" spans="2:6">
      <c r="B95" s="18" t="s">
        <v>47</v>
      </c>
      <c r="C95" s="5">
        <v>4.5</v>
      </c>
      <c r="D95" s="5">
        <v>2275.877</v>
      </c>
      <c r="E95" s="5">
        <v>3</v>
      </c>
      <c r="F95" s="26">
        <v>29.3</v>
      </c>
    </row>
    <row r="96" ht="15.75" spans="2:6">
      <c r="B96" s="18" t="s">
        <v>48</v>
      </c>
      <c r="C96" s="5">
        <v>10.5</v>
      </c>
      <c r="D96" s="5">
        <v>279.1726</v>
      </c>
      <c r="E96" s="5">
        <v>7</v>
      </c>
      <c r="F96" s="26">
        <v>51.6</v>
      </c>
    </row>
    <row r="97" ht="15.75" spans="2:6">
      <c r="B97" s="18" t="s">
        <v>49</v>
      </c>
      <c r="C97" s="5">
        <v>14.7</v>
      </c>
      <c r="D97" s="5">
        <v>1360.139</v>
      </c>
      <c r="E97" s="5">
        <v>1</v>
      </c>
      <c r="F97" s="26">
        <v>24.6</v>
      </c>
    </row>
    <row r="98" ht="15.75" spans="2:6">
      <c r="B98" s="18" t="s">
        <v>50</v>
      </c>
      <c r="C98" s="5">
        <v>10.1</v>
      </c>
      <c r="D98" s="5">
        <v>279.1726</v>
      </c>
      <c r="E98" s="5">
        <v>7</v>
      </c>
      <c r="F98" s="26">
        <v>47.9</v>
      </c>
    </row>
    <row r="99" ht="15.75" spans="2:6">
      <c r="B99" s="18" t="s">
        <v>51</v>
      </c>
      <c r="C99" s="5">
        <v>39.6</v>
      </c>
      <c r="D99" s="5">
        <v>480.6977</v>
      </c>
      <c r="E99" s="5">
        <v>4</v>
      </c>
      <c r="F99" s="26">
        <v>38.8</v>
      </c>
    </row>
    <row r="100" ht="15.75" spans="2:6">
      <c r="B100" s="18" t="s">
        <v>52</v>
      </c>
      <c r="C100" s="5">
        <v>29.3</v>
      </c>
      <c r="D100" s="5">
        <v>1487.868</v>
      </c>
      <c r="E100" s="5">
        <v>2</v>
      </c>
      <c r="F100" s="26">
        <v>27</v>
      </c>
    </row>
    <row r="101" ht="15.75" spans="2:6">
      <c r="B101" s="18" t="s">
        <v>53</v>
      </c>
      <c r="C101" s="5">
        <v>3.1</v>
      </c>
      <c r="D101" s="5">
        <v>383.8624</v>
      </c>
      <c r="E101" s="5">
        <v>5</v>
      </c>
      <c r="F101" s="26">
        <v>56.2</v>
      </c>
    </row>
    <row r="102" ht="15.75" spans="2:6">
      <c r="B102" s="18" t="s">
        <v>54</v>
      </c>
      <c r="C102" s="5">
        <v>10.4</v>
      </c>
      <c r="D102" s="5">
        <v>276.449</v>
      </c>
      <c r="E102" s="5">
        <v>5</v>
      </c>
      <c r="F102" s="26">
        <v>33.6</v>
      </c>
    </row>
    <row r="103" ht="15.75" spans="2:6">
      <c r="B103" s="18" t="s">
        <v>55</v>
      </c>
      <c r="C103" s="5">
        <v>19.2</v>
      </c>
      <c r="D103" s="5">
        <v>557.478</v>
      </c>
      <c r="E103" s="5">
        <v>4</v>
      </c>
      <c r="F103" s="26">
        <v>47</v>
      </c>
    </row>
    <row r="104" ht="15.75" spans="2:6">
      <c r="B104" s="18" t="s">
        <v>56</v>
      </c>
      <c r="C104" s="5">
        <v>7.1</v>
      </c>
      <c r="D104" s="5">
        <v>451.2438</v>
      </c>
      <c r="E104" s="5">
        <v>5</v>
      </c>
      <c r="F104" s="26">
        <v>57.1</v>
      </c>
    </row>
    <row r="105" ht="15.75" spans="2:6">
      <c r="B105" s="18" t="s">
        <v>57</v>
      </c>
      <c r="C105" s="5">
        <v>25.9</v>
      </c>
      <c r="D105" s="5">
        <v>4519.69</v>
      </c>
      <c r="E105" s="5">
        <v>0</v>
      </c>
      <c r="F105" s="26">
        <v>22.1</v>
      </c>
    </row>
    <row r="106" ht="15.75" spans="2:6">
      <c r="B106" s="18" t="s">
        <v>58</v>
      </c>
      <c r="C106" s="5">
        <v>29.6</v>
      </c>
      <c r="D106" s="5">
        <v>769.4034</v>
      </c>
      <c r="E106" s="5">
        <v>7</v>
      </c>
      <c r="F106" s="26">
        <v>25</v>
      </c>
    </row>
    <row r="107" ht="15.75" spans="2:6">
      <c r="B107" s="18" t="s">
        <v>59</v>
      </c>
      <c r="C107" s="5">
        <v>37.9</v>
      </c>
      <c r="D107" s="5">
        <v>488.5727</v>
      </c>
      <c r="E107" s="5">
        <v>1</v>
      </c>
      <c r="F107" s="26">
        <v>34.2</v>
      </c>
    </row>
    <row r="108" ht="15.75" spans="2:6">
      <c r="B108" s="18" t="s">
        <v>60</v>
      </c>
      <c r="C108" s="5">
        <v>16.5</v>
      </c>
      <c r="D108" s="5">
        <v>323.655</v>
      </c>
      <c r="E108" s="5">
        <v>6</v>
      </c>
      <c r="F108" s="26">
        <v>49.3</v>
      </c>
    </row>
    <row r="109" ht="15.75" spans="2:6">
      <c r="B109" s="18" t="s">
        <v>61</v>
      </c>
      <c r="C109" s="5">
        <v>15.4</v>
      </c>
      <c r="D109" s="5">
        <v>205.367</v>
      </c>
      <c r="E109" s="5">
        <v>7</v>
      </c>
      <c r="F109" s="26">
        <v>55.1</v>
      </c>
    </row>
    <row r="110" ht="15.75" spans="2:6">
      <c r="B110" s="18" t="s">
        <v>62</v>
      </c>
      <c r="C110" s="5">
        <v>13.9</v>
      </c>
      <c r="D110" s="5">
        <v>4079.418</v>
      </c>
      <c r="E110" s="5">
        <v>0</v>
      </c>
      <c r="F110" s="26">
        <v>27.3</v>
      </c>
    </row>
    <row r="111" ht="15.75" spans="2:6">
      <c r="B111" s="18" t="s">
        <v>63</v>
      </c>
      <c r="C111" s="5">
        <v>14.7</v>
      </c>
      <c r="D111" s="5">
        <v>1935.009</v>
      </c>
      <c r="E111" s="5">
        <v>2</v>
      </c>
      <c r="F111" s="26">
        <v>22.9</v>
      </c>
    </row>
    <row r="112" ht="15.75" spans="2:6">
      <c r="B112" s="18" t="s">
        <v>64</v>
      </c>
      <c r="C112" s="5">
        <v>12</v>
      </c>
      <c r="D112" s="5">
        <v>1360.139</v>
      </c>
      <c r="E112" s="5">
        <v>1</v>
      </c>
      <c r="F112" s="26">
        <v>25.3</v>
      </c>
    </row>
    <row r="113" ht="15.75" spans="2:6">
      <c r="B113" s="18" t="s">
        <v>65</v>
      </c>
      <c r="C113" s="5">
        <v>3.1</v>
      </c>
      <c r="D113" s="5">
        <v>577.9615</v>
      </c>
      <c r="E113" s="5">
        <v>6</v>
      </c>
      <c r="F113" s="26">
        <v>47.7</v>
      </c>
    </row>
    <row r="114" ht="15.75" spans="2:6">
      <c r="B114" s="18" t="s">
        <v>66</v>
      </c>
      <c r="C114" s="5">
        <v>16.2</v>
      </c>
      <c r="D114" s="5">
        <v>289.3248</v>
      </c>
      <c r="E114" s="5">
        <v>5</v>
      </c>
      <c r="F114" s="26">
        <v>46.2</v>
      </c>
    </row>
    <row r="115" ht="15.75" spans="2:6">
      <c r="B115" s="18" t="s">
        <v>67</v>
      </c>
      <c r="C115" s="5">
        <v>13.6</v>
      </c>
      <c r="D115" s="5">
        <v>4082.015</v>
      </c>
      <c r="E115" s="5">
        <v>0</v>
      </c>
      <c r="F115" s="26">
        <v>15.9</v>
      </c>
    </row>
    <row r="116" ht="15.75" spans="2:6">
      <c r="B116" s="18" t="s">
        <v>68</v>
      </c>
      <c r="C116" s="5">
        <v>16.8</v>
      </c>
      <c r="D116" s="5">
        <v>4066.587</v>
      </c>
      <c r="E116" s="5">
        <v>0</v>
      </c>
      <c r="F116" s="26">
        <v>18.2</v>
      </c>
    </row>
    <row r="117" ht="15.75" spans="2:6">
      <c r="B117" s="18" t="s">
        <v>69</v>
      </c>
      <c r="C117" s="5">
        <v>36.1</v>
      </c>
      <c r="D117" s="5">
        <v>519.4617</v>
      </c>
      <c r="E117" s="5">
        <v>5</v>
      </c>
      <c r="F117" s="26">
        <v>34.7</v>
      </c>
    </row>
    <row r="118" ht="15.75" spans="2:6">
      <c r="B118" s="18" t="s">
        <v>70</v>
      </c>
      <c r="C118" s="5">
        <v>34.4</v>
      </c>
      <c r="D118" s="5">
        <v>512.7871</v>
      </c>
      <c r="E118" s="5">
        <v>6</v>
      </c>
      <c r="F118" s="26">
        <v>34.1</v>
      </c>
    </row>
    <row r="119" ht="15.75" spans="2:6">
      <c r="B119" s="18" t="s">
        <v>71</v>
      </c>
      <c r="C119" s="5">
        <v>2.7</v>
      </c>
      <c r="D119" s="5">
        <v>533.4762</v>
      </c>
      <c r="E119" s="5">
        <v>4</v>
      </c>
      <c r="F119" s="26">
        <v>53.9</v>
      </c>
    </row>
    <row r="120" ht="15.75" spans="2:6">
      <c r="B120" s="18" t="s">
        <v>72</v>
      </c>
      <c r="C120" s="5">
        <v>36.6</v>
      </c>
      <c r="D120" s="5">
        <v>488.8193</v>
      </c>
      <c r="E120" s="5">
        <v>8</v>
      </c>
      <c r="F120" s="26">
        <v>38.3</v>
      </c>
    </row>
    <row r="121" ht="15.75" spans="2:6">
      <c r="B121" s="18" t="s">
        <v>73</v>
      </c>
      <c r="C121" s="5">
        <v>21.7</v>
      </c>
      <c r="D121" s="5">
        <v>463.9623</v>
      </c>
      <c r="E121" s="5">
        <v>9</v>
      </c>
      <c r="F121" s="26">
        <v>42</v>
      </c>
    </row>
    <row r="122" ht="15.75" spans="2:6">
      <c r="B122" s="18" t="s">
        <v>74</v>
      </c>
      <c r="C122" s="5">
        <v>35.9</v>
      </c>
      <c r="D122" s="5">
        <v>640.7391</v>
      </c>
      <c r="E122" s="5">
        <v>3</v>
      </c>
      <c r="F122" s="26">
        <v>61.5</v>
      </c>
    </row>
    <row r="123" ht="15.75" spans="2:6">
      <c r="B123" s="18" t="s">
        <v>75</v>
      </c>
      <c r="C123" s="5">
        <v>24.2</v>
      </c>
      <c r="D123" s="5">
        <v>4605.749</v>
      </c>
      <c r="E123" s="5">
        <v>0</v>
      </c>
      <c r="F123" s="26">
        <v>13.4</v>
      </c>
    </row>
    <row r="124" ht="15.75" spans="2:6">
      <c r="B124" s="18" t="s">
        <v>76</v>
      </c>
      <c r="C124" s="5">
        <v>29.4</v>
      </c>
      <c r="D124" s="5">
        <v>4510.359</v>
      </c>
      <c r="E124" s="5">
        <v>1</v>
      </c>
      <c r="F124" s="26">
        <v>13.2</v>
      </c>
    </row>
    <row r="127" spans="2:2">
      <c r="B127" t="s">
        <v>77</v>
      </c>
    </row>
    <row r="128" spans="2:9">
      <c r="B128" s="28"/>
      <c r="C128" s="29" t="s">
        <v>78</v>
      </c>
      <c r="D128" s="30"/>
      <c r="E128" s="30"/>
      <c r="F128" s="31"/>
      <c r="G128" s="32" t="s">
        <v>79</v>
      </c>
      <c r="H128" s="32"/>
      <c r="I128" s="32" t="s">
        <v>80</v>
      </c>
    </row>
    <row r="129" spans="2:9">
      <c r="B129" s="34"/>
      <c r="C129" s="17" t="s">
        <v>7</v>
      </c>
      <c r="D129" s="17"/>
      <c r="E129" s="17"/>
      <c r="F129" s="17"/>
      <c r="G129" s="32" t="s">
        <v>81</v>
      </c>
      <c r="H129" s="32" t="s">
        <v>82</v>
      </c>
      <c r="I129" s="32"/>
    </row>
    <row r="130" spans="2:9">
      <c r="B130" s="35"/>
      <c r="C130" s="32" t="s">
        <v>10</v>
      </c>
      <c r="D130" s="32" t="s">
        <v>12</v>
      </c>
      <c r="E130" s="32" t="s">
        <v>13</v>
      </c>
      <c r="F130" s="32" t="s">
        <v>14</v>
      </c>
      <c r="G130" s="32"/>
      <c r="H130" s="32"/>
      <c r="I130" s="32"/>
    </row>
    <row r="131" ht="15.75" spans="2:9">
      <c r="B131" s="18" t="s">
        <v>27</v>
      </c>
      <c r="C131" s="36">
        <f t="shared" ref="C131:C136" si="0">C75^$E$65</f>
        <v>0.449425486597771</v>
      </c>
      <c r="D131" s="36">
        <f>D75^$E$66</f>
        <v>0.181198293225348</v>
      </c>
      <c r="E131" s="36">
        <f>E75^$E$67</f>
        <v>0.492388263170674</v>
      </c>
      <c r="F131" s="37">
        <f>F75^$E$68</f>
        <v>1.32261604025726</v>
      </c>
      <c r="G131" s="38">
        <f>C131*D131*E131*F131</f>
        <v>0.0530338648546189</v>
      </c>
      <c r="H131" s="38">
        <f>G131/$G$181</f>
        <v>0.0262386244366168</v>
      </c>
      <c r="I131" s="43">
        <f>MAX(H131:H180)</f>
        <v>0.0991605731287761</v>
      </c>
    </row>
    <row r="132" ht="15.75" spans="2:9">
      <c r="B132" s="18" t="s">
        <v>28</v>
      </c>
      <c r="C132" s="36">
        <f t="shared" si="0"/>
        <v>0.503848192678383</v>
      </c>
      <c r="D132" s="36">
        <f>D76^$E$66</f>
        <v>0.110567880205904</v>
      </c>
      <c r="E132" s="36">
        <f>E76^$E$67</f>
        <v>0.508612371985483</v>
      </c>
      <c r="F132" s="37">
        <f>F76^$E$68</f>
        <v>1.33359523383846</v>
      </c>
      <c r="G132" s="38">
        <f>C132*D132*E132*F132</f>
        <v>0.0377867589675758</v>
      </c>
      <c r="H132" s="38">
        <f>G132/$G$181</f>
        <v>0.0186950843568557</v>
      </c>
      <c r="I132" s="44"/>
    </row>
    <row r="133" ht="15.75" spans="2:9">
      <c r="B133" s="18" t="s">
        <v>29</v>
      </c>
      <c r="C133" s="36">
        <f t="shared" si="0"/>
        <v>0.550363496778813</v>
      </c>
      <c r="D133" s="36">
        <f>D77^$E$66</f>
        <v>0.0875817696843169</v>
      </c>
      <c r="E133" s="36">
        <f>E77^$E$67</f>
        <v>0.60944189590223</v>
      </c>
      <c r="F133" s="37">
        <f>F77^$E$68</f>
        <v>1.34535058639142</v>
      </c>
      <c r="G133" s="38">
        <f>C133*D133*E133*F133</f>
        <v>0.0395212904165537</v>
      </c>
      <c r="H133" s="38">
        <f t="shared" ref="H133:H180" si="1">G133/$G$181</f>
        <v>0.0195532477094228</v>
      </c>
      <c r="I133" s="44"/>
    </row>
    <row r="134" ht="15.75" spans="2:9">
      <c r="B134" s="18" t="s">
        <v>30</v>
      </c>
      <c r="C134" s="36">
        <f t="shared" si="0"/>
        <v>0.550363496778813</v>
      </c>
      <c r="D134" s="36">
        <f t="shared" ref="D134:D180" si="2">D78^$E$66</f>
        <v>0.0875817696843169</v>
      </c>
      <c r="E134" s="36">
        <f t="shared" ref="E134:E180" si="3">E78^$E$67</f>
        <v>0.60944189590223</v>
      </c>
      <c r="F134" s="37">
        <f t="shared" ref="F134:F180" si="4">F78^$E$68</f>
        <v>1.36066856213944</v>
      </c>
      <c r="G134" s="38">
        <f>C134*D134*E134*F134</f>
        <v>0.0399712743644219</v>
      </c>
      <c r="H134" s="38">
        <f t="shared" si="1"/>
        <v>0.0197758782841129</v>
      </c>
      <c r="I134" s="44"/>
    </row>
    <row r="135" ht="15.75" spans="2:9">
      <c r="B135" s="18" t="s">
        <v>31</v>
      </c>
      <c r="C135" s="36">
        <f t="shared" si="0"/>
        <v>0.689761944408631</v>
      </c>
      <c r="D135" s="36">
        <f t="shared" si="2"/>
        <v>0.100738022668951</v>
      </c>
      <c r="E135" s="36">
        <f t="shared" si="3"/>
        <v>0.60944189590223</v>
      </c>
      <c r="F135" s="37">
        <f t="shared" si="4"/>
        <v>1.33576180427887</v>
      </c>
      <c r="G135" s="38">
        <f t="shared" ref="G135:G180" si="5">C135*D135*E135*F135</f>
        <v>0.0565658059045181</v>
      </c>
      <c r="H135" s="38">
        <f t="shared" si="1"/>
        <v>0.0279860602494624</v>
      </c>
      <c r="I135" s="44"/>
    </row>
    <row r="136" ht="15.75" spans="2:9">
      <c r="B136" s="18" t="s">
        <v>32</v>
      </c>
      <c r="C136" s="36">
        <f t="shared" si="0"/>
        <v>0.636144483868063</v>
      </c>
      <c r="D136" s="36">
        <f t="shared" si="2"/>
        <v>0.0520426639026531</v>
      </c>
      <c r="E136" s="36">
        <f t="shared" si="3"/>
        <v>0.713170647170425</v>
      </c>
      <c r="F136" s="37">
        <f t="shared" si="4"/>
        <v>1.30582507090969</v>
      </c>
      <c r="G136" s="38">
        <f t="shared" si="5"/>
        <v>0.0308314355796275</v>
      </c>
      <c r="H136" s="38">
        <f t="shared" si="1"/>
        <v>0.0152539223990788</v>
      </c>
      <c r="I136" s="44"/>
    </row>
    <row r="137" ht="15.75" spans="2:9">
      <c r="B137" s="18" t="s">
        <v>33</v>
      </c>
      <c r="C137" s="36">
        <f t="shared" ref="C137:C166" si="6">C81^$E$65</f>
        <v>0.441691122354922</v>
      </c>
      <c r="D137" s="36">
        <f t="shared" si="2"/>
        <v>0.0841530977820584</v>
      </c>
      <c r="E137" s="36">
        <f t="shared" si="3"/>
        <v>0.549502703993808</v>
      </c>
      <c r="F137" s="37">
        <f t="shared" si="4"/>
        <v>1.3288776693861</v>
      </c>
      <c r="G137" s="38">
        <f t="shared" si="5"/>
        <v>0.0271421105654453</v>
      </c>
      <c r="H137" s="38">
        <f t="shared" si="1"/>
        <v>0.0134286205143848</v>
      </c>
      <c r="I137" s="44"/>
    </row>
    <row r="138" ht="15.75" spans="2:9">
      <c r="B138" s="18" t="s">
        <v>34</v>
      </c>
      <c r="C138" s="36">
        <f t="shared" si="6"/>
        <v>0.499194906147207</v>
      </c>
      <c r="D138" s="36">
        <f t="shared" si="2"/>
        <v>0.113321030868612</v>
      </c>
      <c r="E138" s="36">
        <f t="shared" si="3"/>
        <v>0.576194151839023</v>
      </c>
      <c r="F138" s="37">
        <f t="shared" si="4"/>
        <v>1.34403008705484</v>
      </c>
      <c r="G138" s="38">
        <f t="shared" si="5"/>
        <v>0.0438085116326428</v>
      </c>
      <c r="H138" s="38">
        <f t="shared" si="1"/>
        <v>0.021674360090616</v>
      </c>
      <c r="I138" s="44"/>
    </row>
    <row r="139" ht="15.75" spans="2:9">
      <c r="B139" s="18" t="s">
        <v>35</v>
      </c>
      <c r="C139" s="36">
        <f t="shared" si="6"/>
        <v>0.450403450263848</v>
      </c>
      <c r="D139" s="36">
        <f t="shared" si="2"/>
        <v>0.0363943333050255</v>
      </c>
      <c r="E139" s="36">
        <f t="shared" si="3"/>
        <v>1</v>
      </c>
      <c r="F139" s="37">
        <f t="shared" si="4"/>
        <v>1.25317621146178</v>
      </c>
      <c r="G139" s="38">
        <f t="shared" si="5"/>
        <v>0.0205422314949357</v>
      </c>
      <c r="H139" s="38">
        <f t="shared" si="1"/>
        <v>0.0101633154355847</v>
      </c>
      <c r="I139" s="44"/>
    </row>
    <row r="140" ht="15.75" spans="2:9">
      <c r="B140" s="18" t="s">
        <v>36</v>
      </c>
      <c r="C140" s="36">
        <f t="shared" si="6"/>
        <v>0.513901718257221</v>
      </c>
      <c r="D140" s="36">
        <f t="shared" si="2"/>
        <v>0.0561746420400185</v>
      </c>
      <c r="E140" s="36">
        <f t="shared" si="3"/>
        <v>0.713170647170425</v>
      </c>
      <c r="F140" s="37">
        <f t="shared" si="4"/>
        <v>1.26886316573943</v>
      </c>
      <c r="G140" s="38">
        <f t="shared" si="5"/>
        <v>0.0261233358448662</v>
      </c>
      <c r="H140" s="38">
        <f t="shared" si="1"/>
        <v>0.0129245794200374</v>
      </c>
      <c r="I140" s="44"/>
    </row>
    <row r="141" ht="15.75" spans="2:9">
      <c r="B141" s="18" t="s">
        <v>37</v>
      </c>
      <c r="C141" s="36">
        <f t="shared" si="6"/>
        <v>0.440809498139397</v>
      </c>
      <c r="D141" s="36">
        <f t="shared" si="2"/>
        <v>0.0993218254333064</v>
      </c>
      <c r="E141" s="36">
        <f t="shared" si="3"/>
        <v>1</v>
      </c>
      <c r="F141" s="37">
        <f t="shared" si="4"/>
        <v>1.33163328360306</v>
      </c>
      <c r="G141" s="38">
        <f t="shared" si="5"/>
        <v>0.0583015737805949</v>
      </c>
      <c r="H141" s="38">
        <f t="shared" si="1"/>
        <v>0.0288448353271297</v>
      </c>
      <c r="I141" s="44"/>
    </row>
    <row r="142" ht="15.75" spans="2:9">
      <c r="B142" s="18" t="s">
        <v>38</v>
      </c>
      <c r="C142" s="36">
        <f t="shared" si="6"/>
        <v>0.653938333606799</v>
      </c>
      <c r="D142" s="36">
        <f t="shared" si="2"/>
        <v>0.176816982243777</v>
      </c>
      <c r="E142" s="36">
        <f t="shared" si="3"/>
        <v>0.508612371985483</v>
      </c>
      <c r="F142" s="37">
        <f t="shared" si="4"/>
        <v>1.36680278906242</v>
      </c>
      <c r="G142" s="38">
        <f t="shared" si="5"/>
        <v>0.0803810262991424</v>
      </c>
      <c r="H142" s="38">
        <f t="shared" si="1"/>
        <v>0.0397686943366212</v>
      </c>
      <c r="I142" s="44"/>
    </row>
    <row r="143" ht="15.75" spans="2:9">
      <c r="B143" s="18" t="s">
        <v>39</v>
      </c>
      <c r="C143" s="36">
        <f t="shared" si="6"/>
        <v>0.553268760952309</v>
      </c>
      <c r="D143" s="36">
        <f t="shared" si="2"/>
        <v>0.0921616619192156</v>
      </c>
      <c r="E143" s="36">
        <f t="shared" si="3"/>
        <v>0.60944189590223</v>
      </c>
      <c r="F143" s="37">
        <f t="shared" si="4"/>
        <v>1.32631163906191</v>
      </c>
      <c r="G143" s="38">
        <f t="shared" si="5"/>
        <v>0.0412158569724955</v>
      </c>
      <c r="H143" s="38">
        <f t="shared" si="1"/>
        <v>0.0203916383408824</v>
      </c>
      <c r="I143" s="44"/>
    </row>
    <row r="144" ht="15.75" spans="2:9">
      <c r="B144" s="18" t="s">
        <v>40</v>
      </c>
      <c r="C144" s="36">
        <f t="shared" si="6"/>
        <v>0.498629138270396</v>
      </c>
      <c r="D144" s="36">
        <f t="shared" si="2"/>
        <v>0.0495610576060316</v>
      </c>
      <c r="E144" s="36">
        <f t="shared" si="3"/>
        <v>0.652755848854905</v>
      </c>
      <c r="F144" s="37">
        <f t="shared" si="4"/>
        <v>1.27611712025537</v>
      </c>
      <c r="G144" s="38">
        <f t="shared" si="5"/>
        <v>0.0205854102307549</v>
      </c>
      <c r="H144" s="38">
        <f t="shared" si="1"/>
        <v>0.010184678212669</v>
      </c>
      <c r="I144" s="44"/>
    </row>
    <row r="145" ht="15.75" spans="2:9">
      <c r="B145" s="18" t="s">
        <v>41</v>
      </c>
      <c r="C145" s="36">
        <f t="shared" si="6"/>
        <v>0.551322879647289</v>
      </c>
      <c r="D145" s="36">
        <f t="shared" si="2"/>
        <v>0.0661709094862944</v>
      </c>
      <c r="E145" s="36">
        <f t="shared" si="3"/>
        <v>0.652755848854905</v>
      </c>
      <c r="F145" s="37">
        <f t="shared" si="4"/>
        <v>1.31250071207027</v>
      </c>
      <c r="G145" s="38">
        <f t="shared" si="5"/>
        <v>0.031255283270183</v>
      </c>
      <c r="H145" s="38">
        <f t="shared" si="1"/>
        <v>0.0154636220014235</v>
      </c>
      <c r="I145" s="44"/>
    </row>
    <row r="146" ht="15.75" spans="2:9">
      <c r="B146" s="18" t="s">
        <v>42</v>
      </c>
      <c r="C146" s="36">
        <f t="shared" si="6"/>
        <v>0.438219753399418</v>
      </c>
      <c r="D146" s="36">
        <f t="shared" si="2"/>
        <v>0.0865707619086615</v>
      </c>
      <c r="E146" s="36">
        <f t="shared" si="3"/>
        <v>0.807933072014573</v>
      </c>
      <c r="F146" s="37">
        <f t="shared" si="4"/>
        <v>1.3521423447228</v>
      </c>
      <c r="G146" s="38">
        <f t="shared" si="5"/>
        <v>0.0414439355386656</v>
      </c>
      <c r="H146" s="38">
        <f t="shared" si="1"/>
        <v>0.0205044807267086</v>
      </c>
      <c r="I146" s="44"/>
    </row>
    <row r="147" ht="15.75" spans="2:9">
      <c r="B147" s="18" t="s">
        <v>43</v>
      </c>
      <c r="C147" s="40">
        <v>0</v>
      </c>
      <c r="D147" s="36">
        <f t="shared" si="2"/>
        <v>0.112513857764936</v>
      </c>
      <c r="E147" s="36">
        <f t="shared" si="3"/>
        <v>0.576194151839023</v>
      </c>
      <c r="F147" s="37">
        <f t="shared" si="4"/>
        <v>1.38668656880146</v>
      </c>
      <c r="G147" s="38">
        <f t="shared" si="5"/>
        <v>0</v>
      </c>
      <c r="H147" s="38">
        <f t="shared" si="1"/>
        <v>0</v>
      </c>
      <c r="I147" s="44"/>
    </row>
    <row r="148" ht="15.75" spans="2:9">
      <c r="B148" s="18" t="s">
        <v>44</v>
      </c>
      <c r="C148" s="36">
        <f t="shared" si="6"/>
        <v>0.515235963632226</v>
      </c>
      <c r="D148" s="36">
        <f t="shared" si="2"/>
        <v>0.104979961366974</v>
      </c>
      <c r="E148" s="36">
        <f t="shared" si="3"/>
        <v>1</v>
      </c>
      <c r="F148" s="37">
        <f t="shared" si="4"/>
        <v>1.32126558553563</v>
      </c>
      <c r="G148" s="38">
        <f t="shared" si="5"/>
        <v>0.0714665308827427</v>
      </c>
      <c r="H148" s="38">
        <f t="shared" si="1"/>
        <v>0.0353582275921353</v>
      </c>
      <c r="I148" s="44"/>
    </row>
    <row r="149" ht="15.75" spans="2:9">
      <c r="B149" s="18" t="s">
        <v>45</v>
      </c>
      <c r="C149" s="36">
        <f t="shared" si="6"/>
        <v>0.520764690129937</v>
      </c>
      <c r="D149" s="36">
        <f t="shared" si="2"/>
        <v>0.103056075224247</v>
      </c>
      <c r="E149" s="36">
        <f t="shared" si="3"/>
        <v>0.527383038240823</v>
      </c>
      <c r="F149" s="37">
        <f t="shared" si="4"/>
        <v>1.33383805901195</v>
      </c>
      <c r="G149" s="38">
        <f t="shared" si="5"/>
        <v>0.0377523848477412</v>
      </c>
      <c r="H149" s="38">
        <f t="shared" si="1"/>
        <v>0.0186780776834188</v>
      </c>
      <c r="I149" s="44"/>
    </row>
    <row r="150" ht="15.75" spans="2:9">
      <c r="B150" s="18" t="s">
        <v>46</v>
      </c>
      <c r="C150" s="36">
        <f t="shared" si="6"/>
        <v>0.910675296055281</v>
      </c>
      <c r="D150" s="36">
        <f t="shared" si="2"/>
        <v>0.297509648353878</v>
      </c>
      <c r="E150" s="36">
        <f t="shared" si="3"/>
        <v>0.549502703993808</v>
      </c>
      <c r="F150" s="37">
        <f t="shared" si="4"/>
        <v>1.34622235602846</v>
      </c>
      <c r="G150" s="38">
        <f t="shared" si="5"/>
        <v>0.200424700118012</v>
      </c>
      <c r="H150" s="41">
        <f t="shared" si="1"/>
        <v>0.0991605731287761</v>
      </c>
      <c r="I150" s="44"/>
    </row>
    <row r="151" ht="15.75" spans="2:9">
      <c r="B151" s="18" t="s">
        <v>47</v>
      </c>
      <c r="C151" s="36">
        <f t="shared" si="6"/>
        <v>0.70673833768724</v>
      </c>
      <c r="D151" s="36">
        <f t="shared" si="2"/>
        <v>0.0511433212988268</v>
      </c>
      <c r="E151" s="36">
        <f t="shared" si="3"/>
        <v>0.713170647170425</v>
      </c>
      <c r="F151" s="37">
        <f t="shared" si="4"/>
        <v>1.29668943030004</v>
      </c>
      <c r="G151" s="38">
        <f t="shared" si="5"/>
        <v>0.0334254305191182</v>
      </c>
      <c r="H151" s="38">
        <f t="shared" si="1"/>
        <v>0.0165373072550451</v>
      </c>
      <c r="I151" s="44"/>
    </row>
    <row r="152" ht="15.75" spans="2:9">
      <c r="B152" s="18" t="s">
        <v>48</v>
      </c>
      <c r="C152" s="36">
        <f t="shared" si="6"/>
        <v>0.581220509712942</v>
      </c>
      <c r="D152" s="36">
        <f t="shared" si="2"/>
        <v>0.114625091581784</v>
      </c>
      <c r="E152" s="36">
        <f t="shared" si="3"/>
        <v>0.549502703993808</v>
      </c>
      <c r="F152" s="37">
        <f t="shared" si="4"/>
        <v>1.35438546617924</v>
      </c>
      <c r="G152" s="38">
        <f t="shared" si="5"/>
        <v>0.049582993742104</v>
      </c>
      <c r="H152" s="38">
        <f t="shared" si="1"/>
        <v>0.0245312981584234</v>
      </c>
      <c r="I152" s="44"/>
    </row>
    <row r="153" ht="15.75" spans="2:9">
      <c r="B153" s="18" t="s">
        <v>49</v>
      </c>
      <c r="C153" s="36">
        <f t="shared" si="6"/>
        <v>0.537797868477849</v>
      </c>
      <c r="D153" s="36">
        <f t="shared" si="2"/>
        <v>0.0623412715735021</v>
      </c>
      <c r="E153" s="36">
        <f t="shared" si="3"/>
        <v>1</v>
      </c>
      <c r="F153" s="37">
        <f t="shared" si="4"/>
        <v>1.27936659909076</v>
      </c>
      <c r="G153" s="38">
        <f t="shared" si="5"/>
        <v>0.0428933277679824</v>
      </c>
      <c r="H153" s="38">
        <f t="shared" si="1"/>
        <v>0.0212215708062388</v>
      </c>
      <c r="I153" s="44"/>
    </row>
    <row r="154" ht="15.75" spans="2:9">
      <c r="B154" s="18" t="s">
        <v>50</v>
      </c>
      <c r="C154" s="36">
        <f t="shared" si="6"/>
        <v>0.586453427884633</v>
      </c>
      <c r="D154" s="36">
        <f t="shared" si="2"/>
        <v>0.114625091581784</v>
      </c>
      <c r="E154" s="36">
        <f t="shared" si="3"/>
        <v>0.549502703993808</v>
      </c>
      <c r="F154" s="37">
        <f t="shared" si="4"/>
        <v>1.34665571328219</v>
      </c>
      <c r="G154" s="38">
        <f t="shared" si="5"/>
        <v>0.0497438776590895</v>
      </c>
      <c r="H154" s="38">
        <f t="shared" si="1"/>
        <v>0.0246108958397775</v>
      </c>
      <c r="I154" s="44"/>
    </row>
    <row r="155" ht="15.75" spans="2:9">
      <c r="B155" s="18" t="s">
        <v>51</v>
      </c>
      <c r="C155" s="36">
        <f t="shared" si="6"/>
        <v>0.427859432641527</v>
      </c>
      <c r="D155" s="36">
        <f t="shared" si="2"/>
        <v>0.093005954084771</v>
      </c>
      <c r="E155" s="36">
        <f t="shared" si="3"/>
        <v>0.652755848854905</v>
      </c>
      <c r="F155" s="37">
        <f t="shared" si="4"/>
        <v>1.32500593947185</v>
      </c>
      <c r="G155" s="38">
        <f t="shared" si="5"/>
        <v>0.0344175902685484</v>
      </c>
      <c r="H155" s="38">
        <f t="shared" si="1"/>
        <v>0.0170281805322952</v>
      </c>
      <c r="I155" s="44"/>
    </row>
    <row r="156" ht="15.75" spans="2:9">
      <c r="B156" s="18" t="s">
        <v>52</v>
      </c>
      <c r="C156" s="36">
        <f t="shared" si="6"/>
        <v>0.458661289395024</v>
      </c>
      <c r="D156" s="36">
        <f t="shared" si="2"/>
        <v>0.0602258477300653</v>
      </c>
      <c r="E156" s="36">
        <f t="shared" si="3"/>
        <v>0.807933072014573</v>
      </c>
      <c r="F156" s="37">
        <f t="shared" si="4"/>
        <v>1.28856076923096</v>
      </c>
      <c r="G156" s="38">
        <f t="shared" si="5"/>
        <v>0.0287577762443576</v>
      </c>
      <c r="H156" s="38">
        <f t="shared" si="1"/>
        <v>0.0142279747587025</v>
      </c>
      <c r="I156" s="44"/>
    </row>
    <row r="157" ht="15.75" spans="2:9">
      <c r="B157" s="18" t="s">
        <v>53</v>
      </c>
      <c r="C157" s="36">
        <f t="shared" si="6"/>
        <v>0.770209444744657</v>
      </c>
      <c r="D157" s="36">
        <f t="shared" si="2"/>
        <v>0.101411292427736</v>
      </c>
      <c r="E157" s="36">
        <f t="shared" si="3"/>
        <v>0.60944189590223</v>
      </c>
      <c r="F157" s="37">
        <f t="shared" si="4"/>
        <v>1.36331150956939</v>
      </c>
      <c r="G157" s="38">
        <f t="shared" si="5"/>
        <v>0.0648966927604943</v>
      </c>
      <c r="H157" s="38">
        <f t="shared" si="1"/>
        <v>0.0321077853403478</v>
      </c>
      <c r="I157" s="44"/>
    </row>
    <row r="158" ht="15.75" spans="2:9">
      <c r="B158" s="18" t="s">
        <v>54</v>
      </c>
      <c r="C158" s="36">
        <f t="shared" si="6"/>
        <v>0.582505457495294</v>
      </c>
      <c r="D158" s="36">
        <f t="shared" si="2"/>
        <v>0.115058126667428</v>
      </c>
      <c r="E158" s="36">
        <f t="shared" si="3"/>
        <v>0.60944189590223</v>
      </c>
      <c r="F158" s="37">
        <f t="shared" si="4"/>
        <v>1.31042060604602</v>
      </c>
      <c r="G158" s="38">
        <f t="shared" si="5"/>
        <v>0.0535254487881733</v>
      </c>
      <c r="H158" s="38">
        <f t="shared" si="1"/>
        <v>0.0264818366981966</v>
      </c>
      <c r="I158" s="44"/>
    </row>
    <row r="159" ht="15.75" spans="2:9">
      <c r="B159" s="18" t="s">
        <v>55</v>
      </c>
      <c r="C159" s="36">
        <f t="shared" si="6"/>
        <v>0.505654134489031</v>
      </c>
      <c r="D159" s="36">
        <f t="shared" si="2"/>
        <v>0.0878533980576045</v>
      </c>
      <c r="E159" s="36">
        <f t="shared" si="3"/>
        <v>0.652755848854905</v>
      </c>
      <c r="F159" s="37">
        <f t="shared" si="4"/>
        <v>1.34469228182585</v>
      </c>
      <c r="G159" s="38">
        <f t="shared" si="5"/>
        <v>0.0389929246734273</v>
      </c>
      <c r="H159" s="38">
        <f t="shared" si="1"/>
        <v>0.0192918375644697</v>
      </c>
      <c r="I159" s="44"/>
    </row>
    <row r="160" ht="15.75" spans="2:9">
      <c r="B160" s="18" t="s">
        <v>56</v>
      </c>
      <c r="C160" s="36">
        <f t="shared" si="6"/>
        <v>0.636144483868063</v>
      </c>
      <c r="D160" s="36">
        <f t="shared" si="2"/>
        <v>0.0952955447447172</v>
      </c>
      <c r="E160" s="36">
        <f t="shared" si="3"/>
        <v>0.60944189590223</v>
      </c>
      <c r="F160" s="37">
        <f t="shared" si="4"/>
        <v>1.36497863732727</v>
      </c>
      <c r="G160" s="38">
        <f t="shared" si="5"/>
        <v>0.0504297161291525</v>
      </c>
      <c r="H160" s="38">
        <f t="shared" si="1"/>
        <v>0.0249502159721023</v>
      </c>
      <c r="I160" s="44"/>
    </row>
    <row r="161" ht="15.75" spans="2:9">
      <c r="B161" s="18" t="s">
        <v>57</v>
      </c>
      <c r="C161" s="36">
        <f t="shared" si="6"/>
        <v>0.471904262987105</v>
      </c>
      <c r="D161" s="36">
        <f t="shared" si="2"/>
        <v>0.0392815830443885</v>
      </c>
      <c r="E161" s="40">
        <v>0</v>
      </c>
      <c r="F161" s="37">
        <f t="shared" si="4"/>
        <v>1.26886316573943</v>
      </c>
      <c r="G161" s="38">
        <f t="shared" si="5"/>
        <v>0</v>
      </c>
      <c r="H161" s="38">
        <f t="shared" si="1"/>
        <v>0</v>
      </c>
      <c r="I161" s="44"/>
    </row>
    <row r="162" ht="15.75" spans="2:9">
      <c r="B162" s="18" t="s">
        <v>58</v>
      </c>
      <c r="C162" s="36">
        <f t="shared" si="6"/>
        <v>0.45758433000007</v>
      </c>
      <c r="D162" s="36">
        <f t="shared" si="2"/>
        <v>0.0776141186739456</v>
      </c>
      <c r="E162" s="36">
        <f t="shared" si="3"/>
        <v>0.549502703993808</v>
      </c>
      <c r="F162" s="37">
        <f t="shared" si="4"/>
        <v>1.28095492210542</v>
      </c>
      <c r="G162" s="38">
        <f t="shared" si="5"/>
        <v>0.024998592350125</v>
      </c>
      <c r="H162" s="38">
        <f t="shared" si="1"/>
        <v>0.0123681100352973</v>
      </c>
      <c r="I162" s="44"/>
    </row>
    <row r="163" ht="15.75" spans="2:9">
      <c r="B163" s="18" t="s">
        <v>59</v>
      </c>
      <c r="C163" s="36">
        <f t="shared" si="6"/>
        <v>0.432213814581383</v>
      </c>
      <c r="D163" s="36">
        <f t="shared" si="2"/>
        <v>0.0924264905243071</v>
      </c>
      <c r="E163" s="36">
        <f t="shared" si="3"/>
        <v>1</v>
      </c>
      <c r="F163" s="37">
        <f t="shared" si="4"/>
        <v>1.31220596658659</v>
      </c>
      <c r="G163" s="38">
        <f t="shared" si="5"/>
        <v>0.0524200118761441</v>
      </c>
      <c r="H163" s="38">
        <f t="shared" si="1"/>
        <v>0.0259349192888654</v>
      </c>
      <c r="I163" s="44"/>
    </row>
    <row r="164" ht="15.75" spans="2:9">
      <c r="B164" s="18" t="s">
        <v>60</v>
      </c>
      <c r="C164" s="36">
        <f t="shared" si="6"/>
        <v>0.52365127670856</v>
      </c>
      <c r="D164" s="36">
        <f t="shared" si="2"/>
        <v>0.108288845311109</v>
      </c>
      <c r="E164" s="36">
        <f t="shared" si="3"/>
        <v>0.576194151839023</v>
      </c>
      <c r="F164" s="37">
        <f t="shared" si="4"/>
        <v>1.34964327113321</v>
      </c>
      <c r="G164" s="38">
        <f t="shared" si="5"/>
        <v>0.0440974756796991</v>
      </c>
      <c r="H164" s="38">
        <f t="shared" si="1"/>
        <v>0.0218173257056466</v>
      </c>
      <c r="I164" s="44"/>
    </row>
    <row r="165" ht="15.75" spans="2:9">
      <c r="B165" s="18" t="s">
        <v>61</v>
      </c>
      <c r="C165" s="36">
        <f t="shared" si="6"/>
        <v>0.532055279188705</v>
      </c>
      <c r="D165" s="36">
        <f t="shared" si="2"/>
        <v>0.1289926993796</v>
      </c>
      <c r="E165" s="36">
        <f t="shared" si="3"/>
        <v>0.549502703993808</v>
      </c>
      <c r="F165" s="37">
        <f t="shared" si="4"/>
        <v>1.36124011293302</v>
      </c>
      <c r="G165" s="38">
        <f t="shared" si="5"/>
        <v>0.0513365241049257</v>
      </c>
      <c r="H165" s="38">
        <f t="shared" si="1"/>
        <v>0.025398861266532</v>
      </c>
      <c r="I165" s="44"/>
    </row>
    <row r="166" ht="15.75" spans="2:9">
      <c r="B166" s="18" t="s">
        <v>62</v>
      </c>
      <c r="C166" s="36">
        <f t="shared" si="6"/>
        <v>0.544787775390862</v>
      </c>
      <c r="D166" s="36">
        <f t="shared" si="2"/>
        <v>0.0408609426632782</v>
      </c>
      <c r="E166" s="40">
        <v>0</v>
      </c>
      <c r="F166" s="37">
        <f t="shared" si="4"/>
        <v>1.2896564952583</v>
      </c>
      <c r="G166" s="38">
        <f t="shared" si="5"/>
        <v>0</v>
      </c>
      <c r="H166" s="38">
        <f t="shared" si="1"/>
        <v>0</v>
      </c>
      <c r="I166" s="44"/>
    </row>
    <row r="167" ht="15.75" spans="2:9">
      <c r="B167" s="18" t="s">
        <v>63</v>
      </c>
      <c r="C167" s="36">
        <v>1</v>
      </c>
      <c r="D167" s="36">
        <f t="shared" si="2"/>
        <v>0.0544366207733159</v>
      </c>
      <c r="E167" s="36">
        <f t="shared" si="3"/>
        <v>0.807933072014573</v>
      </c>
      <c r="F167" s="37">
        <f t="shared" si="4"/>
        <v>1.27233867756789</v>
      </c>
      <c r="G167" s="38">
        <f t="shared" si="5"/>
        <v>0.0559589134595249</v>
      </c>
      <c r="H167" s="38">
        <f t="shared" si="1"/>
        <v>0.0276857988413744</v>
      </c>
      <c r="I167" s="44"/>
    </row>
    <row r="168" ht="15.75" spans="2:9">
      <c r="B168" s="18" t="s">
        <v>64</v>
      </c>
      <c r="C168" s="36">
        <f t="shared" ref="C168:C180" si="7">C112^$E$65</f>
        <v>0.563583375652962</v>
      </c>
      <c r="D168" s="36">
        <f t="shared" si="2"/>
        <v>0.0623412715735021</v>
      </c>
      <c r="E168" s="36">
        <f t="shared" si="3"/>
        <v>1</v>
      </c>
      <c r="F168" s="37">
        <f t="shared" si="4"/>
        <v>1.28213084318387</v>
      </c>
      <c r="G168" s="38">
        <f t="shared" si="5"/>
        <v>0.0450470315920972</v>
      </c>
      <c r="H168" s="38">
        <f t="shared" si="1"/>
        <v>0.0222871206382861</v>
      </c>
      <c r="I168" s="44"/>
    </row>
    <row r="169" ht="15.75" spans="2:9">
      <c r="B169" s="18" t="s">
        <v>65</v>
      </c>
      <c r="C169" s="36">
        <f t="shared" si="7"/>
        <v>0.770209444744657</v>
      </c>
      <c r="D169" s="36">
        <f t="shared" si="2"/>
        <v>0.0866425426179045</v>
      </c>
      <c r="E169" s="36">
        <f t="shared" si="3"/>
        <v>0.576194151839023</v>
      </c>
      <c r="F169" s="37">
        <f t="shared" si="4"/>
        <v>1.34622235602846</v>
      </c>
      <c r="G169" s="38">
        <f t="shared" si="5"/>
        <v>0.0517637430740741</v>
      </c>
      <c r="H169" s="38">
        <f t="shared" si="1"/>
        <v>0.0256102288165759</v>
      </c>
      <c r="I169" s="44"/>
    </row>
    <row r="170" ht="15.75" spans="2:9">
      <c r="B170" s="18" t="s">
        <v>66</v>
      </c>
      <c r="C170" s="36">
        <f t="shared" si="7"/>
        <v>0.52587333561691</v>
      </c>
      <c r="D170" s="36">
        <f t="shared" si="2"/>
        <v>0.113061100150521</v>
      </c>
      <c r="E170" s="36">
        <f t="shared" si="3"/>
        <v>0.60944189590223</v>
      </c>
      <c r="F170" s="37">
        <f t="shared" si="4"/>
        <v>1.34291765286944</v>
      </c>
      <c r="G170" s="38">
        <f t="shared" si="5"/>
        <v>0.0486604416867112</v>
      </c>
      <c r="H170" s="38">
        <f t="shared" si="1"/>
        <v>0.0240748634450372</v>
      </c>
      <c r="I170" s="44"/>
    </row>
    <row r="171" ht="15.75" spans="2:9">
      <c r="B171" s="18" t="s">
        <v>67</v>
      </c>
      <c r="C171" s="36">
        <f t="shared" si="7"/>
        <v>0.547537789188176</v>
      </c>
      <c r="D171" s="36">
        <f t="shared" si="2"/>
        <v>0.0408509422620829</v>
      </c>
      <c r="E171" s="40">
        <v>0</v>
      </c>
      <c r="F171" s="37">
        <f t="shared" si="4"/>
        <v>1.2371295011614</v>
      </c>
      <c r="G171" s="38">
        <f t="shared" si="5"/>
        <v>0</v>
      </c>
      <c r="H171" s="38">
        <f t="shared" si="1"/>
        <v>0</v>
      </c>
      <c r="I171" s="44"/>
    </row>
    <row r="172" ht="15.75" spans="2:9">
      <c r="B172" s="18" t="s">
        <v>68</v>
      </c>
      <c r="C172" s="36">
        <f t="shared" si="7"/>
        <v>0.521478394293774</v>
      </c>
      <c r="D172" s="36">
        <f t="shared" si="2"/>
        <v>0.0409104813342945</v>
      </c>
      <c r="E172" s="40">
        <v>0</v>
      </c>
      <c r="F172" s="37">
        <f t="shared" si="4"/>
        <v>1.25005340758303</v>
      </c>
      <c r="G172" s="38">
        <f t="shared" si="5"/>
        <v>0</v>
      </c>
      <c r="H172" s="38">
        <f t="shared" si="1"/>
        <v>0</v>
      </c>
      <c r="I172" s="44"/>
    </row>
    <row r="173" ht="15.75" spans="2:9">
      <c r="B173" s="18" t="s">
        <v>69</v>
      </c>
      <c r="C173" s="36">
        <f t="shared" si="7"/>
        <v>0.437094418821758</v>
      </c>
      <c r="D173" s="36">
        <f t="shared" si="2"/>
        <v>0.090272679533248</v>
      </c>
      <c r="E173" s="36">
        <f t="shared" si="3"/>
        <v>0.60944189590223</v>
      </c>
      <c r="F173" s="37">
        <f t="shared" si="4"/>
        <v>1.31367181654021</v>
      </c>
      <c r="G173" s="38">
        <f t="shared" si="5"/>
        <v>0.0315900842238029</v>
      </c>
      <c r="H173" s="38">
        <f t="shared" si="1"/>
        <v>0.0156292655295189</v>
      </c>
      <c r="I173" s="44"/>
    </row>
    <row r="174" ht="15.75" spans="2:9">
      <c r="B174" s="18" t="s">
        <v>70</v>
      </c>
      <c r="C174" s="36">
        <f t="shared" si="7"/>
        <v>0.441987096053434</v>
      </c>
      <c r="D174" s="36">
        <f t="shared" si="2"/>
        <v>0.0907228120887433</v>
      </c>
      <c r="E174" s="36">
        <f t="shared" si="3"/>
        <v>0.576194151839023</v>
      </c>
      <c r="F174" s="37">
        <f t="shared" si="4"/>
        <v>1.31191042449231</v>
      </c>
      <c r="G174" s="38">
        <f t="shared" si="5"/>
        <v>0.0303109202971067</v>
      </c>
      <c r="H174" s="38">
        <f t="shared" si="1"/>
        <v>0.014996396287244</v>
      </c>
      <c r="I174" s="44"/>
    </row>
    <row r="175" ht="15.75" spans="2:9">
      <c r="B175" s="18" t="s">
        <v>71</v>
      </c>
      <c r="C175" s="36">
        <f t="shared" si="7"/>
        <v>0.795159983379613</v>
      </c>
      <c r="D175" s="36">
        <f t="shared" si="2"/>
        <v>0.0893530942609766</v>
      </c>
      <c r="E175" s="36">
        <f t="shared" si="3"/>
        <v>0.652755848854905</v>
      </c>
      <c r="F175" s="37">
        <f t="shared" si="4"/>
        <v>1.35893641290731</v>
      </c>
      <c r="G175" s="38">
        <f t="shared" si="5"/>
        <v>0.0630251691873113</v>
      </c>
      <c r="H175" s="38">
        <f t="shared" si="1"/>
        <v>0.0311818448248745</v>
      </c>
      <c r="I175" s="44"/>
    </row>
    <row r="176" ht="15.75" spans="2:9">
      <c r="B176" s="18" t="s">
        <v>72</v>
      </c>
      <c r="C176" s="36">
        <f t="shared" si="7"/>
        <v>0.435709142252998</v>
      </c>
      <c r="D176" s="36">
        <f t="shared" si="2"/>
        <v>0.0924085541247889</v>
      </c>
      <c r="E176" s="36">
        <f t="shared" si="3"/>
        <v>0.527383038240823</v>
      </c>
      <c r="F176" s="37">
        <f t="shared" si="4"/>
        <v>1.3236846147852</v>
      </c>
      <c r="G176" s="38">
        <f t="shared" si="5"/>
        <v>0.0281073257276013</v>
      </c>
      <c r="H176" s="38">
        <f t="shared" si="1"/>
        <v>0.0139061628962151</v>
      </c>
      <c r="I176" s="44"/>
    </row>
    <row r="177" ht="15.75" spans="2:9">
      <c r="B177" s="18" t="s">
        <v>73</v>
      </c>
      <c r="C177" s="36">
        <f t="shared" si="7"/>
        <v>0.491570956189677</v>
      </c>
      <c r="D177" s="36">
        <f t="shared" si="2"/>
        <v>0.0942822055777292</v>
      </c>
      <c r="E177" s="36">
        <f t="shared" si="3"/>
        <v>0.508612371985483</v>
      </c>
      <c r="F177" s="37">
        <f t="shared" si="4"/>
        <v>1.33310798585651</v>
      </c>
      <c r="G177" s="38">
        <f t="shared" si="5"/>
        <v>0.0314244871753755</v>
      </c>
      <c r="H177" s="38">
        <f t="shared" si="1"/>
        <v>0.0155473360157373</v>
      </c>
      <c r="I177" s="44"/>
    </row>
    <row r="178" ht="15.75" spans="2:9">
      <c r="B178" s="18" t="s">
        <v>74</v>
      </c>
      <c r="C178" s="36">
        <f t="shared" si="7"/>
        <v>0.437655157094823</v>
      </c>
      <c r="D178" s="36">
        <f t="shared" si="2"/>
        <v>0.0832735770653792</v>
      </c>
      <c r="E178" s="36">
        <f t="shared" si="3"/>
        <v>0.713170647170425</v>
      </c>
      <c r="F178" s="37">
        <f t="shared" si="4"/>
        <v>1.37279528264936</v>
      </c>
      <c r="G178" s="38">
        <f t="shared" si="5"/>
        <v>0.0356811225413308</v>
      </c>
      <c r="H178" s="38">
        <f t="shared" si="1"/>
        <v>0.0176533159784854</v>
      </c>
      <c r="I178" s="44"/>
    </row>
    <row r="179" ht="15.75" spans="2:9">
      <c r="B179" s="18" t="s">
        <v>75</v>
      </c>
      <c r="C179" s="36">
        <f t="shared" si="7"/>
        <v>0.479355806566939</v>
      </c>
      <c r="D179" s="36">
        <f t="shared" si="2"/>
        <v>0.0389976429811095</v>
      </c>
      <c r="E179" s="40">
        <v>0</v>
      </c>
      <c r="F179" s="37">
        <f t="shared" si="4"/>
        <v>1.22095699998169</v>
      </c>
      <c r="G179" s="38">
        <f t="shared" si="5"/>
        <v>0</v>
      </c>
      <c r="H179" s="38">
        <f t="shared" si="1"/>
        <v>0</v>
      </c>
      <c r="I179" s="44"/>
    </row>
    <row r="180" ht="15.75" spans="2:9">
      <c r="B180" s="18" t="s">
        <v>76</v>
      </c>
      <c r="C180" s="36">
        <f t="shared" si="7"/>
        <v>0.458300800757896</v>
      </c>
      <c r="D180" s="36">
        <f t="shared" si="2"/>
        <v>0.0393128191211215</v>
      </c>
      <c r="E180" s="36">
        <f t="shared" si="3"/>
        <v>1</v>
      </c>
      <c r="F180" s="37">
        <f t="shared" si="4"/>
        <v>1.21954546257217</v>
      </c>
      <c r="G180" s="38">
        <f t="shared" si="5"/>
        <v>0.0219726682648852</v>
      </c>
      <c r="H180" s="38">
        <f t="shared" si="1"/>
        <v>0.0108710272587739</v>
      </c>
      <c r="I180" s="45"/>
    </row>
    <row r="181" spans="2:9">
      <c r="B181" s="29" t="s">
        <v>24</v>
      </c>
      <c r="C181" s="30"/>
      <c r="D181" s="30"/>
      <c r="E181" s="30"/>
      <c r="F181" s="31"/>
      <c r="G181" s="21">
        <f>SUM(G131:G180)</f>
        <v>2.0212136113587</v>
      </c>
      <c r="H181" s="18"/>
      <c r="I181" s="18"/>
    </row>
  </sheetData>
  <mergeCells count="14">
    <mergeCell ref="B55:E55"/>
    <mergeCell ref="B56:C56"/>
    <mergeCell ref="B63:E63"/>
    <mergeCell ref="C73:F73"/>
    <mergeCell ref="C128:F128"/>
    <mergeCell ref="G128:H128"/>
    <mergeCell ref="C129:F129"/>
    <mergeCell ref="B181:F181"/>
    <mergeCell ref="B73:B74"/>
    <mergeCell ref="B128:B130"/>
    <mergeCell ref="G129:G130"/>
    <mergeCell ref="H129:H130"/>
    <mergeCell ref="I128:I130"/>
    <mergeCell ref="I131:I18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1"/>
  <sheetViews>
    <sheetView tabSelected="1" topLeftCell="A128" workbookViewId="0">
      <selection activeCell="K128" sqref="K128:M133"/>
    </sheetView>
  </sheetViews>
  <sheetFormatPr defaultColWidth="9.14285714285714" defaultRowHeight="15"/>
  <cols>
    <col min="2" max="2" width="10.4285714285714" customWidth="1"/>
    <col min="3" max="3" width="11.7142857142857" customWidth="1"/>
    <col min="4" max="4" width="11" customWidth="1"/>
    <col min="5" max="5" width="9.57142857142857" customWidth="1"/>
    <col min="7" max="7" width="16.5714285714286" customWidth="1"/>
    <col min="8" max="8" width="11.7142857142857"/>
    <col min="9" max="9" width="15.1428571428571"/>
    <col min="12" max="12" width="11.7142857142857"/>
  </cols>
  <sheetData>
    <row r="1" spans="1:5">
      <c r="A1" s="1" t="s">
        <v>0</v>
      </c>
      <c r="B1" s="2" t="s">
        <v>83</v>
      </c>
      <c r="C1" s="2" t="s">
        <v>84</v>
      </c>
      <c r="D1" s="2" t="s">
        <v>85</v>
      </c>
      <c r="E1" s="3" t="s">
        <v>86</v>
      </c>
    </row>
    <row r="2" ht="15.75" spans="1:5">
      <c r="A2" s="4">
        <v>1</v>
      </c>
      <c r="B2" s="5">
        <v>32</v>
      </c>
      <c r="C2" s="5">
        <v>84.87882</v>
      </c>
      <c r="D2" s="5">
        <v>10</v>
      </c>
      <c r="E2" s="6">
        <v>37.9</v>
      </c>
    </row>
    <row r="3" ht="15.75" spans="1:5">
      <c r="A3" s="4">
        <v>2</v>
      </c>
      <c r="B3" s="5">
        <v>19.5</v>
      </c>
      <c r="C3" s="5">
        <v>306.5947</v>
      </c>
      <c r="D3" s="5">
        <v>9</v>
      </c>
      <c r="E3" s="6">
        <v>42.2</v>
      </c>
    </row>
    <row r="4" ht="15.75" spans="1:5">
      <c r="A4" s="4">
        <v>3</v>
      </c>
      <c r="B4" s="5">
        <v>13.3</v>
      </c>
      <c r="C4" s="5">
        <v>561.9845</v>
      </c>
      <c r="D4" s="5">
        <v>5</v>
      </c>
      <c r="E4" s="6">
        <v>47.3</v>
      </c>
    </row>
    <row r="5" ht="16.5" spans="1:5">
      <c r="A5" s="4">
        <v>4</v>
      </c>
      <c r="B5" s="5">
        <v>13.3</v>
      </c>
      <c r="C5" s="5">
        <v>561.9845</v>
      </c>
      <c r="D5" s="5">
        <v>5</v>
      </c>
      <c r="E5" s="6">
        <v>54.8</v>
      </c>
    </row>
    <row r="6" customFormat="1" ht="15.75" spans="1:8">
      <c r="A6" s="4">
        <v>5</v>
      </c>
      <c r="B6" s="5">
        <v>5</v>
      </c>
      <c r="C6" s="5">
        <v>390.5684</v>
      </c>
      <c r="D6" s="5">
        <v>5</v>
      </c>
      <c r="E6" s="6">
        <v>43.1</v>
      </c>
      <c r="G6" s="7" t="s">
        <v>5</v>
      </c>
      <c r="H6" s="7"/>
    </row>
    <row r="7" customFormat="1" ht="15.75" spans="1:9">
      <c r="A7" s="4">
        <v>6</v>
      </c>
      <c r="B7" s="5">
        <v>7.1</v>
      </c>
      <c r="C7" s="5">
        <v>2175.03</v>
      </c>
      <c r="D7" s="5">
        <v>3</v>
      </c>
      <c r="E7" s="6">
        <v>32.1</v>
      </c>
      <c r="G7" s="8" t="s">
        <v>87</v>
      </c>
      <c r="H7" s="9">
        <v>3</v>
      </c>
      <c r="I7" t="s">
        <v>88</v>
      </c>
    </row>
    <row r="8" customFormat="1" ht="15.75" spans="1:9">
      <c r="A8" s="4">
        <v>7</v>
      </c>
      <c r="B8" s="5">
        <v>34.5</v>
      </c>
      <c r="C8" s="5">
        <v>623.4731</v>
      </c>
      <c r="D8" s="5">
        <v>7</v>
      </c>
      <c r="E8" s="6">
        <v>40.3</v>
      </c>
      <c r="G8" s="8" t="s">
        <v>89</v>
      </c>
      <c r="H8" s="9">
        <v>5</v>
      </c>
      <c r="I8" t="s">
        <v>90</v>
      </c>
    </row>
    <row r="9" customFormat="1" ht="15.75" spans="1:9">
      <c r="A9" s="4">
        <v>8</v>
      </c>
      <c r="B9" s="5">
        <v>20.3</v>
      </c>
      <c r="C9" s="5">
        <v>287.6025</v>
      </c>
      <c r="D9" s="5">
        <v>6</v>
      </c>
      <c r="E9" s="6">
        <v>46.7</v>
      </c>
      <c r="G9" s="8" t="s">
        <v>91</v>
      </c>
      <c r="H9" s="9">
        <v>4</v>
      </c>
      <c r="I9" t="s">
        <v>92</v>
      </c>
    </row>
    <row r="10" customFormat="1" ht="16.5" spans="1:9">
      <c r="A10" s="4">
        <v>9</v>
      </c>
      <c r="B10" s="5">
        <v>31.7</v>
      </c>
      <c r="C10" s="5">
        <v>5512.038</v>
      </c>
      <c r="D10" s="5">
        <v>1</v>
      </c>
      <c r="E10" s="6">
        <v>18.8</v>
      </c>
      <c r="G10" s="10" t="s">
        <v>93</v>
      </c>
      <c r="H10" s="11">
        <v>1</v>
      </c>
      <c r="I10" t="s">
        <v>94</v>
      </c>
    </row>
    <row r="11" customFormat="1" ht="15.75" spans="1:5">
      <c r="A11" s="4">
        <v>10</v>
      </c>
      <c r="B11" s="5">
        <v>17.9</v>
      </c>
      <c r="C11" s="5">
        <v>1783.18</v>
      </c>
      <c r="D11" s="5">
        <v>3</v>
      </c>
      <c r="E11" s="6">
        <v>22.1</v>
      </c>
    </row>
    <row r="12" customFormat="1" ht="15.75" spans="1:5">
      <c r="A12" s="4">
        <v>11</v>
      </c>
      <c r="B12" s="5">
        <v>34.8</v>
      </c>
      <c r="C12" s="5">
        <v>405.2134</v>
      </c>
      <c r="D12" s="5">
        <v>1</v>
      </c>
      <c r="E12" s="6">
        <v>41.4</v>
      </c>
    </row>
    <row r="13" customFormat="1" ht="15.75" spans="1:9">
      <c r="A13" s="4">
        <v>12</v>
      </c>
      <c r="B13" s="5">
        <v>6.3</v>
      </c>
      <c r="C13" s="5">
        <v>90.45606</v>
      </c>
      <c r="D13" s="5">
        <v>9</v>
      </c>
      <c r="E13" s="6">
        <v>58.1</v>
      </c>
      <c r="G13" t="s">
        <v>95</v>
      </c>
      <c r="H13" s="12">
        <v>1</v>
      </c>
      <c r="I13" s="12" t="s">
        <v>96</v>
      </c>
    </row>
    <row r="14" customFormat="1" ht="15.75" spans="1:9">
      <c r="A14" s="4">
        <v>13</v>
      </c>
      <c r="B14" s="5">
        <v>13</v>
      </c>
      <c r="C14" s="5">
        <v>492.2313</v>
      </c>
      <c r="D14" s="5">
        <v>5</v>
      </c>
      <c r="E14" s="6">
        <v>39.3</v>
      </c>
      <c r="H14" s="12">
        <v>2</v>
      </c>
      <c r="I14" s="12" t="s">
        <v>97</v>
      </c>
    </row>
    <row r="15" customFormat="1" ht="15.75" spans="1:9">
      <c r="A15" s="4">
        <v>14</v>
      </c>
      <c r="B15" s="5">
        <v>20.4</v>
      </c>
      <c r="C15" s="5">
        <v>2469.645</v>
      </c>
      <c r="D15" s="5">
        <v>4</v>
      </c>
      <c r="E15" s="6">
        <v>23.8</v>
      </c>
      <c r="H15" s="12">
        <v>3</v>
      </c>
      <c r="I15" s="12" t="s">
        <v>98</v>
      </c>
    </row>
    <row r="16" customFormat="1" ht="15.75" spans="1:9">
      <c r="A16" s="4">
        <v>15</v>
      </c>
      <c r="B16" s="5">
        <v>13.2</v>
      </c>
      <c r="C16" s="5">
        <v>1164.838</v>
      </c>
      <c r="D16" s="5">
        <v>4</v>
      </c>
      <c r="E16" s="6">
        <v>34.3</v>
      </c>
      <c r="H16" s="12">
        <v>4</v>
      </c>
      <c r="I16" s="12" t="s">
        <v>99</v>
      </c>
    </row>
    <row r="17" customFormat="1" ht="15.75" spans="1:9">
      <c r="A17" s="4">
        <v>16</v>
      </c>
      <c r="B17" s="5">
        <v>35.7</v>
      </c>
      <c r="C17" s="5">
        <v>579.2083</v>
      </c>
      <c r="D17" s="5">
        <v>2</v>
      </c>
      <c r="E17" s="6">
        <v>50.5</v>
      </c>
      <c r="H17" s="12">
        <v>5</v>
      </c>
      <c r="I17" s="12" t="s">
        <v>100</v>
      </c>
    </row>
    <row r="18" customFormat="1" ht="15.75" spans="1:5">
      <c r="A18" s="4">
        <v>17</v>
      </c>
      <c r="B18" s="5">
        <v>0</v>
      </c>
      <c r="C18" s="5">
        <v>292.9978</v>
      </c>
      <c r="D18" s="5">
        <v>6</v>
      </c>
      <c r="E18" s="6">
        <v>70.1</v>
      </c>
    </row>
    <row r="19" customFormat="1" ht="15.75" spans="1:5">
      <c r="A19" s="4">
        <v>18</v>
      </c>
      <c r="B19" s="5">
        <v>17.7</v>
      </c>
      <c r="C19" s="5">
        <v>350.8515</v>
      </c>
      <c r="D19" s="5">
        <v>1</v>
      </c>
      <c r="E19" s="6">
        <v>37.4</v>
      </c>
    </row>
    <row r="20" customFormat="1" ht="15.75" spans="1:5">
      <c r="A20" s="4">
        <v>19</v>
      </c>
      <c r="B20" s="5">
        <v>16.9</v>
      </c>
      <c r="C20" s="5">
        <v>368.1363</v>
      </c>
      <c r="D20" s="5">
        <v>8</v>
      </c>
      <c r="E20" s="6">
        <v>42.3</v>
      </c>
    </row>
    <row r="21" customFormat="1" ht="15.75" spans="1:5">
      <c r="A21" s="4">
        <v>20</v>
      </c>
      <c r="B21" s="5">
        <v>1.5</v>
      </c>
      <c r="C21" s="5">
        <v>23.38284</v>
      </c>
      <c r="D21" s="5">
        <v>7</v>
      </c>
      <c r="E21" s="6">
        <v>47.7</v>
      </c>
    </row>
    <row r="22" customFormat="1" ht="15.75" spans="1:5">
      <c r="A22" s="4">
        <v>21</v>
      </c>
      <c r="B22" s="5">
        <v>4.5</v>
      </c>
      <c r="C22" s="5">
        <v>2275.877</v>
      </c>
      <c r="D22" s="5">
        <v>3</v>
      </c>
      <c r="E22" s="6">
        <v>29.3</v>
      </c>
    </row>
    <row r="23" customFormat="1" ht="15.75" spans="1:5">
      <c r="A23" s="4">
        <v>22</v>
      </c>
      <c r="B23" s="5">
        <v>10.5</v>
      </c>
      <c r="C23" s="5">
        <v>279.1726</v>
      </c>
      <c r="D23" s="5">
        <v>7</v>
      </c>
      <c r="E23" s="6">
        <v>51.6</v>
      </c>
    </row>
    <row r="24" customFormat="1" ht="15.75" spans="1:5">
      <c r="A24" s="4">
        <v>23</v>
      </c>
      <c r="B24" s="5">
        <v>14.7</v>
      </c>
      <c r="C24" s="5">
        <v>1360.139</v>
      </c>
      <c r="D24" s="5">
        <v>1</v>
      </c>
      <c r="E24" s="6">
        <v>24.6</v>
      </c>
    </row>
    <row r="25" customFormat="1" ht="15.75" spans="1:5">
      <c r="A25" s="4">
        <v>24</v>
      </c>
      <c r="B25" s="5">
        <v>10.1</v>
      </c>
      <c r="C25" s="5">
        <v>279.1726</v>
      </c>
      <c r="D25" s="5">
        <v>7</v>
      </c>
      <c r="E25" s="6">
        <v>47.9</v>
      </c>
    </row>
    <row r="26" customFormat="1" ht="15.75" spans="1:5">
      <c r="A26" s="4">
        <v>25</v>
      </c>
      <c r="B26" s="5">
        <v>39.6</v>
      </c>
      <c r="C26" s="5">
        <v>480.6977</v>
      </c>
      <c r="D26" s="5">
        <v>4</v>
      </c>
      <c r="E26" s="6">
        <v>38.8</v>
      </c>
    </row>
    <row r="27" customFormat="1" ht="15.75" spans="1:5">
      <c r="A27" s="4">
        <v>26</v>
      </c>
      <c r="B27" s="5">
        <v>29.3</v>
      </c>
      <c r="C27" s="5">
        <v>1487.868</v>
      </c>
      <c r="D27" s="5">
        <v>2</v>
      </c>
      <c r="E27" s="6">
        <v>27</v>
      </c>
    </row>
    <row r="28" customFormat="1" ht="15.75" spans="1:5">
      <c r="A28" s="4">
        <v>27</v>
      </c>
      <c r="B28" s="5">
        <v>3.1</v>
      </c>
      <c r="C28" s="5">
        <v>383.8624</v>
      </c>
      <c r="D28" s="5">
        <v>5</v>
      </c>
      <c r="E28" s="6">
        <v>56.2</v>
      </c>
    </row>
    <row r="29" customFormat="1" ht="15.75" spans="1:5">
      <c r="A29" s="4">
        <v>28</v>
      </c>
      <c r="B29" s="5">
        <v>10.4</v>
      </c>
      <c r="C29" s="5">
        <v>276.449</v>
      </c>
      <c r="D29" s="5">
        <v>5</v>
      </c>
      <c r="E29" s="6">
        <v>33.6</v>
      </c>
    </row>
    <row r="30" customFormat="1" ht="15.75" spans="1:5">
      <c r="A30" s="4">
        <v>29</v>
      </c>
      <c r="B30" s="5">
        <v>19.2</v>
      </c>
      <c r="C30" s="5">
        <v>557.478</v>
      </c>
      <c r="D30" s="5">
        <v>4</v>
      </c>
      <c r="E30" s="6">
        <v>47</v>
      </c>
    </row>
    <row r="31" customFormat="1" ht="15.75" spans="1:5">
      <c r="A31" s="4">
        <v>30</v>
      </c>
      <c r="B31" s="5">
        <v>7.1</v>
      </c>
      <c r="C31" s="5">
        <v>451.2438</v>
      </c>
      <c r="D31" s="5">
        <v>5</v>
      </c>
      <c r="E31" s="6">
        <v>57.1</v>
      </c>
    </row>
    <row r="32" customFormat="1" ht="15.75" spans="1:5">
      <c r="A32" s="4">
        <v>31</v>
      </c>
      <c r="B32" s="5">
        <v>25.9</v>
      </c>
      <c r="C32" s="5">
        <v>4519.69</v>
      </c>
      <c r="D32" s="5">
        <v>0</v>
      </c>
      <c r="E32" s="6">
        <v>22.1</v>
      </c>
    </row>
    <row r="33" customFormat="1" ht="15.75" spans="1:5">
      <c r="A33" s="4">
        <v>32</v>
      </c>
      <c r="B33" s="5">
        <v>29.6</v>
      </c>
      <c r="C33" s="5">
        <v>769.4034</v>
      </c>
      <c r="D33" s="5">
        <v>7</v>
      </c>
      <c r="E33" s="6">
        <v>25</v>
      </c>
    </row>
    <row r="34" customFormat="1" ht="15.75" spans="1:5">
      <c r="A34" s="4">
        <v>33</v>
      </c>
      <c r="B34" s="5">
        <v>37.9</v>
      </c>
      <c r="C34" s="5">
        <v>488.5727</v>
      </c>
      <c r="D34" s="5">
        <v>1</v>
      </c>
      <c r="E34" s="6">
        <v>34.2</v>
      </c>
    </row>
    <row r="35" customFormat="1" ht="15.75" spans="1:5">
      <c r="A35" s="4">
        <v>34</v>
      </c>
      <c r="B35" s="5">
        <v>16.5</v>
      </c>
      <c r="C35" s="5">
        <v>323.655</v>
      </c>
      <c r="D35" s="5">
        <v>6</v>
      </c>
      <c r="E35" s="6">
        <v>49.3</v>
      </c>
    </row>
    <row r="36" customFormat="1" ht="15.75" spans="1:5">
      <c r="A36" s="4">
        <v>35</v>
      </c>
      <c r="B36" s="5">
        <v>15.4</v>
      </c>
      <c r="C36" s="5">
        <v>205.367</v>
      </c>
      <c r="D36" s="5">
        <v>7</v>
      </c>
      <c r="E36" s="6">
        <v>55.1</v>
      </c>
    </row>
    <row r="37" customFormat="1" ht="15.75" spans="1:5">
      <c r="A37" s="4">
        <v>36</v>
      </c>
      <c r="B37" s="5">
        <v>13.9</v>
      </c>
      <c r="C37" s="5">
        <v>4079.418</v>
      </c>
      <c r="D37" s="5">
        <v>0</v>
      </c>
      <c r="E37" s="6">
        <v>27.3</v>
      </c>
    </row>
    <row r="38" customFormat="1" ht="15.75" spans="1:5">
      <c r="A38" s="4">
        <v>37</v>
      </c>
      <c r="B38" s="5">
        <v>14.7</v>
      </c>
      <c r="C38" s="5">
        <v>1935.009</v>
      </c>
      <c r="D38" s="5">
        <v>2</v>
      </c>
      <c r="E38" s="6">
        <v>22.9</v>
      </c>
    </row>
    <row r="39" customFormat="1" ht="15.75" spans="1:5">
      <c r="A39" s="4">
        <v>38</v>
      </c>
      <c r="B39" s="5">
        <v>12</v>
      </c>
      <c r="C39" s="5">
        <v>1360.139</v>
      </c>
      <c r="D39" s="5">
        <v>1</v>
      </c>
      <c r="E39" s="6">
        <v>25.3</v>
      </c>
    </row>
    <row r="40" customFormat="1" ht="15.75" spans="1:5">
      <c r="A40" s="4">
        <v>39</v>
      </c>
      <c r="B40" s="5">
        <v>3.1</v>
      </c>
      <c r="C40" s="5">
        <v>577.9615</v>
      </c>
      <c r="D40" s="5">
        <v>6</v>
      </c>
      <c r="E40" s="6">
        <v>47.7</v>
      </c>
    </row>
    <row r="41" customFormat="1" ht="15.75" spans="1:5">
      <c r="A41" s="4">
        <v>40</v>
      </c>
      <c r="B41" s="5">
        <v>16.2</v>
      </c>
      <c r="C41" s="5">
        <v>289.3248</v>
      </c>
      <c r="D41" s="5">
        <v>5</v>
      </c>
      <c r="E41" s="6">
        <v>46.2</v>
      </c>
    </row>
    <row r="42" customFormat="1" ht="15.75" spans="1:5">
      <c r="A42" s="4">
        <v>41</v>
      </c>
      <c r="B42" s="5">
        <v>13.6</v>
      </c>
      <c r="C42" s="5">
        <v>4082.015</v>
      </c>
      <c r="D42" s="5">
        <v>0</v>
      </c>
      <c r="E42" s="6">
        <v>15.9</v>
      </c>
    </row>
    <row r="43" customFormat="1" ht="15.75" spans="1:5">
      <c r="A43" s="4">
        <v>42</v>
      </c>
      <c r="B43" s="5">
        <v>16.8</v>
      </c>
      <c r="C43" s="5">
        <v>4066.587</v>
      </c>
      <c r="D43" s="5">
        <v>0</v>
      </c>
      <c r="E43" s="6">
        <v>18.2</v>
      </c>
    </row>
    <row r="44" customFormat="1" ht="15.75" spans="1:5">
      <c r="A44" s="4">
        <v>43</v>
      </c>
      <c r="B44" s="5">
        <v>36.1</v>
      </c>
      <c r="C44" s="5">
        <v>519.4617</v>
      </c>
      <c r="D44" s="5">
        <v>5</v>
      </c>
      <c r="E44" s="6">
        <v>34.7</v>
      </c>
    </row>
    <row r="45" customFormat="1" ht="15.75" spans="1:5">
      <c r="A45" s="4">
        <v>44</v>
      </c>
      <c r="B45" s="5">
        <v>34.4</v>
      </c>
      <c r="C45" s="5">
        <v>512.7871</v>
      </c>
      <c r="D45" s="5">
        <v>6</v>
      </c>
      <c r="E45" s="6">
        <v>34.1</v>
      </c>
    </row>
    <row r="46" customFormat="1" ht="15.75" spans="1:5">
      <c r="A46" s="4">
        <v>45</v>
      </c>
      <c r="B46" s="5">
        <v>2.7</v>
      </c>
      <c r="C46" s="5">
        <v>533.4762</v>
      </c>
      <c r="D46" s="5">
        <v>4</v>
      </c>
      <c r="E46" s="6">
        <v>53.9</v>
      </c>
    </row>
    <row r="47" customFormat="1" ht="15.75" spans="1:5">
      <c r="A47" s="4">
        <v>46</v>
      </c>
      <c r="B47" s="5">
        <v>36.6</v>
      </c>
      <c r="C47" s="5">
        <v>488.8193</v>
      </c>
      <c r="D47" s="5">
        <v>8</v>
      </c>
      <c r="E47" s="6">
        <v>38.3</v>
      </c>
    </row>
    <row r="48" customFormat="1" ht="15.75" spans="1:5">
      <c r="A48" s="4">
        <v>47</v>
      </c>
      <c r="B48" s="5">
        <v>21.7</v>
      </c>
      <c r="C48" s="5">
        <v>463.9623</v>
      </c>
      <c r="D48" s="5">
        <v>9</v>
      </c>
      <c r="E48" s="6">
        <v>42</v>
      </c>
    </row>
    <row r="49" customFormat="1" ht="15.75" spans="1:5">
      <c r="A49" s="4">
        <v>48</v>
      </c>
      <c r="B49" s="5">
        <v>35.9</v>
      </c>
      <c r="C49" s="5">
        <v>640.7391</v>
      </c>
      <c r="D49" s="5">
        <v>3</v>
      </c>
      <c r="E49" s="6">
        <v>61.5</v>
      </c>
    </row>
    <row r="50" customFormat="1" ht="15.75" spans="1:5">
      <c r="A50" s="4">
        <v>49</v>
      </c>
      <c r="B50" s="5">
        <v>24.2</v>
      </c>
      <c r="C50" s="5">
        <v>4605.749</v>
      </c>
      <c r="D50" s="5">
        <v>0</v>
      </c>
      <c r="E50" s="6">
        <v>13.4</v>
      </c>
    </row>
    <row r="51" customFormat="1" ht="16.5" spans="1:5">
      <c r="A51" s="13">
        <v>50</v>
      </c>
      <c r="B51" s="14">
        <v>29.4</v>
      </c>
      <c r="C51" s="14">
        <v>4510.359</v>
      </c>
      <c r="D51" s="14">
        <v>1</v>
      </c>
      <c r="E51" s="15">
        <v>13.2</v>
      </c>
    </row>
    <row r="55" customFormat="1" spans="2:5">
      <c r="B55" s="16" t="s">
        <v>6</v>
      </c>
      <c r="C55" s="16"/>
      <c r="D55" s="16"/>
      <c r="E55" s="16"/>
    </row>
    <row r="56" customFormat="1" spans="2:5">
      <c r="B56" s="17" t="s">
        <v>7</v>
      </c>
      <c r="C56" s="17"/>
      <c r="D56" s="18" t="s">
        <v>8</v>
      </c>
      <c r="E56" s="18" t="s">
        <v>9</v>
      </c>
    </row>
    <row r="57" customFormat="1" spans="2:5">
      <c r="B57" s="18" t="s">
        <v>10</v>
      </c>
      <c r="C57" s="18" t="s">
        <v>1</v>
      </c>
      <c r="D57" s="18" t="s">
        <v>11</v>
      </c>
      <c r="E57" s="18">
        <v>-1</v>
      </c>
    </row>
    <row r="58" customFormat="1" spans="2:5">
      <c r="B58" s="18" t="s">
        <v>12</v>
      </c>
      <c r="C58" s="18" t="s">
        <v>2</v>
      </c>
      <c r="D58" s="18" t="s">
        <v>11</v>
      </c>
      <c r="E58" s="18">
        <v>-1</v>
      </c>
    </row>
    <row r="59" customFormat="1" spans="2:5">
      <c r="B59" s="18" t="s">
        <v>13</v>
      </c>
      <c r="C59" s="18" t="s">
        <v>3</v>
      </c>
      <c r="D59" s="18" t="s">
        <v>15</v>
      </c>
      <c r="E59" s="18">
        <v>1</v>
      </c>
    </row>
    <row r="60" customFormat="1" spans="2:5">
      <c r="B60" s="18" t="s">
        <v>14</v>
      </c>
      <c r="C60" s="18" t="s">
        <v>4</v>
      </c>
      <c r="D60" s="18" t="s">
        <v>11</v>
      </c>
      <c r="E60" s="18">
        <v>-1</v>
      </c>
    </row>
    <row r="63" customFormat="1" spans="2:5">
      <c r="B63" s="16" t="s">
        <v>16</v>
      </c>
      <c r="C63" s="16"/>
      <c r="D63" s="16"/>
      <c r="E63" s="16"/>
    </row>
    <row r="64" customFormat="1" spans="2:5">
      <c r="B64" s="19" t="s">
        <v>5</v>
      </c>
      <c r="C64" s="19" t="s">
        <v>17</v>
      </c>
      <c r="D64" s="18" t="s">
        <v>18</v>
      </c>
      <c r="E64" s="20" t="s">
        <v>19</v>
      </c>
    </row>
    <row r="65" customFormat="1" spans="2:5">
      <c r="B65" s="18" t="s">
        <v>20</v>
      </c>
      <c r="C65" s="18">
        <v>3</v>
      </c>
      <c r="D65" s="21">
        <f t="shared" ref="D65:D68" si="0">(C65/$C$69)</f>
        <v>0.230769230769231</v>
      </c>
      <c r="E65" s="22">
        <f t="shared" ref="E65:E68" si="1">D65*E57</f>
        <v>-0.230769230769231</v>
      </c>
    </row>
    <row r="66" customFormat="1" spans="2:5">
      <c r="B66" s="18" t="s">
        <v>21</v>
      </c>
      <c r="C66" s="18">
        <v>5</v>
      </c>
      <c r="D66" s="21">
        <f t="shared" si="0"/>
        <v>0.384615384615385</v>
      </c>
      <c r="E66" s="22">
        <f t="shared" si="1"/>
        <v>-0.384615384615385</v>
      </c>
    </row>
    <row r="67" customFormat="1" spans="2:5">
      <c r="B67" s="18" t="s">
        <v>22</v>
      </c>
      <c r="C67" s="18">
        <v>4</v>
      </c>
      <c r="D67" s="21">
        <f t="shared" si="0"/>
        <v>0.307692307692308</v>
      </c>
      <c r="E67" s="22">
        <f t="shared" si="1"/>
        <v>0.307692307692308</v>
      </c>
    </row>
    <row r="68" customFormat="1" spans="2:5">
      <c r="B68" s="18" t="s">
        <v>23</v>
      </c>
      <c r="C68" s="18">
        <v>1</v>
      </c>
      <c r="D68" s="21">
        <f t="shared" si="0"/>
        <v>0.0769230769230769</v>
      </c>
      <c r="E68" s="22">
        <f t="shared" si="1"/>
        <v>-0.0769230769230769</v>
      </c>
    </row>
    <row r="69" customFormat="1" spans="2:4">
      <c r="B69" s="18" t="s">
        <v>24</v>
      </c>
      <c r="C69" s="23">
        <f>SUM(C65:C68)</f>
        <v>13</v>
      </c>
      <c r="D69" s="23">
        <f>SUM(D65:D68)</f>
        <v>1</v>
      </c>
    </row>
    <row r="72" customFormat="1" spans="2:2">
      <c r="B72" s="24" t="s">
        <v>25</v>
      </c>
    </row>
    <row r="73" customFormat="1" spans="2:6">
      <c r="B73" s="17" t="s">
        <v>26</v>
      </c>
      <c r="C73" s="17" t="s">
        <v>7</v>
      </c>
      <c r="D73" s="17"/>
      <c r="E73" s="17"/>
      <c r="F73" s="17"/>
    </row>
    <row r="74" customFormat="1" spans="2:6">
      <c r="B74" s="17"/>
      <c r="C74" s="17" t="s">
        <v>10</v>
      </c>
      <c r="D74" s="17" t="s">
        <v>12</v>
      </c>
      <c r="E74" s="17" t="s">
        <v>13</v>
      </c>
      <c r="F74" s="17" t="s">
        <v>14</v>
      </c>
    </row>
    <row r="75" customFormat="1" ht="15.75" spans="1:6">
      <c r="A75" s="25">
        <f>C75^$E$65</f>
        <v>0.449425486597771</v>
      </c>
      <c r="B75" s="18" t="s">
        <v>27</v>
      </c>
      <c r="C75" s="5">
        <v>32</v>
      </c>
      <c r="D75" s="5">
        <v>84.87882</v>
      </c>
      <c r="E75" s="5">
        <v>10</v>
      </c>
      <c r="F75" s="26">
        <v>37.9</v>
      </c>
    </row>
    <row r="76" customFormat="1" ht="15.75" spans="2:6">
      <c r="B76" s="18" t="s">
        <v>28</v>
      </c>
      <c r="C76" s="5">
        <v>19.5</v>
      </c>
      <c r="D76" s="5">
        <v>306.5947</v>
      </c>
      <c r="E76" s="5">
        <v>9</v>
      </c>
      <c r="F76" s="26">
        <v>42.2</v>
      </c>
    </row>
    <row r="77" customFormat="1" ht="15.75" spans="2:6">
      <c r="B77" s="18" t="s">
        <v>29</v>
      </c>
      <c r="C77" s="5">
        <v>13.3</v>
      </c>
      <c r="D77" s="5">
        <v>561.9845</v>
      </c>
      <c r="E77" s="5">
        <v>5</v>
      </c>
      <c r="F77" s="26">
        <v>47.3</v>
      </c>
    </row>
    <row r="78" customFormat="1" ht="15.75" spans="2:6">
      <c r="B78" s="18" t="s">
        <v>30</v>
      </c>
      <c r="C78" s="5">
        <v>13.3</v>
      </c>
      <c r="D78" s="5">
        <v>561.9845</v>
      </c>
      <c r="E78" s="5">
        <v>5</v>
      </c>
      <c r="F78" s="26">
        <v>54.8</v>
      </c>
    </row>
    <row r="79" customFormat="1" ht="15.75" spans="2:6">
      <c r="B79" s="18" t="s">
        <v>31</v>
      </c>
      <c r="C79" s="5">
        <v>5</v>
      </c>
      <c r="D79" s="5">
        <v>390.5684</v>
      </c>
      <c r="E79" s="5">
        <v>5</v>
      </c>
      <c r="F79" s="26">
        <v>43.1</v>
      </c>
    </row>
    <row r="80" customFormat="1" ht="15.75" spans="2:6">
      <c r="B80" s="18" t="s">
        <v>32</v>
      </c>
      <c r="C80" s="5">
        <v>7.1</v>
      </c>
      <c r="D80" s="5">
        <v>2175.03</v>
      </c>
      <c r="E80" s="5">
        <v>3</v>
      </c>
      <c r="F80" s="26">
        <v>32.1</v>
      </c>
    </row>
    <row r="81" customFormat="1" ht="15.75" spans="2:6">
      <c r="B81" s="18" t="s">
        <v>33</v>
      </c>
      <c r="C81" s="5">
        <v>34.5</v>
      </c>
      <c r="D81" s="5">
        <v>623.4731</v>
      </c>
      <c r="E81" s="5">
        <v>7</v>
      </c>
      <c r="F81" s="26">
        <v>40.3</v>
      </c>
    </row>
    <row r="82" customFormat="1" ht="15.75" spans="2:6">
      <c r="B82" s="18" t="s">
        <v>34</v>
      </c>
      <c r="C82" s="5">
        <v>20.3</v>
      </c>
      <c r="D82" s="5">
        <v>287.6025</v>
      </c>
      <c r="E82" s="5">
        <v>6</v>
      </c>
      <c r="F82" s="26">
        <v>46.7</v>
      </c>
    </row>
    <row r="83" customFormat="1" ht="15.75" spans="2:6">
      <c r="B83" s="18" t="s">
        <v>35</v>
      </c>
      <c r="C83" s="5">
        <v>31.7</v>
      </c>
      <c r="D83" s="5">
        <v>5512.038</v>
      </c>
      <c r="E83" s="5">
        <v>1</v>
      </c>
      <c r="F83" s="26">
        <v>18.8</v>
      </c>
    </row>
    <row r="84" customFormat="1" ht="15.75" spans="2:6">
      <c r="B84" s="18" t="s">
        <v>36</v>
      </c>
      <c r="C84" s="5">
        <v>17.9</v>
      </c>
      <c r="D84" s="5">
        <v>1783.18</v>
      </c>
      <c r="E84" s="5">
        <v>3</v>
      </c>
      <c r="F84" s="26">
        <v>22.1</v>
      </c>
    </row>
    <row r="85" customFormat="1" ht="15.75" spans="2:6">
      <c r="B85" s="18" t="s">
        <v>37</v>
      </c>
      <c r="C85" s="5">
        <v>34.8</v>
      </c>
      <c r="D85" s="5">
        <v>405.2134</v>
      </c>
      <c r="E85" s="5">
        <v>1</v>
      </c>
      <c r="F85" s="26">
        <v>41.4</v>
      </c>
    </row>
    <row r="86" customFormat="1" ht="15.75" spans="2:6">
      <c r="B86" s="18" t="s">
        <v>38</v>
      </c>
      <c r="C86" s="5">
        <v>6.3</v>
      </c>
      <c r="D86" s="5">
        <v>90.45606</v>
      </c>
      <c r="E86" s="5">
        <v>9</v>
      </c>
      <c r="F86" s="26">
        <v>58.1</v>
      </c>
    </row>
    <row r="87" customFormat="1" ht="15.75" spans="2:6">
      <c r="B87" s="18" t="s">
        <v>39</v>
      </c>
      <c r="C87" s="5">
        <v>13</v>
      </c>
      <c r="D87" s="5">
        <v>492.2313</v>
      </c>
      <c r="E87" s="5">
        <v>5</v>
      </c>
      <c r="F87" s="26">
        <v>39.3</v>
      </c>
    </row>
    <row r="88" customFormat="1" ht="15.75" spans="2:6">
      <c r="B88" s="18" t="s">
        <v>40</v>
      </c>
      <c r="C88" s="5">
        <v>20.4</v>
      </c>
      <c r="D88" s="5">
        <v>2469.645</v>
      </c>
      <c r="E88" s="5">
        <v>4</v>
      </c>
      <c r="F88" s="26">
        <v>23.8</v>
      </c>
    </row>
    <row r="89" customFormat="1" ht="15.75" spans="2:6">
      <c r="B89" s="18" t="s">
        <v>41</v>
      </c>
      <c r="C89" s="5">
        <v>13.2</v>
      </c>
      <c r="D89" s="5">
        <v>1164.838</v>
      </c>
      <c r="E89" s="5">
        <v>4</v>
      </c>
      <c r="F89" s="26">
        <v>34.3</v>
      </c>
    </row>
    <row r="90" customFormat="1" ht="15.75" spans="2:6">
      <c r="B90" s="18" t="s">
        <v>42</v>
      </c>
      <c r="C90" s="5">
        <v>35.7</v>
      </c>
      <c r="D90" s="5">
        <v>579.2083</v>
      </c>
      <c r="E90" s="5">
        <v>2</v>
      </c>
      <c r="F90" s="26">
        <v>50.5</v>
      </c>
    </row>
    <row r="91" customFormat="1" ht="15.75" spans="2:6">
      <c r="B91" s="18" t="s">
        <v>43</v>
      </c>
      <c r="C91" s="27">
        <v>1</v>
      </c>
      <c r="D91" s="5">
        <v>292.9978</v>
      </c>
      <c r="E91" s="5">
        <v>6</v>
      </c>
      <c r="F91" s="26">
        <v>70.1</v>
      </c>
    </row>
    <row r="92" customFormat="1" ht="15.75" spans="2:6">
      <c r="B92" s="18" t="s">
        <v>44</v>
      </c>
      <c r="C92" s="5">
        <v>17.7</v>
      </c>
      <c r="D92" s="5">
        <v>350.8515</v>
      </c>
      <c r="E92" s="5">
        <v>1</v>
      </c>
      <c r="F92" s="26">
        <v>37.4</v>
      </c>
    </row>
    <row r="93" customFormat="1" ht="15.75" spans="2:6">
      <c r="B93" s="18" t="s">
        <v>45</v>
      </c>
      <c r="C93" s="5">
        <v>16.9</v>
      </c>
      <c r="D93" s="5">
        <v>368.1363</v>
      </c>
      <c r="E93" s="5">
        <v>8</v>
      </c>
      <c r="F93" s="26">
        <v>42.3</v>
      </c>
    </row>
    <row r="94" customFormat="1" ht="15.75" spans="2:6">
      <c r="B94" s="18" t="s">
        <v>46</v>
      </c>
      <c r="C94" s="5">
        <v>1.5</v>
      </c>
      <c r="D94" s="5">
        <v>23.38284</v>
      </c>
      <c r="E94" s="5">
        <v>7</v>
      </c>
      <c r="F94" s="26">
        <v>47.7</v>
      </c>
    </row>
    <row r="95" customFormat="1" ht="15.75" spans="2:6">
      <c r="B95" s="18" t="s">
        <v>47</v>
      </c>
      <c r="C95" s="5">
        <v>4.5</v>
      </c>
      <c r="D95" s="5">
        <v>2275.877</v>
      </c>
      <c r="E95" s="5">
        <v>3</v>
      </c>
      <c r="F95" s="26">
        <v>29.3</v>
      </c>
    </row>
    <row r="96" customFormat="1" ht="15.75" spans="2:6">
      <c r="B96" s="18" t="s">
        <v>48</v>
      </c>
      <c r="C96" s="5">
        <v>10.5</v>
      </c>
      <c r="D96" s="5">
        <v>279.1726</v>
      </c>
      <c r="E96" s="5">
        <v>7</v>
      </c>
      <c r="F96" s="26">
        <v>51.6</v>
      </c>
    </row>
    <row r="97" customFormat="1" ht="15.75" spans="2:6">
      <c r="B97" s="18" t="s">
        <v>49</v>
      </c>
      <c r="C97" s="5">
        <v>14.7</v>
      </c>
      <c r="D97" s="5">
        <v>1360.139</v>
      </c>
      <c r="E97" s="5">
        <v>1</v>
      </c>
      <c r="F97" s="26">
        <v>24.6</v>
      </c>
    </row>
    <row r="98" customFormat="1" ht="15.75" spans="2:6">
      <c r="B98" s="18" t="s">
        <v>50</v>
      </c>
      <c r="C98" s="5">
        <v>10.1</v>
      </c>
      <c r="D98" s="5">
        <v>279.1726</v>
      </c>
      <c r="E98" s="5">
        <v>7</v>
      </c>
      <c r="F98" s="26">
        <v>47.9</v>
      </c>
    </row>
    <row r="99" customFormat="1" ht="15.75" spans="2:6">
      <c r="B99" s="18" t="s">
        <v>51</v>
      </c>
      <c r="C99" s="5">
        <v>39.6</v>
      </c>
      <c r="D99" s="5">
        <v>480.6977</v>
      </c>
      <c r="E99" s="5">
        <v>4</v>
      </c>
      <c r="F99" s="26">
        <v>38.8</v>
      </c>
    </row>
    <row r="100" customFormat="1" ht="15.75" spans="2:6">
      <c r="B100" s="18" t="s">
        <v>52</v>
      </c>
      <c r="C100" s="5">
        <v>29.3</v>
      </c>
      <c r="D100" s="5">
        <v>1487.868</v>
      </c>
      <c r="E100" s="5">
        <v>2</v>
      </c>
      <c r="F100" s="26">
        <v>27</v>
      </c>
    </row>
    <row r="101" customFormat="1" ht="15.75" spans="2:6">
      <c r="B101" s="18" t="s">
        <v>53</v>
      </c>
      <c r="C101" s="5">
        <v>3.1</v>
      </c>
      <c r="D101" s="5">
        <v>383.8624</v>
      </c>
      <c r="E101" s="5">
        <v>5</v>
      </c>
      <c r="F101" s="26">
        <v>56.2</v>
      </c>
    </row>
    <row r="102" customFormat="1" ht="15.75" spans="2:6">
      <c r="B102" s="18" t="s">
        <v>54</v>
      </c>
      <c r="C102" s="5">
        <v>10.4</v>
      </c>
      <c r="D102" s="5">
        <v>276.449</v>
      </c>
      <c r="E102" s="5">
        <v>5</v>
      </c>
      <c r="F102" s="26">
        <v>33.6</v>
      </c>
    </row>
    <row r="103" customFormat="1" ht="15.75" spans="2:6">
      <c r="B103" s="18" t="s">
        <v>55</v>
      </c>
      <c r="C103" s="5">
        <v>19.2</v>
      </c>
      <c r="D103" s="5">
        <v>557.478</v>
      </c>
      <c r="E103" s="5">
        <v>4</v>
      </c>
      <c r="F103" s="26">
        <v>47</v>
      </c>
    </row>
    <row r="104" customFormat="1" ht="15.75" spans="2:6">
      <c r="B104" s="18" t="s">
        <v>56</v>
      </c>
      <c r="C104" s="5">
        <v>7.1</v>
      </c>
      <c r="D104" s="5">
        <v>451.2438</v>
      </c>
      <c r="E104" s="5">
        <v>5</v>
      </c>
      <c r="F104" s="26">
        <v>57.1</v>
      </c>
    </row>
    <row r="105" customFormat="1" ht="15.75" spans="2:6">
      <c r="B105" s="18" t="s">
        <v>57</v>
      </c>
      <c r="C105" s="5">
        <v>25.9</v>
      </c>
      <c r="D105" s="5">
        <v>4519.69</v>
      </c>
      <c r="E105" s="5">
        <v>1</v>
      </c>
      <c r="F105" s="26">
        <v>22.1</v>
      </c>
    </row>
    <row r="106" customFormat="1" ht="15.75" spans="2:6">
      <c r="B106" s="18" t="s">
        <v>58</v>
      </c>
      <c r="C106" s="5">
        <v>29.6</v>
      </c>
      <c r="D106" s="5">
        <v>769.4034</v>
      </c>
      <c r="E106" s="5">
        <v>7</v>
      </c>
      <c r="F106" s="26">
        <v>25</v>
      </c>
    </row>
    <row r="107" customFormat="1" ht="15.75" spans="2:6">
      <c r="B107" s="18" t="s">
        <v>59</v>
      </c>
      <c r="C107" s="5">
        <v>37.9</v>
      </c>
      <c r="D107" s="5">
        <v>488.5727</v>
      </c>
      <c r="E107" s="5">
        <v>1</v>
      </c>
      <c r="F107" s="26">
        <v>34.2</v>
      </c>
    </row>
    <row r="108" customFormat="1" ht="15.75" spans="2:6">
      <c r="B108" s="18" t="s">
        <v>60</v>
      </c>
      <c r="C108" s="5">
        <v>16.5</v>
      </c>
      <c r="D108" s="5">
        <v>323.655</v>
      </c>
      <c r="E108" s="5">
        <v>6</v>
      </c>
      <c r="F108" s="26">
        <v>49.3</v>
      </c>
    </row>
    <row r="109" customFormat="1" ht="15.75" spans="2:6">
      <c r="B109" s="18" t="s">
        <v>61</v>
      </c>
      <c r="C109" s="5">
        <v>15.4</v>
      </c>
      <c r="D109" s="5">
        <v>205.367</v>
      </c>
      <c r="E109" s="5">
        <v>7</v>
      </c>
      <c r="F109" s="26">
        <v>55.1</v>
      </c>
    </row>
    <row r="110" customFormat="1" ht="15.75" spans="2:6">
      <c r="B110" s="18" t="s">
        <v>62</v>
      </c>
      <c r="C110" s="5">
        <v>13.9</v>
      </c>
      <c r="D110" s="5">
        <v>4079.418</v>
      </c>
      <c r="E110" s="27">
        <v>1</v>
      </c>
      <c r="F110" s="26">
        <v>27.3</v>
      </c>
    </row>
    <row r="111" customFormat="1" ht="15.75" spans="2:6">
      <c r="B111" s="18" t="s">
        <v>63</v>
      </c>
      <c r="C111" s="5">
        <v>14.7</v>
      </c>
      <c r="D111" s="5">
        <v>1935.009</v>
      </c>
      <c r="E111" s="5">
        <v>2</v>
      </c>
      <c r="F111" s="26">
        <v>22.9</v>
      </c>
    </row>
    <row r="112" customFormat="1" ht="15.75" spans="2:6">
      <c r="B112" s="18" t="s">
        <v>64</v>
      </c>
      <c r="C112" s="5">
        <v>12</v>
      </c>
      <c r="D112" s="5">
        <v>1360.139</v>
      </c>
      <c r="E112" s="5">
        <v>1</v>
      </c>
      <c r="F112" s="26">
        <v>25.3</v>
      </c>
    </row>
    <row r="113" customFormat="1" ht="15.75" spans="2:6">
      <c r="B113" s="18" t="s">
        <v>65</v>
      </c>
      <c r="C113" s="5">
        <v>3.1</v>
      </c>
      <c r="D113" s="5">
        <v>577.9615</v>
      </c>
      <c r="E113" s="5">
        <v>6</v>
      </c>
      <c r="F113" s="26">
        <v>47.7</v>
      </c>
    </row>
    <row r="114" customFormat="1" ht="15.75" spans="2:6">
      <c r="B114" s="18" t="s">
        <v>66</v>
      </c>
      <c r="C114" s="5">
        <v>16.2</v>
      </c>
      <c r="D114" s="5">
        <v>289.3248</v>
      </c>
      <c r="E114" s="5">
        <v>5</v>
      </c>
      <c r="F114" s="26">
        <v>46.2</v>
      </c>
    </row>
    <row r="115" customFormat="1" ht="15.75" spans="2:6">
      <c r="B115" s="18" t="s">
        <v>67</v>
      </c>
      <c r="C115" s="5">
        <v>13.6</v>
      </c>
      <c r="D115" s="5">
        <v>4082.015</v>
      </c>
      <c r="E115" s="5">
        <v>1</v>
      </c>
      <c r="F115" s="26">
        <v>15.9</v>
      </c>
    </row>
    <row r="116" customFormat="1" ht="15.75" spans="2:6">
      <c r="B116" s="18" t="s">
        <v>68</v>
      </c>
      <c r="C116" s="5">
        <v>16.8</v>
      </c>
      <c r="D116" s="5">
        <v>4066.587</v>
      </c>
      <c r="E116" s="27">
        <v>1</v>
      </c>
      <c r="F116" s="26">
        <v>18.2</v>
      </c>
    </row>
    <row r="117" customFormat="1" ht="15.75" spans="2:6">
      <c r="B117" s="18" t="s">
        <v>69</v>
      </c>
      <c r="C117" s="5">
        <v>36.1</v>
      </c>
      <c r="D117" s="5">
        <v>519.4617</v>
      </c>
      <c r="E117" s="5">
        <v>5</v>
      </c>
      <c r="F117" s="26">
        <v>34.7</v>
      </c>
    </row>
    <row r="118" customFormat="1" ht="15.75" spans="2:6">
      <c r="B118" s="18" t="s">
        <v>70</v>
      </c>
      <c r="C118" s="5">
        <v>34.4</v>
      </c>
      <c r="D118" s="5">
        <v>512.7871</v>
      </c>
      <c r="E118" s="5">
        <v>6</v>
      </c>
      <c r="F118" s="26">
        <v>34.1</v>
      </c>
    </row>
    <row r="119" customFormat="1" ht="15.75" spans="2:6">
      <c r="B119" s="18" t="s">
        <v>71</v>
      </c>
      <c r="C119" s="5">
        <v>2.7</v>
      </c>
      <c r="D119" s="5">
        <v>533.4762</v>
      </c>
      <c r="E119" s="5">
        <v>4</v>
      </c>
      <c r="F119" s="26">
        <v>53.9</v>
      </c>
    </row>
    <row r="120" customFormat="1" ht="15.75" spans="2:6">
      <c r="B120" s="18" t="s">
        <v>72</v>
      </c>
      <c r="C120" s="5">
        <v>36.6</v>
      </c>
      <c r="D120" s="5">
        <v>488.8193</v>
      </c>
      <c r="E120" s="5">
        <v>8</v>
      </c>
      <c r="F120" s="26">
        <v>38.3</v>
      </c>
    </row>
    <row r="121" customFormat="1" ht="15.75" spans="2:6">
      <c r="B121" s="18" t="s">
        <v>73</v>
      </c>
      <c r="C121" s="5">
        <v>21.7</v>
      </c>
      <c r="D121" s="5">
        <v>463.9623</v>
      </c>
      <c r="E121" s="5">
        <v>9</v>
      </c>
      <c r="F121" s="26">
        <v>42</v>
      </c>
    </row>
    <row r="122" customFormat="1" ht="15.75" spans="2:6">
      <c r="B122" s="18" t="s">
        <v>74</v>
      </c>
      <c r="C122" s="5">
        <v>35.9</v>
      </c>
      <c r="D122" s="5">
        <v>640.7391</v>
      </c>
      <c r="E122" s="5">
        <v>3</v>
      </c>
      <c r="F122" s="26">
        <v>61.5</v>
      </c>
    </row>
    <row r="123" customFormat="1" ht="15.75" spans="2:6">
      <c r="B123" s="18" t="s">
        <v>75</v>
      </c>
      <c r="C123" s="5">
        <v>24.2</v>
      </c>
      <c r="D123" s="5">
        <v>4605.749</v>
      </c>
      <c r="E123" s="27">
        <v>1</v>
      </c>
      <c r="F123" s="26">
        <v>13.4</v>
      </c>
    </row>
    <row r="124" customFormat="1" ht="15.75" spans="2:6">
      <c r="B124" s="18" t="s">
        <v>76</v>
      </c>
      <c r="C124" s="5">
        <v>29.4</v>
      </c>
      <c r="D124" s="5">
        <v>4510.359</v>
      </c>
      <c r="E124" s="5">
        <v>1</v>
      </c>
      <c r="F124" s="26">
        <v>13.2</v>
      </c>
    </row>
    <row r="127" customFormat="1" spans="2:2">
      <c r="B127" t="s">
        <v>77</v>
      </c>
    </row>
    <row r="128" spans="2:13">
      <c r="B128" s="28"/>
      <c r="C128" s="29" t="s">
        <v>78</v>
      </c>
      <c r="D128" s="30"/>
      <c r="E128" s="30"/>
      <c r="F128" s="31"/>
      <c r="G128" s="32" t="s">
        <v>79</v>
      </c>
      <c r="H128" s="32"/>
      <c r="I128" s="32" t="s">
        <v>80</v>
      </c>
      <c r="J128" s="33" t="s">
        <v>101</v>
      </c>
      <c r="K128" s="32" t="s">
        <v>102</v>
      </c>
      <c r="L128" s="17"/>
      <c r="M128" s="17"/>
    </row>
    <row r="129" spans="2:13">
      <c r="B129" s="34"/>
      <c r="C129" s="17" t="s">
        <v>7</v>
      </c>
      <c r="D129" s="17"/>
      <c r="E129" s="17"/>
      <c r="F129" s="17"/>
      <c r="G129" s="32" t="s">
        <v>81</v>
      </c>
      <c r="H129" s="32" t="s">
        <v>82</v>
      </c>
      <c r="I129" s="32"/>
      <c r="J129" s="33"/>
      <c r="K129" s="18">
        <v>1</v>
      </c>
      <c r="L129" s="42">
        <f>H150</f>
        <v>0.116104275848977</v>
      </c>
      <c r="M129" s="18" t="s">
        <v>46</v>
      </c>
    </row>
    <row r="130" spans="2:13">
      <c r="B130" s="35"/>
      <c r="C130" s="32" t="s">
        <v>10</v>
      </c>
      <c r="D130" s="32" t="s">
        <v>12</v>
      </c>
      <c r="E130" s="32" t="s">
        <v>13</v>
      </c>
      <c r="F130" s="32" t="s">
        <v>14</v>
      </c>
      <c r="G130" s="32"/>
      <c r="H130" s="32"/>
      <c r="I130" s="32"/>
      <c r="K130" s="18">
        <v>2</v>
      </c>
      <c r="L130" s="38">
        <f>H142</f>
        <v>0.0527276274352431</v>
      </c>
      <c r="M130" s="18" t="s">
        <v>38</v>
      </c>
    </row>
    <row r="131" ht="15.75" spans="2:13">
      <c r="B131" s="18" t="s">
        <v>27</v>
      </c>
      <c r="C131" s="36">
        <f t="shared" ref="C131:C148" si="2">C75^$E$65</f>
        <v>0.449425486597771</v>
      </c>
      <c r="D131" s="36">
        <f t="shared" ref="D131:D180" si="3">D75^$E$66</f>
        <v>0.181198293225348</v>
      </c>
      <c r="E131" s="36">
        <f t="shared" ref="E131:E161" si="4">E75^$E$67</f>
        <v>2.03091762090474</v>
      </c>
      <c r="F131" s="37">
        <f t="shared" ref="F131:F180" si="5">F75^$E$68</f>
        <v>0.756077326724004</v>
      </c>
      <c r="G131" s="38">
        <f t="shared" ref="G131:G180" si="6">C131*D131*E131*F131</f>
        <v>0.125046149210915</v>
      </c>
      <c r="H131" s="38">
        <f>G131/$G$181</f>
        <v>0.0396406309364522</v>
      </c>
      <c r="I131" s="43">
        <f>MAX(H131:H180)</f>
        <v>0.116104275848977</v>
      </c>
      <c r="J131">
        <f>RANK(H131,$H$131:$H$180,0)</f>
        <v>4</v>
      </c>
      <c r="K131" s="18">
        <v>3</v>
      </c>
      <c r="L131" s="38">
        <f>H147</f>
        <v>0.0446405047550703</v>
      </c>
      <c r="M131" s="18" t="s">
        <v>43</v>
      </c>
    </row>
    <row r="132" ht="15.75" spans="2:13">
      <c r="B132" s="18" t="s">
        <v>28</v>
      </c>
      <c r="C132" s="36">
        <f t="shared" si="2"/>
        <v>0.503848192678383</v>
      </c>
      <c r="D132" s="36">
        <f t="shared" si="3"/>
        <v>0.110567880205904</v>
      </c>
      <c r="E132" s="36">
        <f t="shared" si="4"/>
        <v>1.96613384785799</v>
      </c>
      <c r="F132" s="37">
        <f t="shared" si="5"/>
        <v>0.749852709897378</v>
      </c>
      <c r="G132" s="38">
        <f t="shared" si="6"/>
        <v>0.0821330089696449</v>
      </c>
      <c r="H132" s="38">
        <f t="shared" ref="H131:H180" si="7">G132/$G$181</f>
        <v>0.0260368217399037</v>
      </c>
      <c r="I132" s="44"/>
      <c r="J132">
        <f>RANK(H132,$H$131:$H$180,0)</f>
        <v>12</v>
      </c>
      <c r="K132" s="18">
        <v>4</v>
      </c>
      <c r="L132" s="38">
        <f>H131</f>
        <v>0.0396406309364522</v>
      </c>
      <c r="M132" s="18" t="s">
        <v>27</v>
      </c>
    </row>
    <row r="133" ht="15.75" spans="2:13">
      <c r="B133" s="18" t="s">
        <v>29</v>
      </c>
      <c r="C133" s="36">
        <f t="shared" si="2"/>
        <v>0.550363496778813</v>
      </c>
      <c r="D133" s="36">
        <f t="shared" si="3"/>
        <v>0.0875817696843169</v>
      </c>
      <c r="E133" s="36">
        <f t="shared" si="4"/>
        <v>1.64084551246609</v>
      </c>
      <c r="F133" s="37">
        <f t="shared" si="5"/>
        <v>0.743300675760849</v>
      </c>
      <c r="G133" s="38">
        <f t="shared" si="6"/>
        <v>0.058788930423941</v>
      </c>
      <c r="H133" s="38">
        <f t="shared" si="7"/>
        <v>0.0186365618516846</v>
      </c>
      <c r="I133" s="44"/>
      <c r="J133">
        <f t="shared" ref="J133:J180" si="8">RANK(H133,$H$131:$H$180,0)</f>
        <v>21</v>
      </c>
      <c r="K133" s="18">
        <v>5</v>
      </c>
      <c r="L133" s="38">
        <f>H157</f>
        <v>0.0298014905304443</v>
      </c>
      <c r="M133" s="18" t="s">
        <v>53</v>
      </c>
    </row>
    <row r="134" ht="15.75" spans="2:10">
      <c r="B134" s="18" t="s">
        <v>30</v>
      </c>
      <c r="C134" s="36">
        <f t="shared" si="2"/>
        <v>0.550363496778813</v>
      </c>
      <c r="D134" s="36">
        <f t="shared" si="3"/>
        <v>0.0875817696843169</v>
      </c>
      <c r="E134" s="36">
        <f t="shared" si="4"/>
        <v>1.64084551246609</v>
      </c>
      <c r="F134" s="37">
        <f t="shared" si="5"/>
        <v>0.734932832156901</v>
      </c>
      <c r="G134" s="38">
        <f t="shared" si="6"/>
        <v>0.0581271032637176</v>
      </c>
      <c r="H134" s="38">
        <f t="shared" si="7"/>
        <v>0.0184267573405686</v>
      </c>
      <c r="I134" s="44"/>
      <c r="J134">
        <f t="shared" si="8"/>
        <v>22</v>
      </c>
    </row>
    <row r="135" ht="15.75" spans="2:10">
      <c r="B135" s="18" t="s">
        <v>31</v>
      </c>
      <c r="C135" s="36">
        <f t="shared" si="2"/>
        <v>0.689761944408631</v>
      </c>
      <c r="D135" s="36">
        <f t="shared" si="3"/>
        <v>0.100738022668951</v>
      </c>
      <c r="E135" s="36">
        <f t="shared" si="4"/>
        <v>1.64084551246609</v>
      </c>
      <c r="F135" s="37">
        <f t="shared" si="5"/>
        <v>0.748636468565489</v>
      </c>
      <c r="G135" s="38">
        <f t="shared" si="6"/>
        <v>0.0853554634415209</v>
      </c>
      <c r="H135" s="38">
        <f t="shared" si="7"/>
        <v>0.0270583656197852</v>
      </c>
      <c r="I135" s="44"/>
      <c r="J135">
        <f t="shared" si="8"/>
        <v>10</v>
      </c>
    </row>
    <row r="136" ht="15.75" spans="2:10">
      <c r="B136" s="18" t="s">
        <v>32</v>
      </c>
      <c r="C136" s="36">
        <f t="shared" si="2"/>
        <v>0.636144483868063</v>
      </c>
      <c r="D136" s="36">
        <f t="shared" si="3"/>
        <v>0.0520426639026531</v>
      </c>
      <c r="E136" s="36">
        <f t="shared" si="4"/>
        <v>1.40218894870056</v>
      </c>
      <c r="F136" s="37">
        <f t="shared" si="5"/>
        <v>0.765799357262579</v>
      </c>
      <c r="G136" s="38">
        <f t="shared" si="6"/>
        <v>0.0355497721669785</v>
      </c>
      <c r="H136" s="38">
        <f t="shared" si="7"/>
        <v>0.0112695625354223</v>
      </c>
      <c r="I136" s="44"/>
      <c r="J136">
        <f t="shared" si="8"/>
        <v>35</v>
      </c>
    </row>
    <row r="137" ht="15.75" spans="2:10">
      <c r="B137" s="18" t="s">
        <v>33</v>
      </c>
      <c r="C137" s="36">
        <f t="shared" si="2"/>
        <v>0.441691122354922</v>
      </c>
      <c r="D137" s="36">
        <f t="shared" si="3"/>
        <v>0.0841530977820584</v>
      </c>
      <c r="E137" s="36">
        <f t="shared" si="4"/>
        <v>1.81982725968764</v>
      </c>
      <c r="F137" s="37">
        <f t="shared" si="5"/>
        <v>0.752514714512409</v>
      </c>
      <c r="G137" s="38">
        <f t="shared" si="6"/>
        <v>0.0509018937989615</v>
      </c>
      <c r="H137" s="38">
        <f t="shared" si="7"/>
        <v>0.0161363080653345</v>
      </c>
      <c r="I137" s="44"/>
      <c r="J137">
        <f t="shared" si="8"/>
        <v>26</v>
      </c>
    </row>
    <row r="138" ht="15.75" spans="2:10">
      <c r="B138" s="18" t="s">
        <v>34</v>
      </c>
      <c r="C138" s="36">
        <f t="shared" si="2"/>
        <v>0.499194906147207</v>
      </c>
      <c r="D138" s="36">
        <f t="shared" si="3"/>
        <v>0.113321030868612</v>
      </c>
      <c r="E138" s="36">
        <f t="shared" si="4"/>
        <v>1.73552611877147</v>
      </c>
      <c r="F138" s="37">
        <f t="shared" si="5"/>
        <v>0.744030963020543</v>
      </c>
      <c r="G138" s="38">
        <f t="shared" si="6"/>
        <v>0.0730470740808343</v>
      </c>
      <c r="H138" s="38">
        <f t="shared" si="7"/>
        <v>0.0231565076005817</v>
      </c>
      <c r="I138" s="44"/>
      <c r="J138">
        <f t="shared" si="8"/>
        <v>15</v>
      </c>
    </row>
    <row r="139" ht="15.75" spans="2:10">
      <c r="B139" s="18" t="s">
        <v>35</v>
      </c>
      <c r="C139" s="36">
        <f t="shared" si="2"/>
        <v>0.450403450263848</v>
      </c>
      <c r="D139" s="36">
        <f t="shared" si="3"/>
        <v>0.0363943333050255</v>
      </c>
      <c r="E139" s="36">
        <f t="shared" si="4"/>
        <v>1</v>
      </c>
      <c r="F139" s="37">
        <f t="shared" si="5"/>
        <v>0.797972376792517</v>
      </c>
      <c r="G139" s="38">
        <f t="shared" si="6"/>
        <v>0.0130804695626285</v>
      </c>
      <c r="H139" s="39">
        <f t="shared" si="7"/>
        <v>0.00414661362768611</v>
      </c>
      <c r="I139" s="44"/>
      <c r="J139">
        <f t="shared" si="8"/>
        <v>50</v>
      </c>
    </row>
    <row r="140" ht="15.75" spans="2:10">
      <c r="B140" s="18" t="s">
        <v>36</v>
      </c>
      <c r="C140" s="36">
        <f t="shared" si="2"/>
        <v>0.513901718257221</v>
      </c>
      <c r="D140" s="36">
        <f t="shared" si="3"/>
        <v>0.0561746420400185</v>
      </c>
      <c r="E140" s="36">
        <f t="shared" si="4"/>
        <v>1.40218894870056</v>
      </c>
      <c r="F140" s="37">
        <f t="shared" si="5"/>
        <v>0.788107044952519</v>
      </c>
      <c r="G140" s="38">
        <f t="shared" si="6"/>
        <v>0.0319015755946603</v>
      </c>
      <c r="H140" s="38">
        <f t="shared" si="7"/>
        <v>0.0101130549994487</v>
      </c>
      <c r="I140" s="44"/>
      <c r="J140">
        <f t="shared" si="8"/>
        <v>38</v>
      </c>
    </row>
    <row r="141" ht="15.75" spans="2:10">
      <c r="B141" s="18" t="s">
        <v>37</v>
      </c>
      <c r="C141" s="36">
        <f t="shared" si="2"/>
        <v>0.440809498139397</v>
      </c>
      <c r="D141" s="36">
        <f t="shared" si="3"/>
        <v>0.0993218254333064</v>
      </c>
      <c r="E141" s="36">
        <f t="shared" si="4"/>
        <v>1</v>
      </c>
      <c r="F141" s="37">
        <f t="shared" si="5"/>
        <v>0.750957498819989</v>
      </c>
      <c r="G141" s="38">
        <f t="shared" si="6"/>
        <v>0.0328784242348477</v>
      </c>
      <c r="H141" s="38">
        <f t="shared" si="7"/>
        <v>0.0104227238430781</v>
      </c>
      <c r="I141" s="44"/>
      <c r="J141">
        <f t="shared" si="8"/>
        <v>37</v>
      </c>
    </row>
    <row r="142" ht="15.75" spans="2:10">
      <c r="B142" s="18" t="s">
        <v>38</v>
      </c>
      <c r="C142" s="36">
        <f t="shared" si="2"/>
        <v>0.653938333606799</v>
      </c>
      <c r="D142" s="36">
        <f t="shared" si="3"/>
        <v>0.176816982243777</v>
      </c>
      <c r="E142" s="36">
        <f t="shared" si="4"/>
        <v>1.96613384785799</v>
      </c>
      <c r="F142" s="37">
        <f t="shared" si="5"/>
        <v>0.731634444999898</v>
      </c>
      <c r="G142" s="38">
        <f t="shared" si="6"/>
        <v>0.166329006679405</v>
      </c>
      <c r="H142" s="38">
        <f t="shared" si="7"/>
        <v>0.0527276274352431</v>
      </c>
      <c r="I142" s="44"/>
      <c r="J142">
        <f t="shared" si="8"/>
        <v>2</v>
      </c>
    </row>
    <row r="143" ht="15.75" spans="2:10">
      <c r="B143" s="18" t="s">
        <v>39</v>
      </c>
      <c r="C143" s="36">
        <f t="shared" si="2"/>
        <v>0.553268760952309</v>
      </c>
      <c r="D143" s="36">
        <f t="shared" si="3"/>
        <v>0.0921616619192156</v>
      </c>
      <c r="E143" s="36">
        <f t="shared" si="4"/>
        <v>1.64084551246609</v>
      </c>
      <c r="F143" s="37">
        <f t="shared" si="5"/>
        <v>0.753970613352447</v>
      </c>
      <c r="G143" s="38">
        <f t="shared" si="6"/>
        <v>0.0630824511333878</v>
      </c>
      <c r="H143" s="38">
        <f t="shared" si="7"/>
        <v>0.0199976423082617</v>
      </c>
      <c r="I143" s="44"/>
      <c r="J143">
        <f t="shared" si="8"/>
        <v>20</v>
      </c>
    </row>
    <row r="144" ht="15.75" spans="2:10">
      <c r="B144" s="18" t="s">
        <v>40</v>
      </c>
      <c r="C144" s="36">
        <f t="shared" si="2"/>
        <v>0.498629138270396</v>
      </c>
      <c r="D144" s="36">
        <f t="shared" si="3"/>
        <v>0.0495610576060316</v>
      </c>
      <c r="E144" s="36">
        <f t="shared" si="4"/>
        <v>1.53196635733597</v>
      </c>
      <c r="F144" s="37">
        <f t="shared" si="5"/>
        <v>0.783627132750858</v>
      </c>
      <c r="G144" s="38">
        <f t="shared" si="6"/>
        <v>0.0296672240885008</v>
      </c>
      <c r="H144" s="38">
        <f t="shared" si="7"/>
        <v>0.00940474767453797</v>
      </c>
      <c r="I144" s="44"/>
      <c r="J144">
        <f t="shared" si="8"/>
        <v>40</v>
      </c>
    </row>
    <row r="145" ht="15.75" spans="2:10">
      <c r="B145" s="18" t="s">
        <v>41</v>
      </c>
      <c r="C145" s="36">
        <f t="shared" si="2"/>
        <v>0.551322879647289</v>
      </c>
      <c r="D145" s="36">
        <f t="shared" si="3"/>
        <v>0.0661709094862944</v>
      </c>
      <c r="E145" s="36">
        <f t="shared" si="4"/>
        <v>1.53196635733597</v>
      </c>
      <c r="F145" s="37">
        <f t="shared" si="5"/>
        <v>0.761904348549003</v>
      </c>
      <c r="G145" s="38">
        <f t="shared" si="6"/>
        <v>0.0425816808051928</v>
      </c>
      <c r="H145" s="38">
        <f t="shared" si="7"/>
        <v>0.0134987339002768</v>
      </c>
      <c r="I145" s="44"/>
      <c r="J145">
        <f t="shared" si="8"/>
        <v>31</v>
      </c>
    </row>
    <row r="146" ht="15.75" spans="2:10">
      <c r="B146" s="18" t="s">
        <v>42</v>
      </c>
      <c r="C146" s="36">
        <f t="shared" si="2"/>
        <v>0.438219753399418</v>
      </c>
      <c r="D146" s="36">
        <f t="shared" si="3"/>
        <v>0.0865707619086615</v>
      </c>
      <c r="E146" s="36">
        <f t="shared" si="4"/>
        <v>1.23772628530543</v>
      </c>
      <c r="F146" s="37">
        <f t="shared" si="5"/>
        <v>0.739567105418187</v>
      </c>
      <c r="G146" s="38">
        <f t="shared" si="6"/>
        <v>0.0347268499265463</v>
      </c>
      <c r="H146" s="38">
        <f t="shared" si="7"/>
        <v>0.0110086895934867</v>
      </c>
      <c r="I146" s="44"/>
      <c r="J146">
        <f t="shared" si="8"/>
        <v>36</v>
      </c>
    </row>
    <row r="147" ht="15.75" spans="2:10">
      <c r="B147" s="18" t="s">
        <v>43</v>
      </c>
      <c r="C147" s="40">
        <f t="shared" si="2"/>
        <v>1</v>
      </c>
      <c r="D147" s="36">
        <f t="shared" si="3"/>
        <v>0.112513857764936</v>
      </c>
      <c r="E147" s="36">
        <f t="shared" si="4"/>
        <v>1.73552611877147</v>
      </c>
      <c r="F147" s="37">
        <f t="shared" si="5"/>
        <v>0.721143495941062</v>
      </c>
      <c r="G147" s="38">
        <f t="shared" si="6"/>
        <v>0.140818223287157</v>
      </c>
      <c r="H147" s="38">
        <f t="shared" si="7"/>
        <v>0.0446405047550703</v>
      </c>
      <c r="I147" s="44"/>
      <c r="J147">
        <f t="shared" si="8"/>
        <v>3</v>
      </c>
    </row>
    <row r="148" ht="15.75" spans="2:10">
      <c r="B148" s="18" t="s">
        <v>44</v>
      </c>
      <c r="C148" s="36">
        <f t="shared" si="2"/>
        <v>0.515235963632226</v>
      </c>
      <c r="D148" s="36">
        <f t="shared" si="3"/>
        <v>0.104979961366974</v>
      </c>
      <c r="E148" s="36">
        <f t="shared" si="4"/>
        <v>1</v>
      </c>
      <c r="F148" s="37">
        <f t="shared" si="5"/>
        <v>0.75685010716041</v>
      </c>
      <c r="G148" s="38">
        <f t="shared" si="6"/>
        <v>0.0409376072071531</v>
      </c>
      <c r="H148" s="38">
        <f t="shared" si="7"/>
        <v>0.012977549400446</v>
      </c>
      <c r="I148" s="44"/>
      <c r="J148">
        <f t="shared" si="8"/>
        <v>32</v>
      </c>
    </row>
    <row r="149" ht="15.75" spans="2:10">
      <c r="B149" s="18" t="s">
        <v>45</v>
      </c>
      <c r="C149" s="36">
        <f t="shared" ref="C148:C166" si="9">C93^$E$65</f>
        <v>0.520764690129937</v>
      </c>
      <c r="D149" s="36">
        <f t="shared" si="3"/>
        <v>0.103056075224247</v>
      </c>
      <c r="E149" s="36">
        <f t="shared" si="4"/>
        <v>1.89615502867834</v>
      </c>
      <c r="F149" s="37">
        <f t="shared" si="5"/>
        <v>0.749716199236928</v>
      </c>
      <c r="G149" s="38">
        <f t="shared" si="6"/>
        <v>0.0762932060441167</v>
      </c>
      <c r="H149" s="38">
        <f t="shared" si="7"/>
        <v>0.0241855574348989</v>
      </c>
      <c r="I149" s="44"/>
      <c r="J149">
        <f t="shared" si="8"/>
        <v>14</v>
      </c>
    </row>
    <row r="150" ht="15.75" spans="2:10">
      <c r="B150" s="18" t="s">
        <v>46</v>
      </c>
      <c r="C150" s="36">
        <f t="shared" si="9"/>
        <v>0.910675296055281</v>
      </c>
      <c r="D150" s="36">
        <f t="shared" si="3"/>
        <v>0.297509648353878</v>
      </c>
      <c r="E150" s="36">
        <f t="shared" si="4"/>
        <v>1.81982725968764</v>
      </c>
      <c r="F150" s="37">
        <f t="shared" si="5"/>
        <v>0.742819338515619</v>
      </c>
      <c r="G150" s="38">
        <f t="shared" si="6"/>
        <v>0.366250290645244</v>
      </c>
      <c r="H150" s="41">
        <f t="shared" si="7"/>
        <v>0.116104275848977</v>
      </c>
      <c r="I150" s="44"/>
      <c r="J150">
        <f t="shared" si="8"/>
        <v>1</v>
      </c>
    </row>
    <row r="151" ht="15.75" spans="2:10">
      <c r="B151" s="18" t="s">
        <v>47</v>
      </c>
      <c r="C151" s="36">
        <f t="shared" si="9"/>
        <v>0.70673833768724</v>
      </c>
      <c r="D151" s="36">
        <f t="shared" si="3"/>
        <v>0.0511433212988268</v>
      </c>
      <c r="E151" s="36">
        <f t="shared" si="4"/>
        <v>1.40218894870056</v>
      </c>
      <c r="F151" s="37">
        <f t="shared" si="5"/>
        <v>0.77119468751173</v>
      </c>
      <c r="G151" s="38">
        <f t="shared" si="6"/>
        <v>0.0390857228245763</v>
      </c>
      <c r="H151" s="38">
        <f t="shared" si="7"/>
        <v>0.0123904872173244</v>
      </c>
      <c r="I151" s="44"/>
      <c r="J151">
        <f t="shared" si="8"/>
        <v>33</v>
      </c>
    </row>
    <row r="152" ht="15.75" spans="2:10">
      <c r="B152" s="18" t="s">
        <v>48</v>
      </c>
      <c r="C152" s="36">
        <f t="shared" si="9"/>
        <v>0.581220509712942</v>
      </c>
      <c r="D152" s="36">
        <f t="shared" si="3"/>
        <v>0.114625091581784</v>
      </c>
      <c r="E152" s="36">
        <f t="shared" si="4"/>
        <v>1.81982725968764</v>
      </c>
      <c r="F152" s="37">
        <f t="shared" si="5"/>
        <v>0.738342240795767</v>
      </c>
      <c r="G152" s="38">
        <f t="shared" si="6"/>
        <v>0.0895176160747565</v>
      </c>
      <c r="H152" s="38">
        <f t="shared" si="7"/>
        <v>0.0283778013439272</v>
      </c>
      <c r="I152" s="44"/>
      <c r="J152">
        <f t="shared" si="8"/>
        <v>8</v>
      </c>
    </row>
    <row r="153" ht="15.75" spans="2:10">
      <c r="B153" s="18" t="s">
        <v>49</v>
      </c>
      <c r="C153" s="36">
        <f t="shared" si="9"/>
        <v>0.537797868477849</v>
      </c>
      <c r="D153" s="36">
        <f t="shared" si="3"/>
        <v>0.0623412715735021</v>
      </c>
      <c r="E153" s="36">
        <f t="shared" si="4"/>
        <v>1</v>
      </c>
      <c r="F153" s="37">
        <f t="shared" si="5"/>
        <v>0.781636788634858</v>
      </c>
      <c r="G153" s="38">
        <f t="shared" si="6"/>
        <v>0.0262059389343568</v>
      </c>
      <c r="H153" s="38">
        <f t="shared" si="7"/>
        <v>0.00830749255531141</v>
      </c>
      <c r="I153" s="44"/>
      <c r="J153">
        <f t="shared" si="8"/>
        <v>43</v>
      </c>
    </row>
    <row r="154" ht="15.75" spans="2:10">
      <c r="B154" s="18" t="s">
        <v>50</v>
      </c>
      <c r="C154" s="36">
        <f t="shared" si="9"/>
        <v>0.586453427884633</v>
      </c>
      <c r="D154" s="36">
        <f t="shared" si="3"/>
        <v>0.114625091581784</v>
      </c>
      <c r="E154" s="36">
        <f t="shared" si="4"/>
        <v>1.81982725968764</v>
      </c>
      <c r="F154" s="37">
        <f t="shared" si="5"/>
        <v>0.742580297352104</v>
      </c>
      <c r="G154" s="38">
        <f t="shared" si="6"/>
        <v>0.090842026315445</v>
      </c>
      <c r="H154" s="38">
        <f t="shared" si="7"/>
        <v>0.0287976499989309</v>
      </c>
      <c r="I154" s="44"/>
      <c r="J154">
        <f t="shared" si="8"/>
        <v>7</v>
      </c>
    </row>
    <row r="155" ht="15.75" spans="2:10">
      <c r="B155" s="18" t="s">
        <v>51</v>
      </c>
      <c r="C155" s="36">
        <f t="shared" si="9"/>
        <v>0.427859432641527</v>
      </c>
      <c r="D155" s="36">
        <f t="shared" si="3"/>
        <v>0.093005954084771</v>
      </c>
      <c r="E155" s="36">
        <f t="shared" si="4"/>
        <v>1.53196635733597</v>
      </c>
      <c r="F155" s="37">
        <f t="shared" si="5"/>
        <v>0.754713598037608</v>
      </c>
      <c r="G155" s="38">
        <f t="shared" si="6"/>
        <v>0.0460090500259895</v>
      </c>
      <c r="H155" s="38">
        <f t="shared" si="7"/>
        <v>0.0145852373969611</v>
      </c>
      <c r="I155" s="44"/>
      <c r="J155">
        <f t="shared" si="8"/>
        <v>30</v>
      </c>
    </row>
    <row r="156" ht="15.75" spans="2:10">
      <c r="B156" s="18" t="s">
        <v>52</v>
      </c>
      <c r="C156" s="36">
        <f t="shared" si="9"/>
        <v>0.458661289395024</v>
      </c>
      <c r="D156" s="36">
        <f t="shared" si="3"/>
        <v>0.0602258477300653</v>
      </c>
      <c r="E156" s="36">
        <f t="shared" si="4"/>
        <v>1.23772628530543</v>
      </c>
      <c r="F156" s="37">
        <f t="shared" si="5"/>
        <v>0.776059634810099</v>
      </c>
      <c r="G156" s="38">
        <f t="shared" si="6"/>
        <v>0.0265335108453189</v>
      </c>
      <c r="H156" s="38">
        <f t="shared" si="7"/>
        <v>0.00841133547498178</v>
      </c>
      <c r="I156" s="44"/>
      <c r="J156">
        <f t="shared" si="8"/>
        <v>42</v>
      </c>
    </row>
    <row r="157" ht="15.75" spans="2:10">
      <c r="B157" s="18" t="s">
        <v>53</v>
      </c>
      <c r="C157" s="36">
        <f t="shared" si="9"/>
        <v>0.770209444744657</v>
      </c>
      <c r="D157" s="36">
        <f t="shared" si="3"/>
        <v>0.101411292427736</v>
      </c>
      <c r="E157" s="36">
        <f t="shared" si="4"/>
        <v>1.64084551246609</v>
      </c>
      <c r="F157" s="37">
        <f t="shared" si="5"/>
        <v>0.733508074259458</v>
      </c>
      <c r="G157" s="38">
        <f t="shared" si="6"/>
        <v>0.0940086356736266</v>
      </c>
      <c r="H157" s="38">
        <f t="shared" si="7"/>
        <v>0.0298014905304443</v>
      </c>
      <c r="I157" s="44"/>
      <c r="J157">
        <f t="shared" si="8"/>
        <v>5</v>
      </c>
    </row>
    <row r="158" ht="15.75" spans="2:10">
      <c r="B158" s="18" t="s">
        <v>54</v>
      </c>
      <c r="C158" s="36">
        <f t="shared" si="9"/>
        <v>0.582505457495294</v>
      </c>
      <c r="D158" s="36">
        <f t="shared" si="3"/>
        <v>0.115058126667428</v>
      </c>
      <c r="E158" s="36">
        <f t="shared" si="4"/>
        <v>1.64084551246609</v>
      </c>
      <c r="F158" s="37">
        <f t="shared" si="5"/>
        <v>0.76311376315833</v>
      </c>
      <c r="G158" s="38">
        <f t="shared" si="6"/>
        <v>0.0839217008852978</v>
      </c>
      <c r="H158" s="38">
        <f t="shared" si="7"/>
        <v>0.0266038514048302</v>
      </c>
      <c r="I158" s="44"/>
      <c r="J158">
        <f t="shared" si="8"/>
        <v>11</v>
      </c>
    </row>
    <row r="159" ht="15.75" spans="2:10">
      <c r="B159" s="18" t="s">
        <v>55</v>
      </c>
      <c r="C159" s="36">
        <f t="shared" si="9"/>
        <v>0.505654134489031</v>
      </c>
      <c r="D159" s="36">
        <f t="shared" si="3"/>
        <v>0.0878533980576045</v>
      </c>
      <c r="E159" s="36">
        <f t="shared" si="4"/>
        <v>1.53196635733597</v>
      </c>
      <c r="F159" s="37">
        <f t="shared" si="5"/>
        <v>0.743664564388054</v>
      </c>
      <c r="G159" s="38">
        <f t="shared" si="6"/>
        <v>0.0506102453467293</v>
      </c>
      <c r="H159" s="38">
        <f t="shared" si="7"/>
        <v>0.0160438531698333</v>
      </c>
      <c r="I159" s="44"/>
      <c r="J159">
        <f t="shared" si="8"/>
        <v>27</v>
      </c>
    </row>
    <row r="160" ht="15.75" spans="2:10">
      <c r="B160" s="18" t="s">
        <v>56</v>
      </c>
      <c r="C160" s="36">
        <f t="shared" si="9"/>
        <v>0.636144483868063</v>
      </c>
      <c r="D160" s="36">
        <f t="shared" si="3"/>
        <v>0.0952955447447172</v>
      </c>
      <c r="E160" s="36">
        <f t="shared" si="4"/>
        <v>1.64084551246609</v>
      </c>
      <c r="F160" s="37">
        <f t="shared" si="5"/>
        <v>0.732612198208517</v>
      </c>
      <c r="G160" s="38">
        <f t="shared" si="6"/>
        <v>0.0728735962015386</v>
      </c>
      <c r="H160" s="38">
        <f t="shared" si="7"/>
        <v>0.0231015137232636</v>
      </c>
      <c r="I160" s="44"/>
      <c r="J160">
        <f t="shared" si="8"/>
        <v>17</v>
      </c>
    </row>
    <row r="161" ht="15.75" spans="2:10">
      <c r="B161" s="18" t="s">
        <v>57</v>
      </c>
      <c r="C161" s="36">
        <f t="shared" si="9"/>
        <v>0.471904262987105</v>
      </c>
      <c r="D161" s="36">
        <f t="shared" si="3"/>
        <v>0.0392815830443885</v>
      </c>
      <c r="E161" s="40">
        <f t="shared" si="4"/>
        <v>1</v>
      </c>
      <c r="F161" s="37">
        <f t="shared" si="5"/>
        <v>0.788107044952519</v>
      </c>
      <c r="G161" s="38">
        <f t="shared" si="6"/>
        <v>0.0146092557464432</v>
      </c>
      <c r="H161" s="38">
        <f t="shared" si="7"/>
        <v>0.00463125109373978</v>
      </c>
      <c r="I161" s="44"/>
      <c r="J161">
        <f t="shared" si="8"/>
        <v>49</v>
      </c>
    </row>
    <row r="162" ht="15.75" spans="2:10">
      <c r="B162" s="18" t="s">
        <v>58</v>
      </c>
      <c r="C162" s="36">
        <f t="shared" si="9"/>
        <v>0.45758433000007</v>
      </c>
      <c r="D162" s="36">
        <f t="shared" si="3"/>
        <v>0.0776141186739456</v>
      </c>
      <c r="E162" s="36">
        <f t="shared" ref="E162:E166" si="10">E106^$E$67</f>
        <v>1.81982725968764</v>
      </c>
      <c r="F162" s="37">
        <f t="shared" si="5"/>
        <v>0.780667596293217</v>
      </c>
      <c r="G162" s="38">
        <f t="shared" si="6"/>
        <v>0.050455462707598</v>
      </c>
      <c r="H162" s="38">
        <f t="shared" si="7"/>
        <v>0.0159947858333988</v>
      </c>
      <c r="I162" s="44"/>
      <c r="J162">
        <f t="shared" si="8"/>
        <v>28</v>
      </c>
    </row>
    <row r="163" ht="15.75" spans="2:10">
      <c r="B163" s="18" t="s">
        <v>59</v>
      </c>
      <c r="C163" s="36">
        <f t="shared" si="9"/>
        <v>0.432213814581383</v>
      </c>
      <c r="D163" s="36">
        <f t="shared" si="3"/>
        <v>0.0924264905243071</v>
      </c>
      <c r="E163" s="36">
        <f t="shared" si="10"/>
        <v>1</v>
      </c>
      <c r="F163" s="37">
        <f t="shared" si="5"/>
        <v>0.76207548621447</v>
      </c>
      <c r="G163" s="38">
        <f t="shared" si="6"/>
        <v>0.0304433961246166</v>
      </c>
      <c r="H163" s="38">
        <f t="shared" si="7"/>
        <v>0.00965080042722979</v>
      </c>
      <c r="I163" s="44"/>
      <c r="J163">
        <f t="shared" si="8"/>
        <v>39</v>
      </c>
    </row>
    <row r="164" ht="15.75" spans="2:10">
      <c r="B164" s="18" t="s">
        <v>60</v>
      </c>
      <c r="C164" s="36">
        <f t="shared" si="9"/>
        <v>0.52365127670856</v>
      </c>
      <c r="D164" s="36">
        <f t="shared" si="3"/>
        <v>0.108288845311109</v>
      </c>
      <c r="E164" s="36">
        <f t="shared" si="10"/>
        <v>1.73552611877147</v>
      </c>
      <c r="F164" s="37">
        <f t="shared" si="5"/>
        <v>0.740936528480122</v>
      </c>
      <c r="G164" s="38">
        <f t="shared" si="6"/>
        <v>0.0729185543140695</v>
      </c>
      <c r="H164" s="38">
        <f t="shared" si="7"/>
        <v>0.0231157658050565</v>
      </c>
      <c r="I164" s="44"/>
      <c r="J164">
        <f t="shared" si="8"/>
        <v>16</v>
      </c>
    </row>
    <row r="165" ht="15.75" spans="2:10">
      <c r="B165" s="18" t="s">
        <v>61</v>
      </c>
      <c r="C165" s="36">
        <f t="shared" si="9"/>
        <v>0.532055279188705</v>
      </c>
      <c r="D165" s="36">
        <f t="shared" si="3"/>
        <v>0.1289926993796</v>
      </c>
      <c r="E165" s="36">
        <f t="shared" si="10"/>
        <v>1.81982725968764</v>
      </c>
      <c r="F165" s="37">
        <f t="shared" si="5"/>
        <v>0.734624252179387</v>
      </c>
      <c r="G165" s="38">
        <f t="shared" si="6"/>
        <v>0.0917523751989839</v>
      </c>
      <c r="H165" s="38">
        <f t="shared" si="7"/>
        <v>0.0290862378870306</v>
      </c>
      <c r="I165" s="44"/>
      <c r="J165">
        <f t="shared" si="8"/>
        <v>6</v>
      </c>
    </row>
    <row r="166" ht="15.75" spans="2:10">
      <c r="B166" s="18" t="s">
        <v>62</v>
      </c>
      <c r="C166" s="36">
        <f t="shared" si="9"/>
        <v>0.544787775390862</v>
      </c>
      <c r="D166" s="36">
        <f t="shared" si="3"/>
        <v>0.0408609426632782</v>
      </c>
      <c r="E166" s="40">
        <f t="shared" si="10"/>
        <v>1</v>
      </c>
      <c r="F166" s="37">
        <f t="shared" si="5"/>
        <v>0.775400274163481</v>
      </c>
      <c r="G166" s="38">
        <f t="shared" si="6"/>
        <v>0.0172608304116225</v>
      </c>
      <c r="H166" s="38">
        <f t="shared" si="7"/>
        <v>0.0054718215020738</v>
      </c>
      <c r="I166" s="44"/>
      <c r="J166">
        <f t="shared" si="8"/>
        <v>45</v>
      </c>
    </row>
    <row r="167" ht="15.75" spans="2:10">
      <c r="B167" s="18" t="s">
        <v>63</v>
      </c>
      <c r="C167" s="36">
        <v>1</v>
      </c>
      <c r="D167" s="36">
        <f t="shared" si="3"/>
        <v>0.0544366207733159</v>
      </c>
      <c r="E167" s="36">
        <f t="shared" ref="E167:E172" si="11">E111^$E$67</f>
        <v>1.23772628530543</v>
      </c>
      <c r="F167" s="37">
        <f t="shared" si="5"/>
        <v>0.785954257015534</v>
      </c>
      <c r="G167" s="38">
        <f t="shared" si="6"/>
        <v>0.0529557401674927</v>
      </c>
      <c r="H167" s="38">
        <f t="shared" si="7"/>
        <v>0.0167873938157465</v>
      </c>
      <c r="I167" s="44"/>
      <c r="J167">
        <f t="shared" si="8"/>
        <v>25</v>
      </c>
    </row>
    <row r="168" ht="15.75" spans="2:10">
      <c r="B168" s="18" t="s">
        <v>64</v>
      </c>
      <c r="C168" s="36">
        <f t="shared" ref="C168:C180" si="12">C112^$E$65</f>
        <v>0.563583375652962</v>
      </c>
      <c r="D168" s="36">
        <f t="shared" si="3"/>
        <v>0.0623412715735021</v>
      </c>
      <c r="E168" s="36">
        <f t="shared" si="11"/>
        <v>1</v>
      </c>
      <c r="F168" s="37">
        <f t="shared" si="5"/>
        <v>0.779951598010648</v>
      </c>
      <c r="G168" s="38">
        <f t="shared" si="6"/>
        <v>0.0274032127552942</v>
      </c>
      <c r="H168" s="38">
        <f t="shared" si="7"/>
        <v>0.00868703794687404</v>
      </c>
      <c r="I168" s="44"/>
      <c r="J168">
        <f t="shared" si="8"/>
        <v>41</v>
      </c>
    </row>
    <row r="169" ht="15.75" spans="2:10">
      <c r="B169" s="18" t="s">
        <v>65</v>
      </c>
      <c r="C169" s="36">
        <f t="shared" si="12"/>
        <v>0.770209444744657</v>
      </c>
      <c r="D169" s="36">
        <f t="shared" si="3"/>
        <v>0.0866425426179045</v>
      </c>
      <c r="E169" s="36">
        <f t="shared" si="11"/>
        <v>1.73552611877147</v>
      </c>
      <c r="F169" s="37">
        <f t="shared" si="5"/>
        <v>0.742819338515619</v>
      </c>
      <c r="G169" s="38">
        <f t="shared" si="6"/>
        <v>0.0860308837298016</v>
      </c>
      <c r="H169" s="38">
        <f t="shared" si="7"/>
        <v>0.0272724792613782</v>
      </c>
      <c r="I169" s="44"/>
      <c r="J169">
        <f t="shared" si="8"/>
        <v>9</v>
      </c>
    </row>
    <row r="170" ht="15.75" spans="2:10">
      <c r="B170" s="18" t="s">
        <v>66</v>
      </c>
      <c r="C170" s="36">
        <f t="shared" si="12"/>
        <v>0.52587333561691</v>
      </c>
      <c r="D170" s="36">
        <f t="shared" si="3"/>
        <v>0.113061100150521</v>
      </c>
      <c r="E170" s="36">
        <f t="shared" si="11"/>
        <v>1.64084551246609</v>
      </c>
      <c r="F170" s="37">
        <f t="shared" si="5"/>
        <v>0.744647296774511</v>
      </c>
      <c r="G170" s="38">
        <f t="shared" si="6"/>
        <v>0.0726461609353293</v>
      </c>
      <c r="H170" s="38">
        <f t="shared" si="7"/>
        <v>0.023029414922088</v>
      </c>
      <c r="I170" s="44"/>
      <c r="J170">
        <f t="shared" si="8"/>
        <v>18</v>
      </c>
    </row>
    <row r="171" ht="15.75" spans="2:10">
      <c r="B171" s="18" t="s">
        <v>67</v>
      </c>
      <c r="C171" s="36">
        <f t="shared" si="12"/>
        <v>0.547537789188176</v>
      </c>
      <c r="D171" s="36">
        <f t="shared" si="3"/>
        <v>0.0408509422620829</v>
      </c>
      <c r="E171" s="40">
        <f t="shared" si="11"/>
        <v>1</v>
      </c>
      <c r="F171" s="37">
        <f t="shared" si="5"/>
        <v>0.808322814273864</v>
      </c>
      <c r="G171" s="38">
        <f t="shared" si="6"/>
        <v>0.0180801076940098</v>
      </c>
      <c r="H171" s="38">
        <f t="shared" si="7"/>
        <v>0.0057315389631126</v>
      </c>
      <c r="I171" s="44"/>
      <c r="J171">
        <f t="shared" si="8"/>
        <v>44</v>
      </c>
    </row>
    <row r="172" ht="15.75" spans="2:10">
      <c r="B172" s="18" t="s">
        <v>68</v>
      </c>
      <c r="C172" s="36">
        <f t="shared" si="12"/>
        <v>0.521478394293774</v>
      </c>
      <c r="D172" s="36">
        <f t="shared" si="3"/>
        <v>0.0409104813342945</v>
      </c>
      <c r="E172" s="40">
        <f t="shared" si="11"/>
        <v>1</v>
      </c>
      <c r="F172" s="37">
        <f t="shared" si="5"/>
        <v>0.79996582060721</v>
      </c>
      <c r="G172" s="38">
        <f t="shared" si="6"/>
        <v>0.0170664165119491</v>
      </c>
      <c r="H172" s="38">
        <f t="shared" si="7"/>
        <v>0.00541019073859568</v>
      </c>
      <c r="I172" s="44"/>
      <c r="J172">
        <f t="shared" si="8"/>
        <v>46</v>
      </c>
    </row>
    <row r="173" ht="15.75" spans="2:10">
      <c r="B173" s="18" t="s">
        <v>69</v>
      </c>
      <c r="C173" s="36">
        <f t="shared" si="12"/>
        <v>0.437094418821758</v>
      </c>
      <c r="D173" s="36">
        <f t="shared" si="3"/>
        <v>0.090272679533248</v>
      </c>
      <c r="E173" s="36">
        <f t="shared" ref="E173:E180" si="13">E117^$E$67</f>
        <v>1.64084551246609</v>
      </c>
      <c r="F173" s="37">
        <f t="shared" si="5"/>
        <v>0.76122513051523</v>
      </c>
      <c r="G173" s="38">
        <f t="shared" si="6"/>
        <v>0.0492847327303604</v>
      </c>
      <c r="H173" s="38">
        <f t="shared" si="7"/>
        <v>0.0156236550529088</v>
      </c>
      <c r="I173" s="44"/>
      <c r="J173">
        <f t="shared" si="8"/>
        <v>29</v>
      </c>
    </row>
    <row r="174" ht="15.75" spans="2:10">
      <c r="B174" s="18" t="s">
        <v>70</v>
      </c>
      <c r="C174" s="36">
        <f t="shared" si="12"/>
        <v>0.441987096053434</v>
      </c>
      <c r="D174" s="36">
        <f t="shared" si="3"/>
        <v>0.0907228120887433</v>
      </c>
      <c r="E174" s="36">
        <f t="shared" si="13"/>
        <v>1.73552611877147</v>
      </c>
      <c r="F174" s="37">
        <f t="shared" si="5"/>
        <v>0.762247163625508</v>
      </c>
      <c r="G174" s="38">
        <f t="shared" si="6"/>
        <v>0.0530460517335899</v>
      </c>
      <c r="H174" s="38">
        <f t="shared" si="7"/>
        <v>0.0168160233056072</v>
      </c>
      <c r="I174" s="44"/>
      <c r="J174">
        <f t="shared" si="8"/>
        <v>24</v>
      </c>
    </row>
    <row r="175" ht="15.75" spans="2:10">
      <c r="B175" s="18" t="s">
        <v>71</v>
      </c>
      <c r="C175" s="36">
        <f t="shared" si="12"/>
        <v>0.795159983379613</v>
      </c>
      <c r="D175" s="36">
        <f t="shared" si="3"/>
        <v>0.0893530942609766</v>
      </c>
      <c r="E175" s="36">
        <f t="shared" si="13"/>
        <v>1.53196635733597</v>
      </c>
      <c r="F175" s="37">
        <f t="shared" si="5"/>
        <v>0.735869603979921</v>
      </c>
      <c r="G175" s="38">
        <f t="shared" si="6"/>
        <v>0.0800966227957792</v>
      </c>
      <c r="H175" s="38">
        <f t="shared" si="7"/>
        <v>0.0253912710110592</v>
      </c>
      <c r="I175" s="44"/>
      <c r="J175">
        <f t="shared" si="8"/>
        <v>13</v>
      </c>
    </row>
    <row r="176" ht="15.75" spans="2:10">
      <c r="B176" s="18" t="s">
        <v>72</v>
      </c>
      <c r="C176" s="36">
        <f t="shared" si="12"/>
        <v>0.435709142252998</v>
      </c>
      <c r="D176" s="36">
        <f t="shared" si="3"/>
        <v>0.0924085541247889</v>
      </c>
      <c r="E176" s="36">
        <f t="shared" si="13"/>
        <v>1.89615502867834</v>
      </c>
      <c r="F176" s="37">
        <f t="shared" si="5"/>
        <v>0.755466966096208</v>
      </c>
      <c r="G176" s="38">
        <f t="shared" si="6"/>
        <v>0.0576764031418009</v>
      </c>
      <c r="H176" s="38">
        <f t="shared" si="7"/>
        <v>0.018283881791752</v>
      </c>
      <c r="I176" s="44"/>
      <c r="J176">
        <f t="shared" si="8"/>
        <v>23</v>
      </c>
    </row>
    <row r="177" ht="15.75" spans="2:10">
      <c r="B177" s="18" t="s">
        <v>73</v>
      </c>
      <c r="C177" s="36">
        <f t="shared" si="12"/>
        <v>0.491570956189677</v>
      </c>
      <c r="D177" s="36">
        <f t="shared" si="3"/>
        <v>0.0942822055777292</v>
      </c>
      <c r="E177" s="36">
        <f t="shared" si="13"/>
        <v>1.96613384785799</v>
      </c>
      <c r="F177" s="37">
        <f t="shared" si="5"/>
        <v>0.750126779382775</v>
      </c>
      <c r="G177" s="38">
        <f t="shared" si="6"/>
        <v>0.0683539629445896</v>
      </c>
      <c r="H177" s="38">
        <f t="shared" si="7"/>
        <v>0.0216687537779363</v>
      </c>
      <c r="I177" s="44"/>
      <c r="J177">
        <f t="shared" si="8"/>
        <v>19</v>
      </c>
    </row>
    <row r="178" ht="15.75" spans="2:10">
      <c r="B178" s="18" t="s">
        <v>74</v>
      </c>
      <c r="C178" s="36">
        <f t="shared" si="12"/>
        <v>0.437655157094823</v>
      </c>
      <c r="D178" s="36">
        <f t="shared" si="3"/>
        <v>0.0832735770653792</v>
      </c>
      <c r="E178" s="36">
        <f t="shared" si="13"/>
        <v>1.40218894870056</v>
      </c>
      <c r="F178" s="37">
        <f t="shared" si="5"/>
        <v>0.728440731578053</v>
      </c>
      <c r="G178" s="38">
        <f t="shared" si="6"/>
        <v>0.0372254565239312</v>
      </c>
      <c r="H178" s="38">
        <f t="shared" si="7"/>
        <v>0.0118007678990349</v>
      </c>
      <c r="I178" s="44"/>
      <c r="J178">
        <f t="shared" si="8"/>
        <v>34</v>
      </c>
    </row>
    <row r="179" ht="15.75" spans="2:10">
      <c r="B179" s="18" t="s">
        <v>75</v>
      </c>
      <c r="C179" s="36">
        <f t="shared" si="12"/>
        <v>0.479355806566939</v>
      </c>
      <c r="D179" s="36">
        <f t="shared" si="3"/>
        <v>0.0389976429811095</v>
      </c>
      <c r="E179" s="40">
        <f t="shared" si="13"/>
        <v>1</v>
      </c>
      <c r="F179" s="37">
        <f t="shared" si="5"/>
        <v>0.81902966280958</v>
      </c>
      <c r="G179" s="38">
        <f t="shared" si="6"/>
        <v>0.0153107329788843</v>
      </c>
      <c r="H179" s="38">
        <f t="shared" si="7"/>
        <v>0.00485362499535122</v>
      </c>
      <c r="I179" s="44"/>
      <c r="J179">
        <f t="shared" si="8"/>
        <v>47</v>
      </c>
    </row>
    <row r="180" ht="15.75" spans="2:10">
      <c r="B180" s="18" t="s">
        <v>76</v>
      </c>
      <c r="C180" s="36">
        <f t="shared" si="12"/>
        <v>0.458300800757896</v>
      </c>
      <c r="D180" s="36">
        <f t="shared" si="3"/>
        <v>0.0393128191211215</v>
      </c>
      <c r="E180" s="36">
        <f t="shared" si="13"/>
        <v>1</v>
      </c>
      <c r="F180" s="37">
        <f t="shared" si="5"/>
        <v>0.819977631576665</v>
      </c>
      <c r="G180" s="38">
        <f t="shared" si="6"/>
        <v>0.014773616102232</v>
      </c>
      <c r="H180" s="38">
        <f t="shared" si="7"/>
        <v>0.00468335464307354</v>
      </c>
      <c r="I180" s="45"/>
      <c r="J180">
        <f t="shared" si="8"/>
        <v>48</v>
      </c>
    </row>
    <row r="181" spans="2:9">
      <c r="B181" s="29" t="s">
        <v>24</v>
      </c>
      <c r="C181" s="30"/>
      <c r="D181" s="30"/>
      <c r="E181" s="30"/>
      <c r="F181" s="31"/>
      <c r="G181" s="21">
        <f>SUM(G131:G180)</f>
        <v>3.15449442294137</v>
      </c>
      <c r="H181" s="18"/>
      <c r="I181" s="18"/>
    </row>
  </sheetData>
  <mergeCells count="16">
    <mergeCell ref="B55:E55"/>
    <mergeCell ref="B56:C56"/>
    <mergeCell ref="B63:E63"/>
    <mergeCell ref="C73:F73"/>
    <mergeCell ref="C128:F128"/>
    <mergeCell ref="G128:H128"/>
    <mergeCell ref="K128:M128"/>
    <mergeCell ref="C129:F129"/>
    <mergeCell ref="B181:F181"/>
    <mergeCell ref="B73:B74"/>
    <mergeCell ref="B128:B130"/>
    <mergeCell ref="G129:G130"/>
    <mergeCell ref="H129:H130"/>
    <mergeCell ref="I128:I130"/>
    <mergeCell ref="I131:I180"/>
    <mergeCell ref="J128:J13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Lembar1</vt:lpstr>
      <vt:lpstr>Lembar2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2021-06-25T08:31:00Z</dcterms:created>
  <dcterms:modified xsi:type="dcterms:W3CDTF">2021-06-26T04:05:19Z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1057-11.2.0.10176</vt:lpwstr>
  </property>
</Properties>
</file>